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Arraystar PCR芯片资料整理_20170308\产品\Arraystar tool更新_20220111\"/>
    </mc:Choice>
  </mc:AlternateContent>
  <bookViews>
    <workbookView xWindow="0" yWindow="60" windowWidth="19065" windowHeight="11430" tabRatio="788" activeTab="1"/>
  </bookViews>
  <sheets>
    <sheet name="Instructions" sheetId="13" r:id="rId1"/>
    <sheet name="Transcript table" sheetId="12" r:id="rId2"/>
    <sheet name="Test Sample Data" sheetId="2" r:id="rId3"/>
    <sheet name="Control Sample Data" sheetId="3" r:id="rId4"/>
    <sheet name="All expressed genes" sheetId="6" r:id="rId5"/>
    <sheet name="Choose Housekeeping Genes" sheetId="4" r:id="rId6"/>
    <sheet name="Scatter Plot" sheetId="8" r:id="rId7"/>
    <sheet name="Volcano Plot" sheetId="9" r:id="rId8"/>
    <sheet name="up_Bar Graph" sheetId="10" r:id="rId9"/>
    <sheet name="down_Bar Graph" sheetId="11" r:id="rId10"/>
    <sheet name="Data pre-processing" sheetId="5" r:id="rId11"/>
  </sheets>
  <definedNames>
    <definedName name="_xlnm._FilterDatabase" localSheetId="4" hidden="1">'All expressed genes'!$A$2:$J$194</definedName>
    <definedName name="_xlnm._FilterDatabase" localSheetId="1" hidden="1">'Transcript table'!$A$1:$D$394</definedName>
  </definedNames>
  <calcPr calcId="152511"/>
</workbook>
</file>

<file path=xl/calcChain.xml><?xml version="1.0" encoding="utf-8"?>
<calcChain xmlns="http://schemas.openxmlformats.org/spreadsheetml/2006/main">
  <c r="K8" i="8" l="1"/>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DW4" i="5" l="1"/>
  <c r="DW5" i="5"/>
  <c r="DW6" i="5"/>
  <c r="DW7" i="5"/>
  <c r="DW8" i="5"/>
  <c r="DW9" i="5"/>
  <c r="DW10" i="5"/>
  <c r="DW11" i="5"/>
  <c r="DW12" i="5"/>
  <c r="DW13" i="5"/>
  <c r="DW14" i="5"/>
  <c r="DW15" i="5"/>
  <c r="DW16" i="5"/>
  <c r="DW17" i="5"/>
  <c r="DW18" i="5"/>
  <c r="DW19" i="5"/>
  <c r="DW20" i="5"/>
  <c r="DW21" i="5"/>
  <c r="DW22" i="5"/>
  <c r="DW23" i="5"/>
  <c r="DW24" i="5"/>
  <c r="DW25" i="5"/>
  <c r="DW26" i="5"/>
  <c r="DW27" i="5"/>
  <c r="DW28" i="5"/>
  <c r="DW29" i="5"/>
  <c r="DW30" i="5"/>
  <c r="DW31" i="5"/>
  <c r="DW32" i="5"/>
  <c r="DW33" i="5"/>
  <c r="DW34" i="5"/>
  <c r="DW35" i="5"/>
  <c r="DW36" i="5"/>
  <c r="DW37" i="5"/>
  <c r="DW38" i="5"/>
  <c r="DW39" i="5"/>
  <c r="DW40" i="5"/>
  <c r="DW41" i="5"/>
  <c r="DW42" i="5"/>
  <c r="DW43" i="5"/>
  <c r="DW44" i="5"/>
  <c r="DW45" i="5"/>
  <c r="DW46" i="5"/>
  <c r="DW47" i="5"/>
  <c r="DW48" i="5"/>
  <c r="DW49" i="5"/>
  <c r="DW50" i="5"/>
  <c r="DW51" i="5"/>
  <c r="DW52" i="5"/>
  <c r="DW53" i="5"/>
  <c r="DW54" i="5"/>
  <c r="DW55" i="5"/>
  <c r="DW56" i="5"/>
  <c r="DW57" i="5"/>
  <c r="DW58" i="5"/>
  <c r="DW59" i="5"/>
  <c r="DW60" i="5"/>
  <c r="DW61" i="5"/>
  <c r="DW62" i="5"/>
  <c r="DW63" i="5"/>
  <c r="DW64" i="5"/>
  <c r="DW65" i="5"/>
  <c r="DW66" i="5"/>
  <c r="DW67" i="5"/>
  <c r="DW68" i="5"/>
  <c r="DW69" i="5"/>
  <c r="DW70" i="5"/>
  <c r="DW71" i="5"/>
  <c r="DW72" i="5"/>
  <c r="DW73" i="5"/>
  <c r="DW74" i="5"/>
  <c r="DW75" i="5"/>
  <c r="DW76" i="5"/>
  <c r="DW77" i="5"/>
  <c r="DW78" i="5"/>
  <c r="DW79" i="5"/>
  <c r="DW80" i="5"/>
  <c r="DW81" i="5"/>
  <c r="DW82" i="5"/>
  <c r="DW83" i="5"/>
  <c r="DW84" i="5"/>
  <c r="DW85" i="5"/>
  <c r="DW86" i="5"/>
  <c r="DW87" i="5"/>
  <c r="DW88" i="5"/>
  <c r="DW89" i="5"/>
  <c r="DW90" i="5"/>
  <c r="DW91" i="5"/>
  <c r="DW92" i="5"/>
  <c r="DW93" i="5"/>
  <c r="DW94" i="5"/>
  <c r="DW95" i="5"/>
  <c r="DW96" i="5"/>
  <c r="DW97" i="5"/>
  <c r="DW98" i="5"/>
  <c r="DW99" i="5"/>
  <c r="DW100" i="5"/>
  <c r="DW101" i="5"/>
  <c r="DW102" i="5"/>
  <c r="DW103" i="5"/>
  <c r="DW104" i="5"/>
  <c r="DW105" i="5"/>
  <c r="DW106" i="5"/>
  <c r="DW107" i="5"/>
  <c r="DW108" i="5"/>
  <c r="DW109" i="5"/>
  <c r="DW110" i="5"/>
  <c r="DW111" i="5"/>
  <c r="DW112" i="5"/>
  <c r="DW113" i="5"/>
  <c r="DW114" i="5"/>
  <c r="DW115" i="5"/>
  <c r="DW116" i="5"/>
  <c r="DW117" i="5"/>
  <c r="DW118" i="5"/>
  <c r="DW119" i="5"/>
  <c r="DW120" i="5"/>
  <c r="DW121" i="5"/>
  <c r="DW122" i="5"/>
  <c r="DW123" i="5"/>
  <c r="DW124" i="5"/>
  <c r="DW125" i="5"/>
  <c r="DW126" i="5"/>
  <c r="DW127" i="5"/>
  <c r="DW128" i="5"/>
  <c r="DW129" i="5"/>
  <c r="DW130" i="5"/>
  <c r="DW131" i="5"/>
  <c r="DW132" i="5"/>
  <c r="DW133" i="5"/>
  <c r="DW134" i="5"/>
  <c r="DW135" i="5"/>
  <c r="DW136" i="5"/>
  <c r="DW137" i="5"/>
  <c r="DW138" i="5"/>
  <c r="DW139" i="5"/>
  <c r="DW140" i="5"/>
  <c r="DW141" i="5"/>
  <c r="DW142" i="5"/>
  <c r="DW143" i="5"/>
  <c r="DW144" i="5"/>
  <c r="DW145" i="5"/>
  <c r="DW146" i="5"/>
  <c r="DW147" i="5"/>
  <c r="DW148" i="5"/>
  <c r="DW149" i="5"/>
  <c r="DW150" i="5"/>
  <c r="DW151" i="5"/>
  <c r="DW152" i="5"/>
  <c r="DW153" i="5"/>
  <c r="DW154" i="5"/>
  <c r="DW155" i="5"/>
  <c r="DW156" i="5"/>
  <c r="DW157" i="5"/>
  <c r="DW158" i="5"/>
  <c r="DW159" i="5"/>
  <c r="DW160" i="5"/>
  <c r="DW161" i="5"/>
  <c r="DW162" i="5"/>
  <c r="DW163" i="5"/>
  <c r="DW164" i="5"/>
  <c r="DW165" i="5"/>
  <c r="DW166" i="5"/>
  <c r="DW167" i="5"/>
  <c r="DW168" i="5"/>
  <c r="DW169" i="5"/>
  <c r="DW170" i="5"/>
  <c r="DW171" i="5"/>
  <c r="DW172" i="5"/>
  <c r="DW173" i="5"/>
  <c r="DW174" i="5"/>
  <c r="DW175" i="5"/>
  <c r="DW176" i="5"/>
  <c r="DW177" i="5"/>
  <c r="DW178" i="5"/>
  <c r="DW179" i="5"/>
  <c r="DW180" i="5"/>
  <c r="DW181" i="5"/>
  <c r="DW182" i="5"/>
  <c r="DW183" i="5"/>
  <c r="DW184" i="5"/>
  <c r="DW185" i="5"/>
  <c r="DW186" i="5"/>
  <c r="DW187" i="5"/>
  <c r="DW188" i="5"/>
  <c r="DW189" i="5"/>
  <c r="DW190" i="5"/>
  <c r="DW191" i="5"/>
  <c r="DW192" i="5"/>
  <c r="DW193" i="5"/>
  <c r="DW194" i="5"/>
  <c r="DW3" i="5"/>
  <c r="DA4" i="5"/>
  <c r="DA5" i="5"/>
  <c r="DA6" i="5"/>
  <c r="DA7" i="5"/>
  <c r="DA8" i="5"/>
  <c r="DA9" i="5"/>
  <c r="DA10" i="5"/>
  <c r="DA11" i="5"/>
  <c r="DA12" i="5"/>
  <c r="DA13" i="5"/>
  <c r="DA14" i="5"/>
  <c r="DA15" i="5"/>
  <c r="DA16" i="5"/>
  <c r="DA17" i="5"/>
  <c r="DA18" i="5"/>
  <c r="DA19" i="5"/>
  <c r="DA20" i="5"/>
  <c r="DA21" i="5"/>
  <c r="DA22" i="5"/>
  <c r="DA23" i="5"/>
  <c r="DA24" i="5"/>
  <c r="DA25" i="5"/>
  <c r="DA26" i="5"/>
  <c r="DA27" i="5"/>
  <c r="DA28" i="5"/>
  <c r="DA29" i="5"/>
  <c r="DA30" i="5"/>
  <c r="DA31" i="5"/>
  <c r="DA32" i="5"/>
  <c r="DA33" i="5"/>
  <c r="DA34" i="5"/>
  <c r="DA35" i="5"/>
  <c r="DA36" i="5"/>
  <c r="DA37" i="5"/>
  <c r="DA38" i="5"/>
  <c r="DA39" i="5"/>
  <c r="DA40" i="5"/>
  <c r="DA41" i="5"/>
  <c r="DA42" i="5"/>
  <c r="DA43" i="5"/>
  <c r="DA44" i="5"/>
  <c r="DA45" i="5"/>
  <c r="DA46" i="5"/>
  <c r="DA47" i="5"/>
  <c r="DA48" i="5"/>
  <c r="DA49" i="5"/>
  <c r="DA50" i="5"/>
  <c r="DA51" i="5"/>
  <c r="DA52" i="5"/>
  <c r="DA53" i="5"/>
  <c r="DA54" i="5"/>
  <c r="DA55" i="5"/>
  <c r="DA56" i="5"/>
  <c r="DA57" i="5"/>
  <c r="DA58" i="5"/>
  <c r="DA59" i="5"/>
  <c r="DA60" i="5"/>
  <c r="DA61" i="5"/>
  <c r="DA62" i="5"/>
  <c r="DA63" i="5"/>
  <c r="DA64" i="5"/>
  <c r="DA65" i="5"/>
  <c r="DA66" i="5"/>
  <c r="DA67" i="5"/>
  <c r="DA68" i="5"/>
  <c r="DA69" i="5"/>
  <c r="DA70" i="5"/>
  <c r="DA71" i="5"/>
  <c r="DA72" i="5"/>
  <c r="DA73" i="5"/>
  <c r="DA74" i="5"/>
  <c r="DA75" i="5"/>
  <c r="DA76" i="5"/>
  <c r="DA77" i="5"/>
  <c r="DA78" i="5"/>
  <c r="DA79" i="5"/>
  <c r="DA80" i="5"/>
  <c r="DA81" i="5"/>
  <c r="DA82" i="5"/>
  <c r="DA83" i="5"/>
  <c r="DA84" i="5"/>
  <c r="DA85" i="5"/>
  <c r="DA86" i="5"/>
  <c r="DA87" i="5"/>
  <c r="DA88" i="5"/>
  <c r="DA89" i="5"/>
  <c r="DA90" i="5"/>
  <c r="DA91" i="5"/>
  <c r="DA92" i="5"/>
  <c r="DA93" i="5"/>
  <c r="DA94" i="5"/>
  <c r="DA95" i="5"/>
  <c r="DA96" i="5"/>
  <c r="DA97" i="5"/>
  <c r="DA98" i="5"/>
  <c r="DA99" i="5"/>
  <c r="DA100" i="5"/>
  <c r="DA101" i="5"/>
  <c r="DA102" i="5"/>
  <c r="DA103" i="5"/>
  <c r="DA104" i="5"/>
  <c r="DA105" i="5"/>
  <c r="DA106" i="5"/>
  <c r="DA107" i="5"/>
  <c r="DA108" i="5"/>
  <c r="DA109" i="5"/>
  <c r="DA110" i="5"/>
  <c r="DA111" i="5"/>
  <c r="DA112" i="5"/>
  <c r="DA113" i="5"/>
  <c r="DA114" i="5"/>
  <c r="DA115" i="5"/>
  <c r="DA116" i="5"/>
  <c r="DA117" i="5"/>
  <c r="DA118" i="5"/>
  <c r="DA119" i="5"/>
  <c r="DA120" i="5"/>
  <c r="DA121" i="5"/>
  <c r="DA122" i="5"/>
  <c r="DA123" i="5"/>
  <c r="DA124" i="5"/>
  <c r="DA125" i="5"/>
  <c r="DA126" i="5"/>
  <c r="DA127" i="5"/>
  <c r="DA128" i="5"/>
  <c r="DA129" i="5"/>
  <c r="DA130" i="5"/>
  <c r="DA131" i="5"/>
  <c r="DA132" i="5"/>
  <c r="DA133" i="5"/>
  <c r="DA134" i="5"/>
  <c r="DA135" i="5"/>
  <c r="DA136" i="5"/>
  <c r="DA137" i="5"/>
  <c r="DA138" i="5"/>
  <c r="DA139" i="5"/>
  <c r="DA140" i="5"/>
  <c r="DA141" i="5"/>
  <c r="DA142" i="5"/>
  <c r="DA143" i="5"/>
  <c r="DA144" i="5"/>
  <c r="DA145" i="5"/>
  <c r="DA146" i="5"/>
  <c r="DA147" i="5"/>
  <c r="DA148" i="5"/>
  <c r="DA149" i="5"/>
  <c r="DA150" i="5"/>
  <c r="DA151" i="5"/>
  <c r="DA152" i="5"/>
  <c r="DA153" i="5"/>
  <c r="DA154" i="5"/>
  <c r="DA155" i="5"/>
  <c r="DA156" i="5"/>
  <c r="DA157" i="5"/>
  <c r="DA158" i="5"/>
  <c r="DA159" i="5"/>
  <c r="DA160" i="5"/>
  <c r="DA161" i="5"/>
  <c r="DA162" i="5"/>
  <c r="DA163" i="5"/>
  <c r="DA164" i="5"/>
  <c r="DA165" i="5"/>
  <c r="DA166" i="5"/>
  <c r="DA167" i="5"/>
  <c r="DA168" i="5"/>
  <c r="DA169" i="5"/>
  <c r="DA170" i="5"/>
  <c r="DA171" i="5"/>
  <c r="DA172" i="5"/>
  <c r="DA173" i="5"/>
  <c r="DA174" i="5"/>
  <c r="DA175" i="5"/>
  <c r="DA176" i="5"/>
  <c r="DA177" i="5"/>
  <c r="DA178" i="5"/>
  <c r="DA179" i="5"/>
  <c r="DA180" i="5"/>
  <c r="DA181" i="5"/>
  <c r="DA182" i="5"/>
  <c r="DA183" i="5"/>
  <c r="DA184" i="5"/>
  <c r="DA185" i="5"/>
  <c r="DA186" i="5"/>
  <c r="DA187" i="5"/>
  <c r="DA188" i="5"/>
  <c r="DA189" i="5"/>
  <c r="DA190" i="5"/>
  <c r="DA191" i="5"/>
  <c r="DA192" i="5"/>
  <c r="DA193" i="5"/>
  <c r="DA194" i="5"/>
  <c r="DA3" i="5"/>
  <c r="Y3" i="4" l="1"/>
  <c r="Y4" i="4"/>
  <c r="Y5" i="4"/>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3" i="3"/>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3" i="2"/>
  <c r="L191" i="9" l="1"/>
  <c r="K191" i="9"/>
  <c r="L190" i="9"/>
  <c r="K190" i="9"/>
  <c r="L189" i="9"/>
  <c r="K189" i="9"/>
  <c r="L188" i="9"/>
  <c r="K188" i="9"/>
  <c r="L187" i="9"/>
  <c r="K187" i="9"/>
  <c r="L186" i="9"/>
  <c r="K186" i="9"/>
  <c r="L185" i="9"/>
  <c r="K185" i="9"/>
  <c r="L184" i="9"/>
  <c r="K184" i="9"/>
  <c r="L183" i="9"/>
  <c r="K183" i="9"/>
  <c r="L182" i="9"/>
  <c r="K182" i="9"/>
  <c r="L181" i="9"/>
  <c r="K181" i="9"/>
  <c r="L180" i="9"/>
  <c r="K180" i="9"/>
  <c r="L179" i="9"/>
  <c r="K179" i="9"/>
  <c r="L178" i="9"/>
  <c r="K178" i="9"/>
  <c r="L177" i="9"/>
  <c r="K177" i="9"/>
  <c r="L176" i="9"/>
  <c r="K176" i="9"/>
  <c r="L175" i="9"/>
  <c r="K175" i="9"/>
  <c r="L174" i="9"/>
  <c r="K174" i="9"/>
  <c r="L173" i="9"/>
  <c r="K173" i="9"/>
  <c r="L172" i="9"/>
  <c r="K172" i="9"/>
  <c r="L171" i="9"/>
  <c r="K171" i="9"/>
  <c r="L170" i="9"/>
  <c r="K170" i="9"/>
  <c r="L169" i="9"/>
  <c r="K169" i="9"/>
  <c r="L168" i="9"/>
  <c r="K168" i="9"/>
  <c r="L167" i="9"/>
  <c r="K167" i="9"/>
  <c r="L166" i="9"/>
  <c r="K166" i="9"/>
  <c r="L165" i="9"/>
  <c r="K165" i="9"/>
  <c r="L164" i="9"/>
  <c r="K164" i="9"/>
  <c r="L163" i="9"/>
  <c r="K163" i="9"/>
  <c r="L162" i="9"/>
  <c r="K162" i="9"/>
  <c r="L161" i="9"/>
  <c r="K161" i="9"/>
  <c r="L160" i="9"/>
  <c r="K160" i="9"/>
  <c r="L159" i="9"/>
  <c r="K159" i="9"/>
  <c r="L158" i="9"/>
  <c r="K158" i="9"/>
  <c r="L157" i="9"/>
  <c r="K157" i="9"/>
  <c r="L156" i="9"/>
  <c r="K156" i="9"/>
  <c r="L155" i="9"/>
  <c r="K155" i="9"/>
  <c r="L154" i="9"/>
  <c r="K154" i="9"/>
  <c r="L153" i="9"/>
  <c r="K153" i="9"/>
  <c r="L152" i="9"/>
  <c r="K152" i="9"/>
  <c r="L151" i="9"/>
  <c r="K151" i="9"/>
  <c r="L150" i="9"/>
  <c r="K150" i="9"/>
  <c r="L149" i="9"/>
  <c r="K149" i="9"/>
  <c r="L148" i="9"/>
  <c r="K148" i="9"/>
  <c r="L147" i="9"/>
  <c r="K147" i="9"/>
  <c r="L146" i="9"/>
  <c r="K146" i="9"/>
  <c r="L145" i="9"/>
  <c r="K145" i="9"/>
  <c r="L144" i="9"/>
  <c r="K144" i="9"/>
  <c r="L143" i="9"/>
  <c r="K143" i="9"/>
  <c r="L142" i="9"/>
  <c r="K142" i="9"/>
  <c r="L141" i="9"/>
  <c r="K141" i="9"/>
  <c r="L140" i="9"/>
  <c r="K140" i="9"/>
  <c r="L139" i="9"/>
  <c r="K139" i="9"/>
  <c r="L138" i="9"/>
  <c r="K138" i="9"/>
  <c r="L137" i="9"/>
  <c r="K137" i="9"/>
  <c r="L136" i="9"/>
  <c r="K136" i="9"/>
  <c r="L135" i="9"/>
  <c r="K135" i="9"/>
  <c r="L134" i="9"/>
  <c r="K134" i="9"/>
  <c r="L133" i="9"/>
  <c r="K133" i="9"/>
  <c r="L132" i="9"/>
  <c r="K132" i="9"/>
  <c r="L131" i="9"/>
  <c r="K131" i="9"/>
  <c r="L130" i="9"/>
  <c r="K130" i="9"/>
  <c r="L129" i="9"/>
  <c r="K129" i="9"/>
  <c r="L128" i="9"/>
  <c r="K128" i="9"/>
  <c r="L127" i="9"/>
  <c r="K127" i="9"/>
  <c r="L126" i="9"/>
  <c r="K126" i="9"/>
  <c r="L125" i="9"/>
  <c r="K125" i="9"/>
  <c r="L124" i="9"/>
  <c r="K124" i="9"/>
  <c r="L123" i="9"/>
  <c r="K123" i="9"/>
  <c r="L122" i="9"/>
  <c r="K122" i="9"/>
  <c r="L121" i="9"/>
  <c r="K121" i="9"/>
  <c r="L120" i="9"/>
  <c r="K120" i="9"/>
  <c r="L119" i="9"/>
  <c r="K119" i="9"/>
  <c r="L118" i="9"/>
  <c r="K118" i="9"/>
  <c r="L117" i="9"/>
  <c r="K117" i="9"/>
  <c r="L116" i="9"/>
  <c r="K116" i="9"/>
  <c r="L115" i="9"/>
  <c r="K115" i="9"/>
  <c r="L114" i="9"/>
  <c r="K114" i="9"/>
  <c r="L113" i="9"/>
  <c r="K113" i="9"/>
  <c r="L112" i="9"/>
  <c r="K112" i="9"/>
  <c r="L111" i="9"/>
  <c r="K111" i="9"/>
  <c r="L110" i="9"/>
  <c r="K110" i="9"/>
  <c r="L109" i="9"/>
  <c r="K109" i="9"/>
  <c r="L108" i="9"/>
  <c r="K108" i="9"/>
  <c r="L107" i="9"/>
  <c r="K107" i="9"/>
  <c r="L106" i="9"/>
  <c r="K106" i="9"/>
  <c r="L105" i="9"/>
  <c r="K105" i="9"/>
  <c r="L104" i="9"/>
  <c r="K104" i="9"/>
  <c r="L103" i="9"/>
  <c r="K103" i="9"/>
  <c r="L102" i="9"/>
  <c r="K102" i="9"/>
  <c r="L101" i="9"/>
  <c r="K101" i="9"/>
  <c r="L100" i="9"/>
  <c r="K100" i="9"/>
  <c r="L99" i="9"/>
  <c r="K99" i="9"/>
  <c r="L98" i="9"/>
  <c r="K98" i="9"/>
  <c r="L97" i="9"/>
  <c r="K97" i="9"/>
  <c r="L96" i="9"/>
  <c r="K96" i="9"/>
  <c r="L95" i="9"/>
  <c r="K95" i="9"/>
  <c r="L94" i="9"/>
  <c r="K94" i="9"/>
  <c r="L93" i="9"/>
  <c r="K93" i="9"/>
  <c r="L92" i="9"/>
  <c r="K92" i="9"/>
  <c r="L91" i="9"/>
  <c r="K91" i="9"/>
  <c r="L90" i="9"/>
  <c r="K90" i="9"/>
  <c r="L89" i="9"/>
  <c r="K89" i="9"/>
  <c r="L88" i="9"/>
  <c r="K88" i="9"/>
  <c r="L87" i="9"/>
  <c r="K87" i="9"/>
  <c r="L86" i="9"/>
  <c r="K86" i="9"/>
  <c r="L85" i="9"/>
  <c r="K85" i="9"/>
  <c r="L84" i="9"/>
  <c r="K84" i="9"/>
  <c r="L83" i="9"/>
  <c r="K83" i="9"/>
  <c r="L82" i="9"/>
  <c r="K82" i="9"/>
  <c r="L81" i="9"/>
  <c r="K81" i="9"/>
  <c r="L80" i="9"/>
  <c r="K80" i="9"/>
  <c r="L79" i="9"/>
  <c r="K79" i="9"/>
  <c r="L78" i="9"/>
  <c r="K78" i="9"/>
  <c r="L77" i="9"/>
  <c r="K77" i="9"/>
  <c r="L76" i="9"/>
  <c r="K76" i="9"/>
  <c r="L75" i="9"/>
  <c r="K75" i="9"/>
  <c r="L74" i="9"/>
  <c r="K74" i="9"/>
  <c r="L73" i="9"/>
  <c r="K73" i="9"/>
  <c r="L72" i="9"/>
  <c r="K72" i="9"/>
  <c r="L71" i="9"/>
  <c r="K71" i="9"/>
  <c r="L70" i="9"/>
  <c r="K70" i="9"/>
  <c r="L69" i="9"/>
  <c r="K69" i="9"/>
  <c r="L68" i="9"/>
  <c r="K68" i="9"/>
  <c r="L67" i="9"/>
  <c r="K67" i="9"/>
  <c r="L66" i="9"/>
  <c r="K66" i="9"/>
  <c r="L65" i="9"/>
  <c r="K65" i="9"/>
  <c r="L64" i="9"/>
  <c r="K64" i="9"/>
  <c r="L63" i="9"/>
  <c r="K63" i="9"/>
  <c r="L62" i="9"/>
  <c r="K62" i="9"/>
  <c r="L61" i="9"/>
  <c r="K61" i="9"/>
  <c r="L60" i="9"/>
  <c r="K60" i="9"/>
  <c r="L59" i="9"/>
  <c r="K59" i="9"/>
  <c r="L58" i="9"/>
  <c r="K58" i="9"/>
  <c r="L57" i="9"/>
  <c r="K57" i="9"/>
  <c r="L56" i="9"/>
  <c r="K56" i="9"/>
  <c r="L55" i="9"/>
  <c r="K55" i="9"/>
  <c r="L54" i="9"/>
  <c r="K54" i="9"/>
  <c r="L53" i="9"/>
  <c r="K53" i="9"/>
  <c r="L52" i="9"/>
  <c r="K52" i="9"/>
  <c r="L51" i="9"/>
  <c r="K51" i="9"/>
  <c r="L50" i="9"/>
  <c r="K50" i="9"/>
  <c r="L49" i="9"/>
  <c r="K49" i="9"/>
  <c r="L48" i="9"/>
  <c r="K48" i="9"/>
  <c r="L47" i="9"/>
  <c r="K47" i="9"/>
  <c r="L46" i="9"/>
  <c r="K46" i="9"/>
  <c r="L45" i="9"/>
  <c r="K45" i="9"/>
  <c r="L44" i="9"/>
  <c r="K44" i="9"/>
  <c r="L43" i="9"/>
  <c r="K43" i="9"/>
  <c r="L42" i="9"/>
  <c r="K42" i="9"/>
  <c r="L41" i="9"/>
  <c r="K41" i="9"/>
  <c r="L40" i="9"/>
  <c r="K40" i="9"/>
  <c r="L39" i="9"/>
  <c r="K39" i="9"/>
  <c r="L38" i="9"/>
  <c r="K38" i="9"/>
  <c r="L37" i="9"/>
  <c r="K37" i="9"/>
  <c r="L36" i="9"/>
  <c r="K36" i="9"/>
  <c r="L35" i="9"/>
  <c r="K35" i="9"/>
  <c r="L34" i="9"/>
  <c r="K34" i="9"/>
  <c r="L33" i="9"/>
  <c r="K33" i="9"/>
  <c r="L32" i="9"/>
  <c r="K32" i="9"/>
  <c r="L31" i="9"/>
  <c r="K31" i="9"/>
  <c r="L30" i="9"/>
  <c r="K30" i="9"/>
  <c r="L29" i="9"/>
  <c r="K29" i="9"/>
  <c r="L28" i="9"/>
  <c r="K28" i="9"/>
  <c r="L27" i="9"/>
  <c r="K27" i="9"/>
  <c r="L26" i="9"/>
  <c r="K26" i="9"/>
  <c r="L25" i="9"/>
  <c r="K25" i="9"/>
  <c r="L24" i="9"/>
  <c r="K24" i="9"/>
  <c r="L23" i="9"/>
  <c r="K23" i="9"/>
  <c r="L22" i="9"/>
  <c r="K22" i="9"/>
  <c r="L21" i="9"/>
  <c r="K21" i="9"/>
  <c r="L20" i="9"/>
  <c r="K20" i="9"/>
  <c r="L19" i="9"/>
  <c r="K19" i="9"/>
  <c r="L18" i="9"/>
  <c r="K18" i="9"/>
  <c r="L17" i="9"/>
  <c r="K17" i="9"/>
  <c r="L16" i="9"/>
  <c r="K16" i="9"/>
  <c r="L15" i="9"/>
  <c r="K15" i="9"/>
  <c r="L14" i="9"/>
  <c r="K14" i="9"/>
  <c r="L13" i="9"/>
  <c r="K13" i="9"/>
  <c r="D13" i="9"/>
  <c r="C13" i="9"/>
  <c r="L12" i="9"/>
  <c r="K12" i="9"/>
  <c r="D12" i="9"/>
  <c r="C12" i="9"/>
  <c r="A12" i="9"/>
  <c r="L11" i="9"/>
  <c r="K11" i="9"/>
  <c r="L10" i="9"/>
  <c r="K10" i="9"/>
  <c r="C10" i="9"/>
  <c r="L9" i="9"/>
  <c r="K9" i="9"/>
  <c r="C9" i="9"/>
  <c r="L8" i="9"/>
  <c r="K8" i="9"/>
  <c r="L7" i="9"/>
  <c r="K7" i="9"/>
  <c r="IV198" i="8"/>
  <c r="IU198" i="8"/>
  <c r="IT198" i="8"/>
  <c r="IS198" i="8"/>
  <c r="IV197" i="8"/>
  <c r="IU197" i="8"/>
  <c r="IT197" i="8"/>
  <c r="IS197" i="8"/>
  <c r="IV196" i="8"/>
  <c r="IU196" i="8"/>
  <c r="IT196" i="8"/>
  <c r="IS196" i="8"/>
  <c r="IV195" i="8"/>
  <c r="IU195" i="8"/>
  <c r="IT195" i="8"/>
  <c r="IS195" i="8"/>
  <c r="IV194" i="8"/>
  <c r="IU194" i="8"/>
  <c r="IT194" i="8"/>
  <c r="IS194" i="8"/>
  <c r="IV193" i="8"/>
  <c r="IU193" i="8"/>
  <c r="IT193" i="8"/>
  <c r="IS193" i="8"/>
  <c r="IV192" i="8"/>
  <c r="IU192" i="8"/>
  <c r="IT192" i="8"/>
  <c r="IS192" i="8"/>
  <c r="IT191" i="8"/>
  <c r="IS191" i="8"/>
  <c r="J191" i="8"/>
  <c r="IT190" i="8"/>
  <c r="IS190" i="8"/>
  <c r="J190" i="8"/>
  <c r="IT189" i="8"/>
  <c r="IS189" i="8"/>
  <c r="J189" i="8"/>
  <c r="IT188" i="8"/>
  <c r="IS188" i="8"/>
  <c r="J188" i="8"/>
  <c r="IT187" i="8"/>
  <c r="IS187" i="8"/>
  <c r="J187" i="8"/>
  <c r="IT186" i="8"/>
  <c r="IS186" i="8"/>
  <c r="J186" i="8"/>
  <c r="IT185" i="8"/>
  <c r="IS185" i="8"/>
  <c r="J185" i="8"/>
  <c r="IT184" i="8"/>
  <c r="IS184" i="8"/>
  <c r="J184" i="8"/>
  <c r="IT183" i="8"/>
  <c r="IS183" i="8"/>
  <c r="J183" i="8"/>
  <c r="IT182" i="8"/>
  <c r="IS182" i="8"/>
  <c r="J182" i="8"/>
  <c r="IT181" i="8"/>
  <c r="IS181" i="8"/>
  <c r="J181" i="8"/>
  <c r="IT180" i="8"/>
  <c r="IS180" i="8"/>
  <c r="J180" i="8"/>
  <c r="IT179" i="8"/>
  <c r="IS179" i="8"/>
  <c r="J179" i="8"/>
  <c r="IT178" i="8"/>
  <c r="IS178" i="8"/>
  <c r="J178" i="8"/>
  <c r="IT177" i="8"/>
  <c r="IS177" i="8"/>
  <c r="J177" i="8"/>
  <c r="IT176" i="8"/>
  <c r="IS176" i="8"/>
  <c r="J176" i="8"/>
  <c r="IT175" i="8"/>
  <c r="IS175" i="8"/>
  <c r="J175" i="8"/>
  <c r="IT174" i="8"/>
  <c r="IS174" i="8"/>
  <c r="J174" i="8"/>
  <c r="IT173" i="8"/>
  <c r="IS173" i="8"/>
  <c r="J173" i="8"/>
  <c r="IT172" i="8"/>
  <c r="IS172" i="8"/>
  <c r="J172" i="8"/>
  <c r="IT171" i="8"/>
  <c r="IS171" i="8"/>
  <c r="J171" i="8"/>
  <c r="IT170" i="8"/>
  <c r="IS170" i="8"/>
  <c r="J170" i="8"/>
  <c r="IT169" i="8"/>
  <c r="IS169" i="8"/>
  <c r="J169" i="8"/>
  <c r="IT168" i="8"/>
  <c r="IS168" i="8"/>
  <c r="J168" i="8"/>
  <c r="IT167" i="8"/>
  <c r="IS167" i="8"/>
  <c r="J167" i="8"/>
  <c r="IT166" i="8"/>
  <c r="IS166" i="8"/>
  <c r="J166" i="8"/>
  <c r="IT165" i="8"/>
  <c r="IS165" i="8"/>
  <c r="J165" i="8"/>
  <c r="IT164" i="8"/>
  <c r="IS164" i="8"/>
  <c r="J164" i="8"/>
  <c r="IT163" i="8"/>
  <c r="IS163" i="8"/>
  <c r="J163" i="8"/>
  <c r="IT162" i="8"/>
  <c r="IS162" i="8"/>
  <c r="J162" i="8"/>
  <c r="IT161" i="8"/>
  <c r="IS161" i="8"/>
  <c r="J161" i="8"/>
  <c r="IT160" i="8"/>
  <c r="IS160" i="8"/>
  <c r="J160" i="8"/>
  <c r="IT159" i="8"/>
  <c r="IS159" i="8"/>
  <c r="J159" i="8"/>
  <c r="IT158" i="8"/>
  <c r="IS158" i="8"/>
  <c r="J158" i="8"/>
  <c r="IT157" i="8"/>
  <c r="IS157" i="8"/>
  <c r="J157" i="8"/>
  <c r="IT156" i="8"/>
  <c r="IS156" i="8"/>
  <c r="J156" i="8"/>
  <c r="IT155" i="8"/>
  <c r="IS155" i="8"/>
  <c r="J155" i="8"/>
  <c r="IT154" i="8"/>
  <c r="IS154" i="8"/>
  <c r="J154" i="8"/>
  <c r="IT153" i="8"/>
  <c r="IS153" i="8"/>
  <c r="J153" i="8"/>
  <c r="IT152" i="8"/>
  <c r="IS152" i="8"/>
  <c r="J152" i="8"/>
  <c r="IT151" i="8"/>
  <c r="IS151" i="8"/>
  <c r="J151" i="8"/>
  <c r="IT150" i="8"/>
  <c r="IS150" i="8"/>
  <c r="J150" i="8"/>
  <c r="IT149" i="8"/>
  <c r="IS149" i="8"/>
  <c r="J149" i="8"/>
  <c r="IT148" i="8"/>
  <c r="IS148" i="8"/>
  <c r="J148" i="8"/>
  <c r="IT147" i="8"/>
  <c r="IS147" i="8"/>
  <c r="J147" i="8"/>
  <c r="IT146" i="8"/>
  <c r="IS146" i="8"/>
  <c r="J146" i="8"/>
  <c r="IT145" i="8"/>
  <c r="IS145" i="8"/>
  <c r="J145" i="8"/>
  <c r="IT144" i="8"/>
  <c r="IS144" i="8"/>
  <c r="J144" i="8"/>
  <c r="IT143" i="8"/>
  <c r="IS143" i="8"/>
  <c r="J143" i="8"/>
  <c r="IT142" i="8"/>
  <c r="IS142" i="8"/>
  <c r="J142" i="8"/>
  <c r="IT141" i="8"/>
  <c r="IS141" i="8"/>
  <c r="J141" i="8"/>
  <c r="IT140" i="8"/>
  <c r="IS140" i="8"/>
  <c r="J140" i="8"/>
  <c r="IT139" i="8"/>
  <c r="IS139" i="8"/>
  <c r="J139" i="8"/>
  <c r="IT138" i="8"/>
  <c r="IS138" i="8"/>
  <c r="J138" i="8"/>
  <c r="IT137" i="8"/>
  <c r="IS137" i="8"/>
  <c r="J137" i="8"/>
  <c r="IT136" i="8"/>
  <c r="IS136" i="8"/>
  <c r="J136" i="8"/>
  <c r="IT135" i="8"/>
  <c r="IS135" i="8"/>
  <c r="J135" i="8"/>
  <c r="IT134" i="8"/>
  <c r="IS134" i="8"/>
  <c r="J134" i="8"/>
  <c r="IT133" i="8"/>
  <c r="IS133" i="8"/>
  <c r="J133" i="8"/>
  <c r="IT132" i="8"/>
  <c r="IS132" i="8"/>
  <c r="J132" i="8"/>
  <c r="IT131" i="8"/>
  <c r="IS131" i="8"/>
  <c r="J131" i="8"/>
  <c r="IT130" i="8"/>
  <c r="IS130" i="8"/>
  <c r="J130" i="8"/>
  <c r="IT129" i="8"/>
  <c r="IS129" i="8"/>
  <c r="J129" i="8"/>
  <c r="IT128" i="8"/>
  <c r="IS128" i="8"/>
  <c r="J128" i="8"/>
  <c r="IT127" i="8"/>
  <c r="IS127" i="8"/>
  <c r="J127" i="8"/>
  <c r="IT126" i="8"/>
  <c r="IS126" i="8"/>
  <c r="J126" i="8"/>
  <c r="IT125" i="8"/>
  <c r="IS125" i="8"/>
  <c r="J125" i="8"/>
  <c r="IT124" i="8"/>
  <c r="IS124" i="8"/>
  <c r="J124" i="8"/>
  <c r="IT123" i="8"/>
  <c r="IS123" i="8"/>
  <c r="J123" i="8"/>
  <c r="IT122" i="8"/>
  <c r="IS122" i="8"/>
  <c r="J122" i="8"/>
  <c r="IT121" i="8"/>
  <c r="IS121" i="8"/>
  <c r="J121" i="8"/>
  <c r="IT120" i="8"/>
  <c r="IS120" i="8"/>
  <c r="J120" i="8"/>
  <c r="IT119" i="8"/>
  <c r="IS119" i="8"/>
  <c r="J119" i="8"/>
  <c r="IT118" i="8"/>
  <c r="IS118" i="8"/>
  <c r="J118" i="8"/>
  <c r="IT117" i="8"/>
  <c r="IS117" i="8"/>
  <c r="J117" i="8"/>
  <c r="IT116" i="8"/>
  <c r="IS116" i="8"/>
  <c r="J116" i="8"/>
  <c r="IT115" i="8"/>
  <c r="IS115" i="8"/>
  <c r="J115" i="8"/>
  <c r="IT114" i="8"/>
  <c r="IS114" i="8"/>
  <c r="J114" i="8"/>
  <c r="IT113" i="8"/>
  <c r="IS113" i="8"/>
  <c r="J113" i="8"/>
  <c r="IT112" i="8"/>
  <c r="IS112" i="8"/>
  <c r="J112" i="8"/>
  <c r="IT111" i="8"/>
  <c r="IS111" i="8"/>
  <c r="J111" i="8"/>
  <c r="IT110" i="8"/>
  <c r="IS110" i="8"/>
  <c r="J110" i="8"/>
  <c r="IT109" i="8"/>
  <c r="IS109" i="8"/>
  <c r="J109" i="8"/>
  <c r="IT108" i="8"/>
  <c r="IS108" i="8"/>
  <c r="J108" i="8"/>
  <c r="IT107" i="8"/>
  <c r="IS107" i="8"/>
  <c r="J107" i="8"/>
  <c r="IT106" i="8"/>
  <c r="IS106" i="8"/>
  <c r="J106" i="8"/>
  <c r="IT105" i="8"/>
  <c r="IS105" i="8"/>
  <c r="J105" i="8"/>
  <c r="IT104" i="8"/>
  <c r="IS104" i="8"/>
  <c r="J104" i="8"/>
  <c r="IT103" i="8"/>
  <c r="IS103" i="8"/>
  <c r="J103" i="8"/>
  <c r="IT102" i="8"/>
  <c r="IS102" i="8"/>
  <c r="J102" i="8"/>
  <c r="IT101" i="8"/>
  <c r="IS101" i="8"/>
  <c r="J101" i="8"/>
  <c r="IT100" i="8"/>
  <c r="IS100" i="8"/>
  <c r="J100" i="8"/>
  <c r="IT99" i="8"/>
  <c r="IS99" i="8"/>
  <c r="J99" i="8"/>
  <c r="IT98" i="8"/>
  <c r="IS98" i="8"/>
  <c r="J98" i="8"/>
  <c r="IT97" i="8"/>
  <c r="IS97" i="8"/>
  <c r="J97" i="8"/>
  <c r="IT96" i="8"/>
  <c r="IS96" i="8"/>
  <c r="J96" i="8"/>
  <c r="IT95" i="8"/>
  <c r="IS95" i="8"/>
  <c r="J95" i="8"/>
  <c r="IT94" i="8"/>
  <c r="IS94" i="8"/>
  <c r="J94" i="8"/>
  <c r="IT93" i="8"/>
  <c r="IS93" i="8"/>
  <c r="J93" i="8"/>
  <c r="IT92" i="8"/>
  <c r="IS92" i="8"/>
  <c r="J92" i="8"/>
  <c r="IT91" i="8"/>
  <c r="IS91" i="8"/>
  <c r="J91" i="8"/>
  <c r="IT90" i="8"/>
  <c r="IS90" i="8"/>
  <c r="J90" i="8"/>
  <c r="IT89" i="8"/>
  <c r="IS89" i="8"/>
  <c r="J89" i="8"/>
  <c r="IT88" i="8"/>
  <c r="IS88" i="8"/>
  <c r="J88" i="8"/>
  <c r="IT87" i="8"/>
  <c r="IS87" i="8"/>
  <c r="J87" i="8"/>
  <c r="IT86" i="8"/>
  <c r="IS86" i="8"/>
  <c r="J86" i="8"/>
  <c r="IT85" i="8"/>
  <c r="IS85" i="8"/>
  <c r="J85" i="8"/>
  <c r="IT84" i="8"/>
  <c r="IS84" i="8"/>
  <c r="J84" i="8"/>
  <c r="IT83" i="8"/>
  <c r="IS83" i="8"/>
  <c r="J83" i="8"/>
  <c r="IT82" i="8"/>
  <c r="IS82" i="8"/>
  <c r="J82" i="8"/>
  <c r="IT81" i="8"/>
  <c r="IS81" i="8"/>
  <c r="J81" i="8"/>
  <c r="IT80" i="8"/>
  <c r="IS80" i="8"/>
  <c r="J80" i="8"/>
  <c r="IT79" i="8"/>
  <c r="IS79" i="8"/>
  <c r="J79" i="8"/>
  <c r="IT78" i="8"/>
  <c r="IS78" i="8"/>
  <c r="J78" i="8"/>
  <c r="IT77" i="8"/>
  <c r="IS77" i="8"/>
  <c r="J77" i="8"/>
  <c r="IT76" i="8"/>
  <c r="IS76" i="8"/>
  <c r="J76" i="8"/>
  <c r="IT75" i="8"/>
  <c r="IS75" i="8"/>
  <c r="J75" i="8"/>
  <c r="IT74" i="8"/>
  <c r="IS74" i="8"/>
  <c r="J74" i="8"/>
  <c r="IT73" i="8"/>
  <c r="IS73" i="8"/>
  <c r="J73" i="8"/>
  <c r="IT72" i="8"/>
  <c r="IS72" i="8"/>
  <c r="J72" i="8"/>
  <c r="IT71" i="8"/>
  <c r="IS71" i="8"/>
  <c r="J71" i="8"/>
  <c r="IT70" i="8"/>
  <c r="IS70" i="8"/>
  <c r="J70" i="8"/>
  <c r="IT69" i="8"/>
  <c r="IS69" i="8"/>
  <c r="J69" i="8"/>
  <c r="IT68" i="8"/>
  <c r="IS68" i="8"/>
  <c r="J68" i="8"/>
  <c r="IT67" i="8"/>
  <c r="IS67" i="8"/>
  <c r="J67" i="8"/>
  <c r="IT66" i="8"/>
  <c r="IS66" i="8"/>
  <c r="J66" i="8"/>
  <c r="IT65" i="8"/>
  <c r="IS65" i="8"/>
  <c r="J65" i="8"/>
  <c r="IT64" i="8"/>
  <c r="IS64" i="8"/>
  <c r="J64" i="8"/>
  <c r="IT63" i="8"/>
  <c r="IS63" i="8"/>
  <c r="J63" i="8"/>
  <c r="IT62" i="8"/>
  <c r="IS62" i="8"/>
  <c r="J62" i="8"/>
  <c r="IT61" i="8"/>
  <c r="IS61" i="8"/>
  <c r="J61" i="8"/>
  <c r="IT60" i="8"/>
  <c r="IS60" i="8"/>
  <c r="J60" i="8"/>
  <c r="IT59" i="8"/>
  <c r="IS59" i="8"/>
  <c r="J59" i="8"/>
  <c r="IT58" i="8"/>
  <c r="IS58" i="8"/>
  <c r="J58" i="8"/>
  <c r="IT57" i="8"/>
  <c r="IS57" i="8"/>
  <c r="J57" i="8"/>
  <c r="IT56" i="8"/>
  <c r="IS56" i="8"/>
  <c r="J56" i="8"/>
  <c r="IT55" i="8"/>
  <c r="IS55" i="8"/>
  <c r="J55" i="8"/>
  <c r="IT54" i="8"/>
  <c r="IS54" i="8"/>
  <c r="J54" i="8"/>
  <c r="IT53" i="8"/>
  <c r="IS53" i="8"/>
  <c r="J53" i="8"/>
  <c r="IT52" i="8"/>
  <c r="IS52" i="8"/>
  <c r="J52" i="8"/>
  <c r="IT51" i="8"/>
  <c r="IS51" i="8"/>
  <c r="J51" i="8"/>
  <c r="IT50" i="8"/>
  <c r="IS50" i="8"/>
  <c r="J50" i="8"/>
  <c r="IT49" i="8"/>
  <c r="IS49" i="8"/>
  <c r="J49" i="8"/>
  <c r="IT48" i="8"/>
  <c r="IS48" i="8"/>
  <c r="J48" i="8"/>
  <c r="IT47" i="8"/>
  <c r="IS47" i="8"/>
  <c r="J47" i="8"/>
  <c r="IT46" i="8"/>
  <c r="IS46" i="8"/>
  <c r="J46" i="8"/>
  <c r="IT45" i="8"/>
  <c r="IS45" i="8"/>
  <c r="J45" i="8"/>
  <c r="IT44" i="8"/>
  <c r="IS44" i="8"/>
  <c r="J44" i="8"/>
  <c r="IT43" i="8"/>
  <c r="IS43" i="8"/>
  <c r="J43" i="8"/>
  <c r="IT42" i="8"/>
  <c r="IS42" i="8"/>
  <c r="J42" i="8"/>
  <c r="IT41" i="8"/>
  <c r="IS41" i="8"/>
  <c r="J41" i="8"/>
  <c r="IT40" i="8"/>
  <c r="IS40" i="8"/>
  <c r="J40" i="8"/>
  <c r="IT39" i="8"/>
  <c r="IS39" i="8"/>
  <c r="J39" i="8"/>
  <c r="IT38" i="8"/>
  <c r="IS38" i="8"/>
  <c r="J38" i="8"/>
  <c r="IT37" i="8"/>
  <c r="IS37" i="8"/>
  <c r="J37" i="8"/>
  <c r="IT36" i="8"/>
  <c r="IS36" i="8"/>
  <c r="J36" i="8"/>
  <c r="IT35" i="8"/>
  <c r="IS35" i="8"/>
  <c r="J35" i="8"/>
  <c r="IT34" i="8"/>
  <c r="IS34" i="8"/>
  <c r="J34" i="8"/>
  <c r="IT33" i="8"/>
  <c r="IS33" i="8"/>
  <c r="J33" i="8"/>
  <c r="IT32" i="8"/>
  <c r="IS32" i="8"/>
  <c r="J32" i="8"/>
  <c r="IT31" i="8"/>
  <c r="IS31" i="8"/>
  <c r="J31" i="8"/>
  <c r="IT30" i="8"/>
  <c r="IS30" i="8"/>
  <c r="J30" i="8"/>
  <c r="IT29" i="8"/>
  <c r="IS29" i="8"/>
  <c r="J29" i="8"/>
  <c r="IT28" i="8"/>
  <c r="IS28" i="8"/>
  <c r="J28" i="8"/>
  <c r="IT27" i="8"/>
  <c r="IS27" i="8"/>
  <c r="J27" i="8"/>
  <c r="IT26" i="8"/>
  <c r="IS26" i="8"/>
  <c r="J26" i="8"/>
  <c r="IT25" i="8"/>
  <c r="IS25" i="8"/>
  <c r="J25" i="8"/>
  <c r="IT24" i="8"/>
  <c r="IS24" i="8"/>
  <c r="J24" i="8"/>
  <c r="IT23" i="8"/>
  <c r="IS23" i="8"/>
  <c r="J23" i="8"/>
  <c r="IT22" i="8"/>
  <c r="IS22" i="8"/>
  <c r="J22" i="8"/>
  <c r="IT21" i="8"/>
  <c r="IS21" i="8"/>
  <c r="J21" i="8"/>
  <c r="IT20" i="8"/>
  <c r="IS20" i="8"/>
  <c r="J20" i="8"/>
  <c r="IT19" i="8"/>
  <c r="IS19" i="8"/>
  <c r="J19" i="8"/>
  <c r="IT18" i="8"/>
  <c r="IS18" i="8"/>
  <c r="J18" i="8"/>
  <c r="IT17" i="8"/>
  <c r="IS17" i="8"/>
  <c r="J17" i="8"/>
  <c r="IT16" i="8"/>
  <c r="IS16" i="8"/>
  <c r="J16" i="8"/>
  <c r="IT15" i="8"/>
  <c r="IS15" i="8"/>
  <c r="J15" i="8"/>
  <c r="IT14" i="8"/>
  <c r="IS14" i="8"/>
  <c r="J14" i="8"/>
  <c r="IT13" i="8"/>
  <c r="IS13" i="8"/>
  <c r="J13" i="8"/>
  <c r="IT12" i="8"/>
  <c r="IS12" i="8"/>
  <c r="J12" i="8"/>
  <c r="IT11" i="8"/>
  <c r="IS11" i="8"/>
  <c r="J11" i="8"/>
  <c r="IT10" i="8"/>
  <c r="IS10" i="8"/>
  <c r="J10" i="8"/>
  <c r="IT9" i="8"/>
  <c r="IS9" i="8"/>
  <c r="J9" i="8"/>
  <c r="IT8" i="8"/>
  <c r="IS8" i="8"/>
  <c r="J8" i="8"/>
  <c r="IT7" i="8"/>
  <c r="IS7" i="8"/>
  <c r="K7" i="8"/>
  <c r="J7" i="8"/>
  <c r="IV6" i="8"/>
  <c r="IU6" i="8"/>
  <c r="M6" i="8"/>
  <c r="L6" i="8"/>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I2" i="6"/>
  <c r="G2" i="6"/>
  <c r="AS194" i="5"/>
  <c r="W194" i="5"/>
  <c r="BO194" i="5" s="1"/>
  <c r="A194" i="5"/>
  <c r="BO193" i="5"/>
  <c r="AS193" i="5"/>
  <c r="W193" i="5"/>
  <c r="A193" i="5"/>
  <c r="BO192" i="5"/>
  <c r="AS192" i="5"/>
  <c r="W192" i="5"/>
  <c r="A192" i="5"/>
  <c r="BO191" i="5"/>
  <c r="AS191" i="5"/>
  <c r="W191" i="5"/>
  <c r="A191" i="5"/>
  <c r="BO190" i="5"/>
  <c r="AS190" i="5"/>
  <c r="W190" i="5"/>
  <c r="A190" i="5"/>
  <c r="BO189" i="5"/>
  <c r="AS189" i="5"/>
  <c r="W189" i="5"/>
  <c r="A189" i="5"/>
  <c r="BO188" i="5"/>
  <c r="AS188" i="5"/>
  <c r="W188" i="5"/>
  <c r="A188" i="5"/>
  <c r="BO187" i="5"/>
  <c r="AS187" i="5"/>
  <c r="W187" i="5"/>
  <c r="A187" i="5"/>
  <c r="BO186" i="5"/>
  <c r="AS186" i="5"/>
  <c r="W186" i="5"/>
  <c r="A186" i="5"/>
  <c r="BO185" i="5"/>
  <c r="AS185" i="5"/>
  <c r="W185" i="5"/>
  <c r="A185" i="5"/>
  <c r="BO184" i="5"/>
  <c r="AS184" i="5"/>
  <c r="W184" i="5"/>
  <c r="A184" i="5"/>
  <c r="BO183" i="5"/>
  <c r="AS183" i="5"/>
  <c r="W183" i="5"/>
  <c r="A183" i="5"/>
  <c r="BO182" i="5"/>
  <c r="AS182" i="5"/>
  <c r="W182" i="5"/>
  <c r="A182" i="5"/>
  <c r="BO181" i="5"/>
  <c r="AS181" i="5"/>
  <c r="W181" i="5"/>
  <c r="A181" i="5"/>
  <c r="BO180" i="5"/>
  <c r="AS180" i="5"/>
  <c r="W180" i="5"/>
  <c r="A180" i="5"/>
  <c r="BO179" i="5"/>
  <c r="AS179" i="5"/>
  <c r="W179" i="5"/>
  <c r="A179" i="5"/>
  <c r="BO178" i="5"/>
  <c r="AS178" i="5"/>
  <c r="W178" i="5"/>
  <c r="A178" i="5"/>
  <c r="BO177" i="5"/>
  <c r="AS177" i="5"/>
  <c r="W177" i="5"/>
  <c r="A177" i="5"/>
  <c r="BO176" i="5"/>
  <c r="AS176" i="5"/>
  <c r="W176" i="5"/>
  <c r="A176" i="5"/>
  <c r="BO175" i="5"/>
  <c r="AS175" i="5"/>
  <c r="W175" i="5"/>
  <c r="A175" i="5"/>
  <c r="BO174" i="5"/>
  <c r="AS174" i="5"/>
  <c r="W174" i="5"/>
  <c r="A174" i="5"/>
  <c r="BO173" i="5"/>
  <c r="AS173" i="5"/>
  <c r="W173" i="5"/>
  <c r="A173" i="5"/>
  <c r="BO172" i="5"/>
  <c r="AS172" i="5"/>
  <c r="W172" i="5"/>
  <c r="A172" i="5"/>
  <c r="BO171" i="5"/>
  <c r="AS171" i="5"/>
  <c r="W171" i="5"/>
  <c r="A171" i="5"/>
  <c r="BO170" i="5"/>
  <c r="AS170" i="5"/>
  <c r="W170" i="5"/>
  <c r="A170" i="5"/>
  <c r="BO169" i="5"/>
  <c r="AS169" i="5"/>
  <c r="W169" i="5"/>
  <c r="A169" i="5"/>
  <c r="BO168" i="5"/>
  <c r="AS168" i="5"/>
  <c r="W168" i="5"/>
  <c r="A168" i="5"/>
  <c r="BO167" i="5"/>
  <c r="AS167" i="5"/>
  <c r="W167" i="5"/>
  <c r="A167" i="5"/>
  <c r="BO166" i="5"/>
  <c r="AS166" i="5"/>
  <c r="W166" i="5"/>
  <c r="A166" i="5"/>
  <c r="BO165" i="5"/>
  <c r="AS165" i="5"/>
  <c r="W165" i="5"/>
  <c r="A165" i="5"/>
  <c r="BO164" i="5"/>
  <c r="AS164" i="5"/>
  <c r="W164" i="5"/>
  <c r="A164" i="5"/>
  <c r="BO163" i="5"/>
  <c r="AS163" i="5"/>
  <c r="W163" i="5"/>
  <c r="A163" i="5"/>
  <c r="BO162" i="5"/>
  <c r="AS162" i="5"/>
  <c r="W162" i="5"/>
  <c r="A162" i="5"/>
  <c r="BO161" i="5"/>
  <c r="AS161" i="5"/>
  <c r="W161" i="5"/>
  <c r="A161" i="5"/>
  <c r="BO160" i="5"/>
  <c r="AS160" i="5"/>
  <c r="W160" i="5"/>
  <c r="A160" i="5"/>
  <c r="BO159" i="5"/>
  <c r="AS159" i="5"/>
  <c r="W159" i="5"/>
  <c r="A159" i="5"/>
  <c r="BO158" i="5"/>
  <c r="AS158" i="5"/>
  <c r="W158" i="5"/>
  <c r="A158" i="5"/>
  <c r="BO157" i="5"/>
  <c r="AS157" i="5"/>
  <c r="W157" i="5"/>
  <c r="A157" i="5"/>
  <c r="BO156" i="5"/>
  <c r="AS156" i="5"/>
  <c r="W156" i="5"/>
  <c r="A156" i="5"/>
  <c r="BO155" i="5"/>
  <c r="AS155" i="5"/>
  <c r="W155" i="5"/>
  <c r="A155" i="5"/>
  <c r="BO154" i="5"/>
  <c r="AS154" i="5"/>
  <c r="W154" i="5"/>
  <c r="A154" i="5"/>
  <c r="BO153" i="5"/>
  <c r="AS153" i="5"/>
  <c r="W153" i="5"/>
  <c r="A153" i="5"/>
  <c r="BO152" i="5"/>
  <c r="AS152" i="5"/>
  <c r="W152" i="5"/>
  <c r="A152" i="5"/>
  <c r="BO151" i="5"/>
  <c r="AS151" i="5"/>
  <c r="W151" i="5"/>
  <c r="A151" i="5"/>
  <c r="BO150" i="5"/>
  <c r="AS150" i="5"/>
  <c r="W150" i="5"/>
  <c r="A150" i="5"/>
  <c r="BO149" i="5"/>
  <c r="AS149" i="5"/>
  <c r="W149" i="5"/>
  <c r="A149" i="5"/>
  <c r="BO148" i="5"/>
  <c r="AS148" i="5"/>
  <c r="W148" i="5"/>
  <c r="A148" i="5"/>
  <c r="BO147" i="5"/>
  <c r="AS147" i="5"/>
  <c r="W147" i="5"/>
  <c r="A147" i="5"/>
  <c r="BO146" i="5"/>
  <c r="AS146" i="5"/>
  <c r="W146" i="5"/>
  <c r="A146" i="5"/>
  <c r="BO145" i="5"/>
  <c r="AS145" i="5"/>
  <c r="W145" i="5"/>
  <c r="A145" i="5"/>
  <c r="BO144" i="5"/>
  <c r="AS144" i="5"/>
  <c r="W144" i="5"/>
  <c r="A144" i="5"/>
  <c r="BO143" i="5"/>
  <c r="AS143" i="5"/>
  <c r="W143" i="5"/>
  <c r="A143" i="5"/>
  <c r="BO142" i="5"/>
  <c r="AS142" i="5"/>
  <c r="W142" i="5"/>
  <c r="A142" i="5"/>
  <c r="BO141" i="5"/>
  <c r="AS141" i="5"/>
  <c r="W141" i="5"/>
  <c r="A141" i="5"/>
  <c r="BO140" i="5"/>
  <c r="AS140" i="5"/>
  <c r="W140" i="5"/>
  <c r="A140" i="5"/>
  <c r="BO139" i="5"/>
  <c r="AS139" i="5"/>
  <c r="W139" i="5"/>
  <c r="A139" i="5"/>
  <c r="BO138" i="5"/>
  <c r="AS138" i="5"/>
  <c r="W138" i="5"/>
  <c r="A138" i="5"/>
  <c r="BO137" i="5"/>
  <c r="AS137" i="5"/>
  <c r="W137" i="5"/>
  <c r="A137" i="5"/>
  <c r="BO136" i="5"/>
  <c r="AS136" i="5"/>
  <c r="W136" i="5"/>
  <c r="A136" i="5"/>
  <c r="BO135" i="5"/>
  <c r="AS135" i="5"/>
  <c r="W135" i="5"/>
  <c r="A135" i="5"/>
  <c r="BO134" i="5"/>
  <c r="AS134" i="5"/>
  <c r="W134" i="5"/>
  <c r="A134" i="5"/>
  <c r="BO133" i="5"/>
  <c r="AS133" i="5"/>
  <c r="W133" i="5"/>
  <c r="A133" i="5"/>
  <c r="BO132" i="5"/>
  <c r="AS132" i="5"/>
  <c r="W132" i="5"/>
  <c r="A132" i="5"/>
  <c r="BO131" i="5"/>
  <c r="AS131" i="5"/>
  <c r="W131" i="5"/>
  <c r="A131" i="5"/>
  <c r="BO130" i="5"/>
  <c r="AS130" i="5"/>
  <c r="W130" i="5"/>
  <c r="A130" i="5"/>
  <c r="BO129" i="5"/>
  <c r="AS129" i="5"/>
  <c r="W129" i="5"/>
  <c r="A129" i="5"/>
  <c r="BO128" i="5"/>
  <c r="AS128" i="5"/>
  <c r="W128" i="5"/>
  <c r="A128" i="5"/>
  <c r="BO127" i="5"/>
  <c r="AS127" i="5"/>
  <c r="W127" i="5"/>
  <c r="A127" i="5"/>
  <c r="BO126" i="5"/>
  <c r="AS126" i="5"/>
  <c r="W126" i="5"/>
  <c r="A126" i="5"/>
  <c r="BO125" i="5"/>
  <c r="AS125" i="5"/>
  <c r="W125" i="5"/>
  <c r="A125" i="5"/>
  <c r="BO124" i="5"/>
  <c r="AS124" i="5"/>
  <c r="W124" i="5"/>
  <c r="A124" i="5"/>
  <c r="BO123" i="5"/>
  <c r="AS123" i="5"/>
  <c r="W123" i="5"/>
  <c r="A123" i="5"/>
  <c r="BO122" i="5"/>
  <c r="AS122" i="5"/>
  <c r="W122" i="5"/>
  <c r="A122" i="5"/>
  <c r="BO121" i="5"/>
  <c r="AS121" i="5"/>
  <c r="W121" i="5"/>
  <c r="A121" i="5"/>
  <c r="BO120" i="5"/>
  <c r="AS120" i="5"/>
  <c r="W120" i="5"/>
  <c r="A120" i="5"/>
  <c r="BO119" i="5"/>
  <c r="AS119" i="5"/>
  <c r="W119" i="5"/>
  <c r="A119" i="5"/>
  <c r="BO118" i="5"/>
  <c r="AS118" i="5"/>
  <c r="W118" i="5"/>
  <c r="A118" i="5"/>
  <c r="BO117" i="5"/>
  <c r="AS117" i="5"/>
  <c r="W117" i="5"/>
  <c r="A117" i="5"/>
  <c r="BO116" i="5"/>
  <c r="AS116" i="5"/>
  <c r="W116" i="5"/>
  <c r="A116" i="5"/>
  <c r="BO115" i="5"/>
  <c r="AS115" i="5"/>
  <c r="W115" i="5"/>
  <c r="A115" i="5"/>
  <c r="BO114" i="5"/>
  <c r="AS114" i="5"/>
  <c r="W114" i="5"/>
  <c r="A114" i="5"/>
  <c r="BO113" i="5"/>
  <c r="AS113" i="5"/>
  <c r="W113" i="5"/>
  <c r="A113" i="5"/>
  <c r="BO112" i="5"/>
  <c r="AS112" i="5"/>
  <c r="W112" i="5"/>
  <c r="A112" i="5"/>
  <c r="BO111" i="5"/>
  <c r="AS111" i="5"/>
  <c r="W111" i="5"/>
  <c r="A111" i="5"/>
  <c r="BO110" i="5"/>
  <c r="AS110" i="5"/>
  <c r="W110" i="5"/>
  <c r="A110" i="5"/>
  <c r="BO109" i="5"/>
  <c r="AS109" i="5"/>
  <c r="W109" i="5"/>
  <c r="A109" i="5"/>
  <c r="BO108" i="5"/>
  <c r="AS108" i="5"/>
  <c r="W108" i="5"/>
  <c r="A108" i="5"/>
  <c r="BO107" i="5"/>
  <c r="AS107" i="5"/>
  <c r="W107" i="5"/>
  <c r="A107" i="5"/>
  <c r="BO106" i="5"/>
  <c r="AS106" i="5"/>
  <c r="W106" i="5"/>
  <c r="A106" i="5"/>
  <c r="BO105" i="5"/>
  <c r="AS105" i="5"/>
  <c r="W105" i="5"/>
  <c r="A105" i="5"/>
  <c r="BO104" i="5"/>
  <c r="AS104" i="5"/>
  <c r="W104" i="5"/>
  <c r="A104" i="5"/>
  <c r="BO103" i="5"/>
  <c r="AS103" i="5"/>
  <c r="W103" i="5"/>
  <c r="A103" i="5"/>
  <c r="BO102" i="5"/>
  <c r="AS102" i="5"/>
  <c r="W102" i="5"/>
  <c r="A102" i="5"/>
  <c r="BO101" i="5"/>
  <c r="AS101" i="5"/>
  <c r="W101" i="5"/>
  <c r="A101" i="5"/>
  <c r="BO100" i="5"/>
  <c r="AS100" i="5"/>
  <c r="W100" i="5"/>
  <c r="A100" i="5"/>
  <c r="BO99" i="5"/>
  <c r="AS99" i="5"/>
  <c r="W99" i="5"/>
  <c r="A99" i="5"/>
  <c r="BO98" i="5"/>
  <c r="AS98" i="5"/>
  <c r="W98" i="5"/>
  <c r="A98" i="5"/>
  <c r="BO97" i="5"/>
  <c r="AS97" i="5"/>
  <c r="W97" i="5"/>
  <c r="A97" i="5"/>
  <c r="BO96" i="5"/>
  <c r="AS96" i="5"/>
  <c r="W96" i="5"/>
  <c r="A96" i="5"/>
  <c r="BO95" i="5"/>
  <c r="AS95" i="5"/>
  <c r="W95" i="5"/>
  <c r="A95" i="5"/>
  <c r="BO94" i="5"/>
  <c r="AS94" i="5"/>
  <c r="W94" i="5"/>
  <c r="A94" i="5"/>
  <c r="BO93" i="5"/>
  <c r="AS93" i="5"/>
  <c r="W93" i="5"/>
  <c r="A93" i="5"/>
  <c r="BO92" i="5"/>
  <c r="AS92" i="5"/>
  <c r="W92" i="5"/>
  <c r="A92" i="5"/>
  <c r="BO91" i="5"/>
  <c r="AS91" i="5"/>
  <c r="W91" i="5"/>
  <c r="A91" i="5"/>
  <c r="BO90" i="5"/>
  <c r="AS90" i="5"/>
  <c r="W90" i="5"/>
  <c r="A90" i="5"/>
  <c r="BO89" i="5"/>
  <c r="AS89" i="5"/>
  <c r="W89" i="5"/>
  <c r="A89" i="5"/>
  <c r="BO88" i="5"/>
  <c r="AS88" i="5"/>
  <c r="W88" i="5"/>
  <c r="A88" i="5"/>
  <c r="BO87" i="5"/>
  <c r="AS87" i="5"/>
  <c r="W87" i="5"/>
  <c r="A87" i="5"/>
  <c r="BO86" i="5"/>
  <c r="AS86" i="5"/>
  <c r="W86" i="5"/>
  <c r="A86" i="5"/>
  <c r="BO85" i="5"/>
  <c r="AS85" i="5"/>
  <c r="W85" i="5"/>
  <c r="A85" i="5"/>
  <c r="BO84" i="5"/>
  <c r="AS84" i="5"/>
  <c r="W84" i="5"/>
  <c r="A84" i="5"/>
  <c r="BO83" i="5"/>
  <c r="AS83" i="5"/>
  <c r="W83" i="5"/>
  <c r="A83" i="5"/>
  <c r="BO82" i="5"/>
  <c r="AS82" i="5"/>
  <c r="W82" i="5"/>
  <c r="A82" i="5"/>
  <c r="BO81" i="5"/>
  <c r="AS81" i="5"/>
  <c r="W81" i="5"/>
  <c r="A81" i="5"/>
  <c r="BO80" i="5"/>
  <c r="AS80" i="5"/>
  <c r="W80" i="5"/>
  <c r="A80" i="5"/>
  <c r="BO79" i="5"/>
  <c r="AS79" i="5"/>
  <c r="W79" i="5"/>
  <c r="A79" i="5"/>
  <c r="BO78" i="5"/>
  <c r="AS78" i="5"/>
  <c r="W78" i="5"/>
  <c r="A78" i="5"/>
  <c r="BO77" i="5"/>
  <c r="AS77" i="5"/>
  <c r="W77" i="5"/>
  <c r="A77" i="5"/>
  <c r="BO76" i="5"/>
  <c r="AS76" i="5"/>
  <c r="W76" i="5"/>
  <c r="A76" i="5"/>
  <c r="BO75" i="5"/>
  <c r="AS75" i="5"/>
  <c r="W75" i="5"/>
  <c r="A75" i="5"/>
  <c r="BO74" i="5"/>
  <c r="AS74" i="5"/>
  <c r="W74" i="5"/>
  <c r="A74" i="5"/>
  <c r="BO73" i="5"/>
  <c r="AS73" i="5"/>
  <c r="W73" i="5"/>
  <c r="A73" i="5"/>
  <c r="BO72" i="5"/>
  <c r="AS72" i="5"/>
  <c r="W72" i="5"/>
  <c r="A72" i="5"/>
  <c r="BO71" i="5"/>
  <c r="AS71" i="5"/>
  <c r="W71" i="5"/>
  <c r="A71" i="5"/>
  <c r="BO70" i="5"/>
  <c r="AS70" i="5"/>
  <c r="W70" i="5"/>
  <c r="A70" i="5"/>
  <c r="BO69" i="5"/>
  <c r="AS69" i="5"/>
  <c r="W69" i="5"/>
  <c r="A69" i="5"/>
  <c r="BO68" i="5"/>
  <c r="AS68" i="5"/>
  <c r="W68" i="5"/>
  <c r="A68" i="5"/>
  <c r="BO67" i="5"/>
  <c r="AS67" i="5"/>
  <c r="W67" i="5"/>
  <c r="A67" i="5"/>
  <c r="BO66" i="5"/>
  <c r="AS66" i="5"/>
  <c r="W66" i="5"/>
  <c r="A66" i="5"/>
  <c r="BO65" i="5"/>
  <c r="AS65" i="5"/>
  <c r="W65" i="5"/>
  <c r="A65" i="5"/>
  <c r="BO64" i="5"/>
  <c r="AS64" i="5"/>
  <c r="W64" i="5"/>
  <c r="A64" i="5"/>
  <c r="BO63" i="5"/>
  <c r="AS63" i="5"/>
  <c r="W63" i="5"/>
  <c r="A63" i="5"/>
  <c r="BO62" i="5"/>
  <c r="AS62" i="5"/>
  <c r="W62" i="5"/>
  <c r="A62" i="5"/>
  <c r="BO61" i="5"/>
  <c r="AS61" i="5"/>
  <c r="W61" i="5"/>
  <c r="A61" i="5"/>
  <c r="BO60" i="5"/>
  <c r="AS60" i="5"/>
  <c r="W60" i="5"/>
  <c r="A60" i="5"/>
  <c r="BO59" i="5"/>
  <c r="AS59" i="5"/>
  <c r="W59" i="5"/>
  <c r="A59" i="5"/>
  <c r="BO58" i="5"/>
  <c r="AS58" i="5"/>
  <c r="W58" i="5"/>
  <c r="A58" i="5"/>
  <c r="BO57" i="5"/>
  <c r="AS57" i="5"/>
  <c r="W57" i="5"/>
  <c r="A57" i="5"/>
  <c r="BO56" i="5"/>
  <c r="AS56" i="5"/>
  <c r="W56" i="5"/>
  <c r="A56" i="5"/>
  <c r="BO55" i="5"/>
  <c r="AS55" i="5"/>
  <c r="W55" i="5"/>
  <c r="A55" i="5"/>
  <c r="BO54" i="5"/>
  <c r="AS54" i="5"/>
  <c r="W54" i="5"/>
  <c r="A54" i="5"/>
  <c r="BO53" i="5"/>
  <c r="AS53" i="5"/>
  <c r="W53" i="5"/>
  <c r="A53" i="5"/>
  <c r="BO52" i="5"/>
  <c r="AS52" i="5"/>
  <c r="W52" i="5"/>
  <c r="A52" i="5"/>
  <c r="BO51" i="5"/>
  <c r="AS51" i="5"/>
  <c r="W51" i="5"/>
  <c r="A51" i="5"/>
  <c r="BO50" i="5"/>
  <c r="AS50" i="5"/>
  <c r="W50" i="5"/>
  <c r="A50" i="5"/>
  <c r="BO49" i="5"/>
  <c r="AS49" i="5"/>
  <c r="W49" i="5"/>
  <c r="A49" i="5"/>
  <c r="BO48" i="5"/>
  <c r="AS48" i="5"/>
  <c r="W48" i="5"/>
  <c r="A48" i="5"/>
  <c r="BO47" i="5"/>
  <c r="AS47" i="5"/>
  <c r="W47" i="5"/>
  <c r="A47" i="5"/>
  <c r="BO46" i="5"/>
  <c r="AS46" i="5"/>
  <c r="W46" i="5"/>
  <c r="A46" i="5"/>
  <c r="BO45" i="5"/>
  <c r="AS45" i="5"/>
  <c r="W45" i="5"/>
  <c r="A45" i="5"/>
  <c r="BO44" i="5"/>
  <c r="AS44" i="5"/>
  <c r="W44" i="5"/>
  <c r="A44" i="5"/>
  <c r="BO43" i="5"/>
  <c r="AS43" i="5"/>
  <c r="W43" i="5"/>
  <c r="A43" i="5"/>
  <c r="BO42" i="5"/>
  <c r="AS42" i="5"/>
  <c r="W42" i="5"/>
  <c r="A42" i="5"/>
  <c r="BO41" i="5"/>
  <c r="AS41" i="5"/>
  <c r="W41" i="5"/>
  <c r="A41" i="5"/>
  <c r="BO40" i="5"/>
  <c r="AS40" i="5"/>
  <c r="W40" i="5"/>
  <c r="A40" i="5"/>
  <c r="BO39" i="5"/>
  <c r="AS39" i="5"/>
  <c r="W39" i="5"/>
  <c r="A39" i="5"/>
  <c r="BO38" i="5"/>
  <c r="AS38" i="5"/>
  <c r="W38" i="5"/>
  <c r="A38" i="5"/>
  <c r="BO37" i="5"/>
  <c r="AS37" i="5"/>
  <c r="W37" i="5"/>
  <c r="A37" i="5"/>
  <c r="BO36" i="5"/>
  <c r="AS36" i="5"/>
  <c r="W36" i="5"/>
  <c r="A36" i="5"/>
  <c r="BO35" i="5"/>
  <c r="AS35" i="5"/>
  <c r="W35" i="5"/>
  <c r="A35" i="5"/>
  <c r="BO34" i="5"/>
  <c r="AS34" i="5"/>
  <c r="W34" i="5"/>
  <c r="A34" i="5"/>
  <c r="BO33" i="5"/>
  <c r="AS33" i="5"/>
  <c r="W33" i="5"/>
  <c r="A33" i="5"/>
  <c r="BO32" i="5"/>
  <c r="AS32" i="5"/>
  <c r="W32" i="5"/>
  <c r="A32" i="5"/>
  <c r="BO31" i="5"/>
  <c r="AS31" i="5"/>
  <c r="W31" i="5"/>
  <c r="A31" i="5"/>
  <c r="BO30" i="5"/>
  <c r="AS30" i="5"/>
  <c r="W30" i="5"/>
  <c r="A30" i="5"/>
  <c r="BO29" i="5"/>
  <c r="AS29" i="5"/>
  <c r="W29" i="5"/>
  <c r="A29" i="5"/>
  <c r="BO28" i="5"/>
  <c r="AS28" i="5"/>
  <c r="W28" i="5"/>
  <c r="A28" i="5"/>
  <c r="BO27" i="5"/>
  <c r="AS27" i="5"/>
  <c r="W27" i="5"/>
  <c r="A27" i="5"/>
  <c r="BO26" i="5"/>
  <c r="AS26" i="5"/>
  <c r="W26" i="5"/>
  <c r="A26" i="5"/>
  <c r="BO25" i="5"/>
  <c r="AS25" i="5"/>
  <c r="W25" i="5"/>
  <c r="A25" i="5"/>
  <c r="BO24" i="5"/>
  <c r="AS24" i="5"/>
  <c r="W24" i="5"/>
  <c r="A24" i="5"/>
  <c r="BO23" i="5"/>
  <c r="AS23" i="5"/>
  <c r="W23" i="5"/>
  <c r="A23" i="5"/>
  <c r="CU22" i="5"/>
  <c r="AS22" i="5"/>
  <c r="W22" i="5"/>
  <c r="BO22" i="5" s="1"/>
  <c r="A22" i="5"/>
  <c r="CU21" i="5"/>
  <c r="AS21" i="5"/>
  <c r="W21" i="5"/>
  <c r="BO21" i="5" s="1"/>
  <c r="A21" i="5"/>
  <c r="CU20" i="5"/>
  <c r="AS20" i="5"/>
  <c r="W20" i="5"/>
  <c r="BO20" i="5" s="1"/>
  <c r="A20" i="5"/>
  <c r="CU19" i="5"/>
  <c r="AS19" i="5"/>
  <c r="W19" i="5"/>
  <c r="BO19" i="5" s="1"/>
  <c r="A19" i="5"/>
  <c r="CU18" i="5"/>
  <c r="AS18" i="5"/>
  <c r="W18" i="5"/>
  <c r="BO18" i="5" s="1"/>
  <c r="A18" i="5"/>
  <c r="CU17" i="5"/>
  <c r="AS17" i="5"/>
  <c r="W17" i="5"/>
  <c r="BO17" i="5" s="1"/>
  <c r="A17" i="5"/>
  <c r="CU16" i="5"/>
  <c r="AS16" i="5"/>
  <c r="W16" i="5"/>
  <c r="BO16" i="5" s="1"/>
  <c r="A16" i="5"/>
  <c r="CU15" i="5"/>
  <c r="AS15" i="5"/>
  <c r="W15" i="5"/>
  <c r="BO15" i="5" s="1"/>
  <c r="A15" i="5"/>
  <c r="CU14" i="5"/>
  <c r="AS14" i="5"/>
  <c r="W14" i="5"/>
  <c r="BO14" i="5" s="1"/>
  <c r="A14" i="5"/>
  <c r="CU13" i="5"/>
  <c r="AS13" i="5"/>
  <c r="W13" i="5"/>
  <c r="BO13" i="5" s="1"/>
  <c r="A13" i="5"/>
  <c r="CU12" i="5"/>
  <c r="AS12" i="5"/>
  <c r="W12" i="5"/>
  <c r="BO12" i="5" s="1"/>
  <c r="A12" i="5"/>
  <c r="CU11" i="5"/>
  <c r="AS11" i="5"/>
  <c r="W11" i="5"/>
  <c r="BO11" i="5" s="1"/>
  <c r="A11" i="5"/>
  <c r="CU10" i="5"/>
  <c r="AS10" i="5"/>
  <c r="W10" i="5"/>
  <c r="BO10" i="5" s="1"/>
  <c r="A10" i="5"/>
  <c r="CU9" i="5"/>
  <c r="AS9" i="5"/>
  <c r="W9" i="5"/>
  <c r="BO9" i="5" s="1"/>
  <c r="A9" i="5"/>
  <c r="CU8" i="5"/>
  <c r="AS8" i="5"/>
  <c r="W8" i="5"/>
  <c r="BO8" i="5" s="1"/>
  <c r="A8" i="5"/>
  <c r="CU7" i="5"/>
  <c r="AS7" i="5"/>
  <c r="W7" i="5"/>
  <c r="BO7" i="5" s="1"/>
  <c r="A7" i="5"/>
  <c r="CU6" i="5"/>
  <c r="AS6" i="5"/>
  <c r="W6" i="5"/>
  <c r="BO6" i="5" s="1"/>
  <c r="A6" i="5"/>
  <c r="CU5" i="5"/>
  <c r="AS5" i="5"/>
  <c r="W5" i="5"/>
  <c r="BO5" i="5" s="1"/>
  <c r="A5" i="5"/>
  <c r="CU4" i="5"/>
  <c r="AS4" i="5"/>
  <c r="W4" i="5"/>
  <c r="A4" i="5"/>
  <c r="AS3" i="5"/>
  <c r="W3" i="5"/>
  <c r="A3" i="5"/>
  <c r="AT17" i="4"/>
  <c r="AT18" i="4" s="1"/>
  <c r="AS17" i="4"/>
  <c r="AS18" i="4" s="1"/>
  <c r="AR17" i="4"/>
  <c r="AR18" i="4" s="1"/>
  <c r="AQ17" i="4"/>
  <c r="AQ18" i="4" s="1"/>
  <c r="AP17" i="4"/>
  <c r="AP18" i="4" s="1"/>
  <c r="AO17" i="4"/>
  <c r="AO18" i="4" s="1"/>
  <c r="AN17" i="4"/>
  <c r="AN18" i="4" s="1"/>
  <c r="AM17" i="4"/>
  <c r="AM18" i="4" s="1"/>
  <c r="AL17" i="4"/>
  <c r="AL18" i="4" s="1"/>
  <c r="AK17" i="4"/>
  <c r="AK18" i="4" s="1"/>
  <c r="AJ17" i="4"/>
  <c r="AJ18" i="4" s="1"/>
  <c r="AI17" i="4"/>
  <c r="AI18" i="4" s="1"/>
  <c r="AH17" i="4"/>
  <c r="AH18" i="4" s="1"/>
  <c r="AG17" i="4"/>
  <c r="AG18" i="4" s="1"/>
  <c r="AF17" i="4"/>
  <c r="AF18" i="4" s="1"/>
  <c r="AE17" i="4"/>
  <c r="AE18" i="4" s="1"/>
  <c r="AD17" i="4"/>
  <c r="AD18" i="4" s="1"/>
  <c r="AC17" i="4"/>
  <c r="AC18" i="4" s="1"/>
  <c r="AB17" i="4"/>
  <c r="AB18" i="4" s="1"/>
  <c r="AA17" i="4"/>
  <c r="AA18" i="4" s="1"/>
  <c r="W17" i="4"/>
  <c r="W18" i="4" s="1"/>
  <c r="V17" i="4"/>
  <c r="V18" i="4" s="1"/>
  <c r="U17" i="4"/>
  <c r="U18" i="4" s="1"/>
  <c r="T17" i="4"/>
  <c r="T18" i="4" s="1"/>
  <c r="S17" i="4"/>
  <c r="S18" i="4" s="1"/>
  <c r="R17" i="4"/>
  <c r="R18" i="4" s="1"/>
  <c r="Q17" i="4"/>
  <c r="Q18" i="4" s="1"/>
  <c r="P17" i="4"/>
  <c r="P18" i="4" s="1"/>
  <c r="O17" i="4"/>
  <c r="O18" i="4" s="1"/>
  <c r="N17" i="4"/>
  <c r="N18" i="4" s="1"/>
  <c r="M17" i="4"/>
  <c r="M18" i="4" s="1"/>
  <c r="L17" i="4"/>
  <c r="L18" i="4" s="1"/>
  <c r="K17" i="4"/>
  <c r="K18" i="4" s="1"/>
  <c r="J17" i="4"/>
  <c r="J18" i="4" s="1"/>
  <c r="I17" i="4"/>
  <c r="I18" i="4" s="1"/>
  <c r="H17" i="4"/>
  <c r="H18" i="4" s="1"/>
  <c r="G17" i="4"/>
  <c r="G18" i="4" s="1"/>
  <c r="F17" i="4"/>
  <c r="F18" i="4" s="1"/>
  <c r="E17" i="4"/>
  <c r="E18" i="4" s="1"/>
  <c r="D17" i="4"/>
  <c r="D18" i="4" s="1"/>
  <c r="C17" i="4"/>
  <c r="Z17" i="4" s="1"/>
  <c r="AW5" i="4"/>
  <c r="C5" i="4"/>
  <c r="Z5" i="4" s="1"/>
  <c r="AW4" i="4"/>
  <c r="C4" i="4"/>
  <c r="Z4" i="4" s="1"/>
  <c r="AW3" i="4"/>
  <c r="C3" i="4"/>
  <c r="Z3" i="4" s="1"/>
  <c r="AT8" i="3"/>
  <c r="AS8" i="3"/>
  <c r="AR8" i="3"/>
  <c r="AQ8" i="3"/>
  <c r="AP8" i="3"/>
  <c r="AO8" i="3"/>
  <c r="AO13" i="3" s="1"/>
  <c r="AN8" i="3"/>
  <c r="AM8" i="3"/>
  <c r="AL8" i="3"/>
  <c r="AK8" i="3"/>
  <c r="AJ8" i="3"/>
  <c r="AI8" i="3"/>
  <c r="AH8" i="3"/>
  <c r="AG8" i="3"/>
  <c r="AF8" i="3"/>
  <c r="AE8" i="3"/>
  <c r="AD8" i="3"/>
  <c r="AC8" i="3"/>
  <c r="AB8" i="3"/>
  <c r="AA8" i="3"/>
  <c r="AO7" i="3"/>
  <c r="AO11" i="3" s="1"/>
  <c r="AR6" i="3"/>
  <c r="AR7" i="3" s="1"/>
  <c r="AR12" i="3" s="1"/>
  <c r="AO6" i="3"/>
  <c r="AN6" i="3"/>
  <c r="AN7" i="3" s="1"/>
  <c r="AN12" i="3" s="1"/>
  <c r="AT5" i="3"/>
  <c r="AS5" i="3"/>
  <c r="AR5" i="3"/>
  <c r="AQ5" i="3"/>
  <c r="AQ6" i="3" s="1"/>
  <c r="AP5" i="3"/>
  <c r="AO5" i="3"/>
  <c r="AO10" i="3" s="1"/>
  <c r="AN5" i="3"/>
  <c r="AM5" i="3"/>
  <c r="AM6" i="3" s="1"/>
  <c r="AL5" i="3"/>
  <c r="AK5" i="3"/>
  <c r="AJ5" i="3"/>
  <c r="AJ6" i="3" s="1"/>
  <c r="AI5" i="3"/>
  <c r="AH5" i="3"/>
  <c r="AH6" i="3" s="1"/>
  <c r="AG5" i="3"/>
  <c r="AF5" i="3"/>
  <c r="AF6" i="3" s="1"/>
  <c r="AE5" i="3"/>
  <c r="AE6" i="3" s="1"/>
  <c r="AD5" i="3"/>
  <c r="AD6" i="3" s="1"/>
  <c r="AC5" i="3"/>
  <c r="AB5" i="3"/>
  <c r="AB6" i="3" s="1"/>
  <c r="AA5" i="3"/>
  <c r="AA6" i="3" s="1"/>
  <c r="AT4" i="3"/>
  <c r="AS4" i="3"/>
  <c r="AR4" i="3"/>
  <c r="AQ4" i="3"/>
  <c r="AP4" i="3"/>
  <c r="AO4" i="3"/>
  <c r="AN4" i="3"/>
  <c r="AM4" i="3"/>
  <c r="AL4" i="3"/>
  <c r="AK4" i="3"/>
  <c r="AJ4" i="3"/>
  <c r="AI4" i="3"/>
  <c r="AH4" i="3"/>
  <c r="AG4" i="3"/>
  <c r="AF4" i="3"/>
  <c r="AE4" i="3"/>
  <c r="AD4" i="3"/>
  <c r="AC4" i="3"/>
  <c r="AB4" i="3"/>
  <c r="AA4" i="3"/>
  <c r="C1" i="3"/>
  <c r="AT8" i="2"/>
  <c r="AS8" i="2"/>
  <c r="AS13" i="2" s="1"/>
  <c r="AR8" i="2"/>
  <c r="AQ8" i="2"/>
  <c r="AP8" i="2"/>
  <c r="AO8" i="2"/>
  <c r="AN8" i="2"/>
  <c r="AM8" i="2"/>
  <c r="AL8" i="2"/>
  <c r="AK8" i="2"/>
  <c r="AJ8" i="2"/>
  <c r="AI8" i="2"/>
  <c r="AH8" i="2"/>
  <c r="AG8" i="2"/>
  <c r="AF8" i="2"/>
  <c r="AE8" i="2"/>
  <c r="AD8" i="2"/>
  <c r="AC8" i="2"/>
  <c r="AB8" i="2"/>
  <c r="AA8" i="2"/>
  <c r="AS7" i="2"/>
  <c r="AS6" i="2"/>
  <c r="AQ6" i="2"/>
  <c r="AQ11" i="2" s="1"/>
  <c r="AO6" i="2"/>
  <c r="AF6" i="2"/>
  <c r="AT5" i="2"/>
  <c r="AT6" i="2" s="1"/>
  <c r="AS5" i="2"/>
  <c r="AS10" i="2" s="1"/>
  <c r="AR5" i="2"/>
  <c r="AQ5" i="2"/>
  <c r="AQ7" i="2" s="1"/>
  <c r="AQ12" i="2" s="1"/>
  <c r="AP5" i="2"/>
  <c r="AO5" i="2"/>
  <c r="AN5" i="2"/>
  <c r="AM5" i="2"/>
  <c r="AL5" i="2"/>
  <c r="AK5" i="2"/>
  <c r="AK6" i="2" s="1"/>
  <c r="AJ5" i="2"/>
  <c r="AJ6" i="2" s="1"/>
  <c r="AI5" i="2"/>
  <c r="AH5" i="2"/>
  <c r="AH6" i="2" s="1"/>
  <c r="AG5" i="2"/>
  <c r="AG6" i="2" s="1"/>
  <c r="AF5" i="2"/>
  <c r="AE5" i="2"/>
  <c r="AE6" i="2" s="1"/>
  <c r="AD5" i="2"/>
  <c r="AC5" i="2"/>
  <c r="AB5" i="2"/>
  <c r="AB6" i="2" s="1"/>
  <c r="AA5" i="2"/>
  <c r="AA6" i="2" s="1"/>
  <c r="AT4" i="2"/>
  <c r="AS4" i="2"/>
  <c r="AR4" i="2"/>
  <c r="AQ4" i="2"/>
  <c r="AP4" i="2"/>
  <c r="AO4" i="2"/>
  <c r="AN4" i="2"/>
  <c r="AM4" i="2"/>
  <c r="AL4" i="2"/>
  <c r="AK4" i="2"/>
  <c r="AJ4" i="2"/>
  <c r="AI4" i="2"/>
  <c r="AH4" i="2"/>
  <c r="AG4" i="2"/>
  <c r="AF4" i="2"/>
  <c r="AE4" i="2"/>
  <c r="AD4" i="2"/>
  <c r="AC4" i="2"/>
  <c r="AB4" i="2"/>
  <c r="AA4" i="2"/>
  <c r="C1" i="2"/>
  <c r="AB7" i="3" l="1"/>
  <c r="AB12" i="3" s="1"/>
  <c r="AB7" i="2"/>
  <c r="AB12" i="2" s="1"/>
  <c r="AS11" i="2"/>
  <c r="AT7" i="3"/>
  <c r="AT12" i="3" s="1"/>
  <c r="AT13" i="3"/>
  <c r="AS19" i="4"/>
  <c r="AS20" i="4" s="1"/>
  <c r="AS6" i="3"/>
  <c r="AT19" i="4"/>
  <c r="AT20" i="4" s="1"/>
  <c r="AS7" i="3"/>
  <c r="AS12" i="3" s="1"/>
  <c r="AT6" i="3"/>
  <c r="AR13" i="3"/>
  <c r="AQ7" i="3"/>
  <c r="AQ12" i="3" s="1"/>
  <c r="AQ19" i="4"/>
  <c r="AQ20" i="4" s="1"/>
  <c r="AR10" i="3"/>
  <c r="AR11" i="3"/>
  <c r="AR19" i="4"/>
  <c r="AR20" i="4" s="1"/>
  <c r="AO19" i="4"/>
  <c r="AO20" i="4" s="1"/>
  <c r="AP6" i="3"/>
  <c r="AO12" i="3"/>
  <c r="AP19" i="4"/>
  <c r="AP20" i="4" s="1"/>
  <c r="AN13" i="3"/>
  <c r="AM7" i="3"/>
  <c r="AM12" i="3" s="1"/>
  <c r="AN10" i="3"/>
  <c r="AN11" i="3"/>
  <c r="AM19" i="4"/>
  <c r="AM20" i="4" s="1"/>
  <c r="AN19" i="4"/>
  <c r="AN20" i="4" s="1"/>
  <c r="AK6" i="3"/>
  <c r="AL6" i="3"/>
  <c r="AK19" i="4"/>
  <c r="AK20" i="4" s="1"/>
  <c r="AL19" i="4"/>
  <c r="AL20" i="4" s="1"/>
  <c r="AJ13" i="3"/>
  <c r="AJ7" i="3"/>
  <c r="AJ12" i="3" s="1"/>
  <c r="AI6" i="3"/>
  <c r="AI19" i="4"/>
  <c r="AI20" i="4" s="1"/>
  <c r="AI7" i="3"/>
  <c r="AI12" i="3" s="1"/>
  <c r="AJ19" i="4"/>
  <c r="AJ20" i="4" s="1"/>
  <c r="AH7" i="3"/>
  <c r="AH12" i="3" s="1"/>
  <c r="AG6" i="3"/>
  <c r="AH19" i="4"/>
  <c r="AH20" i="4" s="1"/>
  <c r="AG19" i="4"/>
  <c r="AG20" i="4" s="1"/>
  <c r="AE7" i="3"/>
  <c r="AE12" i="3" s="1"/>
  <c r="AE11" i="3"/>
  <c r="AE19" i="4"/>
  <c r="AE20" i="4" s="1"/>
  <c r="AF7" i="3"/>
  <c r="AF12" i="3" s="1"/>
  <c r="AF19" i="4"/>
  <c r="AF20" i="4" s="1"/>
  <c r="AD7" i="3"/>
  <c r="AD12" i="3" s="1"/>
  <c r="AC6" i="3"/>
  <c r="AC19" i="4"/>
  <c r="AC20" i="4" s="1"/>
  <c r="AV5" i="3"/>
  <c r="AD19" i="4"/>
  <c r="AD20" i="4" s="1"/>
  <c r="AT7" i="2"/>
  <c r="AT12" i="2" s="1"/>
  <c r="AT13" i="2"/>
  <c r="AS12" i="2"/>
  <c r="AQ13" i="2"/>
  <c r="AQ10" i="2"/>
  <c r="U19" i="4"/>
  <c r="U20" i="4" s="1"/>
  <c r="T19" i="4"/>
  <c r="T20" i="4" s="1"/>
  <c r="AR6" i="2"/>
  <c r="AR7" i="2"/>
  <c r="AR12" i="2" s="1"/>
  <c r="AP6" i="2"/>
  <c r="AO7" i="2"/>
  <c r="AO12" i="2" s="1"/>
  <c r="AN6" i="2"/>
  <c r="AN10" i="2" s="1"/>
  <c r="AM6" i="2"/>
  <c r="AN7" i="2"/>
  <c r="AN12" i="2" s="1"/>
  <c r="Q19" i="4"/>
  <c r="Q20" i="4" s="1"/>
  <c r="AK7" i="2"/>
  <c r="AK12" i="2" s="1"/>
  <c r="AL6" i="2"/>
  <c r="AJ7" i="2"/>
  <c r="AJ12" i="2" s="1"/>
  <c r="AI6" i="2"/>
  <c r="AI7" i="2" s="1"/>
  <c r="AI12" i="2" s="1"/>
  <c r="L19" i="4"/>
  <c r="L20" i="4" s="1"/>
  <c r="AH7" i="2"/>
  <c r="AH12" i="2" s="1"/>
  <c r="AG7" i="2"/>
  <c r="AG12" i="2" s="1"/>
  <c r="AH10" i="2"/>
  <c r="AE7" i="2"/>
  <c r="AE12" i="2" s="1"/>
  <c r="AE11" i="2"/>
  <c r="AE10" i="2"/>
  <c r="AF7" i="2"/>
  <c r="AF12" i="2" s="1"/>
  <c r="AD6" i="2"/>
  <c r="AC6" i="2"/>
  <c r="AB10" i="3"/>
  <c r="E19" i="4"/>
  <c r="E20" i="4" s="1"/>
  <c r="D191" i="5" s="1"/>
  <c r="AB19" i="4"/>
  <c r="AB20" i="4" s="1"/>
  <c r="AV8" i="3"/>
  <c r="AU8" i="3"/>
  <c r="AU5" i="3"/>
  <c r="AA7" i="3"/>
  <c r="AA10" i="3" s="1"/>
  <c r="AA19" i="4"/>
  <c r="AA20" i="4" s="1"/>
  <c r="AU5" i="2"/>
  <c r="AV8" i="2"/>
  <c r="AV5" i="2"/>
  <c r="AA7" i="2"/>
  <c r="AU8" i="2"/>
  <c r="D19" i="4"/>
  <c r="D20" i="4" s="1"/>
  <c r="BO4" i="5"/>
  <c r="BO3" i="5"/>
  <c r="H19" i="4"/>
  <c r="H20" i="4" s="1"/>
  <c r="I19" i="4"/>
  <c r="I20" i="4" s="1"/>
  <c r="M19" i="4"/>
  <c r="M20" i="4" s="1"/>
  <c r="F19" i="4"/>
  <c r="F20" i="4" s="1"/>
  <c r="J19" i="4"/>
  <c r="J20" i="4" s="1"/>
  <c r="N19" i="4"/>
  <c r="N20" i="4" s="1"/>
  <c r="R19" i="4"/>
  <c r="R20" i="4" s="1"/>
  <c r="V19" i="4"/>
  <c r="V20" i="4" s="1"/>
  <c r="P19" i="4"/>
  <c r="P20" i="4" s="1"/>
  <c r="G19" i="4"/>
  <c r="G20" i="4" s="1"/>
  <c r="K19" i="4"/>
  <c r="K20" i="4" s="1"/>
  <c r="O19" i="4"/>
  <c r="O20" i="4" s="1"/>
  <c r="S19" i="4"/>
  <c r="S20" i="4" s="1"/>
  <c r="W19" i="4"/>
  <c r="W20" i="4" s="1"/>
  <c r="AU6" i="2" l="1"/>
  <c r="AL7" i="2"/>
  <c r="AL12" i="2" s="1"/>
  <c r="AC7" i="2"/>
  <c r="AC12" i="2" s="1"/>
  <c r="AG11" i="2"/>
  <c r="AF13" i="3"/>
  <c r="AH11" i="3"/>
  <c r="AM10" i="3"/>
  <c r="AE13" i="3"/>
  <c r="AB13" i="3"/>
  <c r="AB11" i="3"/>
  <c r="D15" i="5"/>
  <c r="AB13" i="2"/>
  <c r="AB10" i="2"/>
  <c r="AB11" i="2"/>
  <c r="AV6" i="2"/>
  <c r="D70" i="5"/>
  <c r="AR194" i="5"/>
  <c r="AR192" i="5"/>
  <c r="AR190" i="5"/>
  <c r="AT5" i="4" s="1"/>
  <c r="AR188" i="5"/>
  <c r="AT3" i="4" s="1"/>
  <c r="AR186" i="5"/>
  <c r="AR184" i="5"/>
  <c r="AR182" i="5"/>
  <c r="AR180" i="5"/>
  <c r="AR178" i="5"/>
  <c r="AR176" i="5"/>
  <c r="AR174" i="5"/>
  <c r="AR172" i="5"/>
  <c r="AR170" i="5"/>
  <c r="AR168" i="5"/>
  <c r="AR166" i="5"/>
  <c r="AR164" i="5"/>
  <c r="AR162" i="5"/>
  <c r="AR160" i="5"/>
  <c r="AR158" i="5"/>
  <c r="AR156" i="5"/>
  <c r="AR154" i="5"/>
  <c r="AR152" i="5"/>
  <c r="AR150" i="5"/>
  <c r="AR148" i="5"/>
  <c r="AR146" i="5"/>
  <c r="AR144" i="5"/>
  <c r="AR142" i="5"/>
  <c r="AR140" i="5"/>
  <c r="AR138" i="5"/>
  <c r="AR136" i="5"/>
  <c r="AR134" i="5"/>
  <c r="AR132" i="5"/>
  <c r="AR130" i="5"/>
  <c r="AR128" i="5"/>
  <c r="AR126" i="5"/>
  <c r="AR124" i="5"/>
  <c r="AR122" i="5"/>
  <c r="AR120" i="5"/>
  <c r="AR118" i="5"/>
  <c r="AR116" i="5"/>
  <c r="AR114" i="5"/>
  <c r="AR112" i="5"/>
  <c r="AR110" i="5"/>
  <c r="AR108" i="5"/>
  <c r="AR106" i="5"/>
  <c r="AR104" i="5"/>
  <c r="AR102" i="5"/>
  <c r="AR100" i="5"/>
  <c r="AR98" i="5"/>
  <c r="AR96" i="5"/>
  <c r="AR94" i="5"/>
  <c r="AR92" i="5"/>
  <c r="AR90" i="5"/>
  <c r="AR88" i="5"/>
  <c r="AR86" i="5"/>
  <c r="AR84" i="5"/>
  <c r="AR82" i="5"/>
  <c r="AR80" i="5"/>
  <c r="AR78" i="5"/>
  <c r="AR76" i="5"/>
  <c r="AR187" i="5"/>
  <c r="AR179" i="5"/>
  <c r="AR171" i="5"/>
  <c r="AR163" i="5"/>
  <c r="AR155" i="5"/>
  <c r="AR147" i="5"/>
  <c r="AR139" i="5"/>
  <c r="AR131" i="5"/>
  <c r="AR123" i="5"/>
  <c r="AR115" i="5"/>
  <c r="AR107" i="5"/>
  <c r="AR99" i="5"/>
  <c r="AR91" i="5"/>
  <c r="AR83" i="5"/>
  <c r="AR75" i="5"/>
  <c r="AR71" i="5"/>
  <c r="AR67" i="5"/>
  <c r="AR63" i="5"/>
  <c r="AR59" i="5"/>
  <c r="AR55" i="5"/>
  <c r="AR51" i="5"/>
  <c r="AR47" i="5"/>
  <c r="AR43" i="5"/>
  <c r="AR39" i="5"/>
  <c r="AR35" i="5"/>
  <c r="AR31" i="5"/>
  <c r="AR27" i="5"/>
  <c r="AR22" i="5"/>
  <c r="AR20" i="5"/>
  <c r="AR17" i="5"/>
  <c r="AR14" i="5"/>
  <c r="AR12" i="5"/>
  <c r="AR9" i="5"/>
  <c r="AR6" i="5"/>
  <c r="AR4" i="5"/>
  <c r="AR165" i="5"/>
  <c r="AR141" i="5"/>
  <c r="AR117" i="5"/>
  <c r="AR101" i="5"/>
  <c r="AR77" i="5"/>
  <c r="AR64" i="5"/>
  <c r="AR52" i="5"/>
  <c r="AR40" i="5"/>
  <c r="AR28" i="5"/>
  <c r="AR193" i="5"/>
  <c r="AR185" i="5"/>
  <c r="AR177" i="5"/>
  <c r="AR169" i="5"/>
  <c r="AR161" i="5"/>
  <c r="AR153" i="5"/>
  <c r="AR145" i="5"/>
  <c r="AR137" i="5"/>
  <c r="AR129" i="5"/>
  <c r="AR121" i="5"/>
  <c r="AR113" i="5"/>
  <c r="AR105" i="5"/>
  <c r="AR97" i="5"/>
  <c r="AR89" i="5"/>
  <c r="AR81" i="5"/>
  <c r="AR74" i="5"/>
  <c r="AR70" i="5"/>
  <c r="AR66" i="5"/>
  <c r="AR62" i="5"/>
  <c r="AR58" i="5"/>
  <c r="AR54" i="5"/>
  <c r="AR50" i="5"/>
  <c r="AR46" i="5"/>
  <c r="AR42" i="5"/>
  <c r="AR38" i="5"/>
  <c r="AR34" i="5"/>
  <c r="AR30" i="5"/>
  <c r="AR26" i="5"/>
  <c r="AR23" i="5"/>
  <c r="AR15" i="5"/>
  <c r="AR7" i="5"/>
  <c r="AR3" i="5"/>
  <c r="AR189" i="5"/>
  <c r="AT4" i="4" s="1"/>
  <c r="AR181" i="5"/>
  <c r="AR157" i="5"/>
  <c r="AR133" i="5"/>
  <c r="AR109" i="5"/>
  <c r="AR85" i="5"/>
  <c r="AR68" i="5"/>
  <c r="AR56" i="5"/>
  <c r="AR44" i="5"/>
  <c r="AR32" i="5"/>
  <c r="AR11" i="5"/>
  <c r="AR191" i="5"/>
  <c r="AR183" i="5"/>
  <c r="AR175" i="5"/>
  <c r="AR167" i="5"/>
  <c r="AR159" i="5"/>
  <c r="AR151" i="5"/>
  <c r="AR143" i="5"/>
  <c r="AR135" i="5"/>
  <c r="AR127" i="5"/>
  <c r="AR119" i="5"/>
  <c r="AR111" i="5"/>
  <c r="AR103" i="5"/>
  <c r="AR95" i="5"/>
  <c r="AR87" i="5"/>
  <c r="AR79" i="5"/>
  <c r="AR73" i="5"/>
  <c r="AR69" i="5"/>
  <c r="AR65" i="5"/>
  <c r="AR61" i="5"/>
  <c r="AR57" i="5"/>
  <c r="AR53" i="5"/>
  <c r="AR49" i="5"/>
  <c r="AR45" i="5"/>
  <c r="AR41" i="5"/>
  <c r="AR37" i="5"/>
  <c r="AR33" i="5"/>
  <c r="AR29" i="5"/>
  <c r="AR25" i="5"/>
  <c r="AR21" i="5"/>
  <c r="AR18" i="5"/>
  <c r="AR16" i="5"/>
  <c r="AR13" i="5"/>
  <c r="AR10" i="5"/>
  <c r="AR8" i="5"/>
  <c r="AR5" i="5"/>
  <c r="AR173" i="5"/>
  <c r="AR149" i="5"/>
  <c r="AR125" i="5"/>
  <c r="AR93" i="5"/>
  <c r="AR72" i="5"/>
  <c r="AR60" i="5"/>
  <c r="AR48" i="5"/>
  <c r="AR36" i="5"/>
  <c r="AR24" i="5"/>
  <c r="AR19" i="5"/>
  <c r="D82" i="5"/>
  <c r="AS11" i="3"/>
  <c r="AS13" i="3"/>
  <c r="D148" i="5"/>
  <c r="AT10" i="3"/>
  <c r="AT11" i="3"/>
  <c r="AQ193" i="5"/>
  <c r="AQ191" i="5"/>
  <c r="AQ189" i="5"/>
  <c r="AS4" i="4" s="1"/>
  <c r="AQ187" i="5"/>
  <c r="AQ185" i="5"/>
  <c r="AQ183" i="5"/>
  <c r="AQ181" i="5"/>
  <c r="AQ179" i="5"/>
  <c r="AQ177" i="5"/>
  <c r="AQ175" i="5"/>
  <c r="AQ173" i="5"/>
  <c r="AQ171" i="5"/>
  <c r="AQ169" i="5"/>
  <c r="AQ167" i="5"/>
  <c r="AQ165" i="5"/>
  <c r="AQ163" i="5"/>
  <c r="AQ161" i="5"/>
  <c r="AQ159" i="5"/>
  <c r="AQ157" i="5"/>
  <c r="AQ155" i="5"/>
  <c r="AQ153" i="5"/>
  <c r="AQ151" i="5"/>
  <c r="AQ149" i="5"/>
  <c r="AQ147" i="5"/>
  <c r="AQ145" i="5"/>
  <c r="AQ143" i="5"/>
  <c r="AQ141" i="5"/>
  <c r="AQ139" i="5"/>
  <c r="AQ137" i="5"/>
  <c r="AQ135" i="5"/>
  <c r="AQ133" i="5"/>
  <c r="AQ131" i="5"/>
  <c r="AQ129" i="5"/>
  <c r="AQ127" i="5"/>
  <c r="AQ125" i="5"/>
  <c r="AQ123" i="5"/>
  <c r="AQ121" i="5"/>
  <c r="AQ119" i="5"/>
  <c r="AQ117" i="5"/>
  <c r="AQ115" i="5"/>
  <c r="AQ113" i="5"/>
  <c r="AQ111" i="5"/>
  <c r="AQ109" i="5"/>
  <c r="AQ107" i="5"/>
  <c r="AQ105" i="5"/>
  <c r="AQ103" i="5"/>
  <c r="AQ101" i="5"/>
  <c r="AQ99" i="5"/>
  <c r="AQ97" i="5"/>
  <c r="AQ95" i="5"/>
  <c r="AQ93" i="5"/>
  <c r="AQ91" i="5"/>
  <c r="AQ89" i="5"/>
  <c r="AQ87" i="5"/>
  <c r="AQ85" i="5"/>
  <c r="AQ83" i="5"/>
  <c r="AQ81" i="5"/>
  <c r="AQ79" i="5"/>
  <c r="AQ77" i="5"/>
  <c r="AQ75" i="5"/>
  <c r="AQ73" i="5"/>
  <c r="AQ71" i="5"/>
  <c r="AQ69" i="5"/>
  <c r="AQ67" i="5"/>
  <c r="AQ65" i="5"/>
  <c r="AQ63" i="5"/>
  <c r="AQ61" i="5"/>
  <c r="AQ59" i="5"/>
  <c r="AQ57" i="5"/>
  <c r="AQ55" i="5"/>
  <c r="AQ53" i="5"/>
  <c r="AQ51" i="5"/>
  <c r="AQ49" i="5"/>
  <c r="AQ47" i="5"/>
  <c r="AQ45" i="5"/>
  <c r="AQ43" i="5"/>
  <c r="AQ41" i="5"/>
  <c r="AQ39" i="5"/>
  <c r="AQ37" i="5"/>
  <c r="AQ35" i="5"/>
  <c r="AQ33" i="5"/>
  <c r="AQ31" i="5"/>
  <c r="AQ29" i="5"/>
  <c r="AQ27" i="5"/>
  <c r="AQ25" i="5"/>
  <c r="AQ194" i="5"/>
  <c r="AQ192" i="5"/>
  <c r="AQ190" i="5"/>
  <c r="AS5" i="4" s="1"/>
  <c r="AQ188" i="5"/>
  <c r="AS3" i="4" s="1"/>
  <c r="AQ186" i="5"/>
  <c r="AQ184" i="5"/>
  <c r="AQ182" i="5"/>
  <c r="AQ180" i="5"/>
  <c r="AQ178" i="5"/>
  <c r="AQ176" i="5"/>
  <c r="AQ174" i="5"/>
  <c r="AQ172" i="5"/>
  <c r="AQ170" i="5"/>
  <c r="AQ168" i="5"/>
  <c r="AQ166" i="5"/>
  <c r="AQ164" i="5"/>
  <c r="AQ162" i="5"/>
  <c r="AQ160" i="5"/>
  <c r="AQ158" i="5"/>
  <c r="AQ156" i="5"/>
  <c r="AQ154" i="5"/>
  <c r="AQ152" i="5"/>
  <c r="AQ150" i="5"/>
  <c r="AQ148" i="5"/>
  <c r="AQ146" i="5"/>
  <c r="AQ144" i="5"/>
  <c r="AQ142" i="5"/>
  <c r="AQ140" i="5"/>
  <c r="AQ138" i="5"/>
  <c r="AQ136" i="5"/>
  <c r="AQ134" i="5"/>
  <c r="AQ132" i="5"/>
  <c r="AQ130" i="5"/>
  <c r="AQ128" i="5"/>
  <c r="AQ126" i="5"/>
  <c r="AQ124" i="5"/>
  <c r="AQ122" i="5"/>
  <c r="AQ120" i="5"/>
  <c r="AQ118" i="5"/>
  <c r="AQ116" i="5"/>
  <c r="AQ114" i="5"/>
  <c r="AQ112" i="5"/>
  <c r="AQ110" i="5"/>
  <c r="AQ108" i="5"/>
  <c r="AQ106" i="5"/>
  <c r="AQ104" i="5"/>
  <c r="AQ102" i="5"/>
  <c r="AQ100" i="5"/>
  <c r="AQ98" i="5"/>
  <c r="AQ96" i="5"/>
  <c r="AQ94" i="5"/>
  <c r="AQ92" i="5"/>
  <c r="AQ90" i="5"/>
  <c r="AQ88" i="5"/>
  <c r="AQ86" i="5"/>
  <c r="AQ84" i="5"/>
  <c r="AQ82" i="5"/>
  <c r="AQ80" i="5"/>
  <c r="AQ78" i="5"/>
  <c r="AQ76" i="5"/>
  <c r="AQ74" i="5"/>
  <c r="AQ72" i="5"/>
  <c r="AQ70" i="5"/>
  <c r="AQ68" i="5"/>
  <c r="AQ66" i="5"/>
  <c r="AQ64" i="5"/>
  <c r="AQ62" i="5"/>
  <c r="AQ60" i="5"/>
  <c r="AQ58" i="5"/>
  <c r="AQ56" i="5"/>
  <c r="AQ54" i="5"/>
  <c r="AQ52" i="5"/>
  <c r="AQ50" i="5"/>
  <c r="AQ48" i="5"/>
  <c r="AQ46" i="5"/>
  <c r="AQ44" i="5"/>
  <c r="AQ42" i="5"/>
  <c r="AQ40" i="5"/>
  <c r="AQ38" i="5"/>
  <c r="AQ36" i="5"/>
  <c r="AQ34" i="5"/>
  <c r="AQ32" i="5"/>
  <c r="AQ30" i="5"/>
  <c r="AQ28" i="5"/>
  <c r="AQ26" i="5"/>
  <c r="AQ24" i="5"/>
  <c r="AQ19" i="5"/>
  <c r="AQ11" i="5"/>
  <c r="AQ18" i="5"/>
  <c r="AQ13" i="5"/>
  <c r="AQ8" i="5"/>
  <c r="AQ22" i="5"/>
  <c r="AQ20" i="5"/>
  <c r="AQ17" i="5"/>
  <c r="AQ14" i="5"/>
  <c r="AQ12" i="5"/>
  <c r="AQ9" i="5"/>
  <c r="AQ6" i="5"/>
  <c r="AQ4" i="5"/>
  <c r="AQ21" i="5"/>
  <c r="AQ5" i="5"/>
  <c r="AQ23" i="5"/>
  <c r="AQ15" i="5"/>
  <c r="AQ7" i="5"/>
  <c r="AQ3" i="5"/>
  <c r="AQ16" i="5"/>
  <c r="AQ10" i="5"/>
  <c r="AS10" i="3"/>
  <c r="D38" i="5"/>
  <c r="D98" i="5"/>
  <c r="AP191" i="5"/>
  <c r="AP187" i="5"/>
  <c r="AP183" i="5"/>
  <c r="AP179" i="5"/>
  <c r="AP175" i="5"/>
  <c r="AP171" i="5"/>
  <c r="AP167" i="5"/>
  <c r="AP163" i="5"/>
  <c r="AP159" i="5"/>
  <c r="AP155" i="5"/>
  <c r="AP151" i="5"/>
  <c r="AP147" i="5"/>
  <c r="AP143" i="5"/>
  <c r="AP139" i="5"/>
  <c r="AP135" i="5"/>
  <c r="AP131" i="5"/>
  <c r="AP127" i="5"/>
  <c r="AP123" i="5"/>
  <c r="AP119" i="5"/>
  <c r="AP115" i="5"/>
  <c r="AP111" i="5"/>
  <c r="AP192" i="5"/>
  <c r="AP188" i="5"/>
  <c r="AR3" i="4" s="1"/>
  <c r="AP184" i="5"/>
  <c r="AP180" i="5"/>
  <c r="AP176" i="5"/>
  <c r="AP172" i="5"/>
  <c r="AP168" i="5"/>
  <c r="AP164" i="5"/>
  <c r="AP160" i="5"/>
  <c r="AP156" i="5"/>
  <c r="AP152" i="5"/>
  <c r="AP148" i="5"/>
  <c r="AP144" i="5"/>
  <c r="AP140" i="5"/>
  <c r="AP136" i="5"/>
  <c r="AP132" i="5"/>
  <c r="AP128" i="5"/>
  <c r="AP124" i="5"/>
  <c r="AP120" i="5"/>
  <c r="AP116" i="5"/>
  <c r="AP112" i="5"/>
  <c r="AP193" i="5"/>
  <c r="AP189" i="5"/>
  <c r="AR4" i="4" s="1"/>
  <c r="AP185" i="5"/>
  <c r="AP181" i="5"/>
  <c r="AP177" i="5"/>
  <c r="AP173" i="5"/>
  <c r="AP169" i="5"/>
  <c r="AP165" i="5"/>
  <c r="AP161" i="5"/>
  <c r="AP157" i="5"/>
  <c r="AP153" i="5"/>
  <c r="AP149" i="5"/>
  <c r="AP145" i="5"/>
  <c r="AP141" i="5"/>
  <c r="AP137" i="5"/>
  <c r="AP133" i="5"/>
  <c r="AP129" i="5"/>
  <c r="AP125" i="5"/>
  <c r="AP121" i="5"/>
  <c r="AP117" i="5"/>
  <c r="AP113"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190" i="5"/>
  <c r="AR5" i="4" s="1"/>
  <c r="AP174" i="5"/>
  <c r="AP158" i="5"/>
  <c r="AP142" i="5"/>
  <c r="AP126" i="5"/>
  <c r="AP110" i="5"/>
  <c r="AP22" i="5"/>
  <c r="AP21" i="5"/>
  <c r="AP20" i="5"/>
  <c r="AP14" i="5"/>
  <c r="AP13" i="5"/>
  <c r="AP12" i="5"/>
  <c r="AP6" i="5"/>
  <c r="AP5" i="5"/>
  <c r="AP4" i="5"/>
  <c r="AP194" i="5"/>
  <c r="AP178" i="5"/>
  <c r="AP130" i="5"/>
  <c r="AP114" i="5"/>
  <c r="AP45" i="5"/>
  <c r="AP43" i="5"/>
  <c r="AP41" i="5"/>
  <c r="AP38" i="5"/>
  <c r="AP34" i="5"/>
  <c r="AP32" i="5"/>
  <c r="AP29" i="5"/>
  <c r="AP26" i="5"/>
  <c r="AP3" i="5"/>
  <c r="AP186" i="5"/>
  <c r="AP170" i="5"/>
  <c r="AP154" i="5"/>
  <c r="AP138" i="5"/>
  <c r="AP122" i="5"/>
  <c r="AP19" i="5"/>
  <c r="AP11" i="5"/>
  <c r="AP162" i="5"/>
  <c r="AP42" i="5"/>
  <c r="AP39" i="5"/>
  <c r="AP36" i="5"/>
  <c r="AP33" i="5"/>
  <c r="AP30" i="5"/>
  <c r="AP27" i="5"/>
  <c r="AP24" i="5"/>
  <c r="AP15" i="5"/>
  <c r="AP182" i="5"/>
  <c r="AP166" i="5"/>
  <c r="AP150" i="5"/>
  <c r="AP134" i="5"/>
  <c r="AP118" i="5"/>
  <c r="AP18" i="5"/>
  <c r="AP17" i="5"/>
  <c r="AP16" i="5"/>
  <c r="AP10" i="5"/>
  <c r="AP9" i="5"/>
  <c r="AP8" i="5"/>
  <c r="AP146" i="5"/>
  <c r="AP44" i="5"/>
  <c r="AP40" i="5"/>
  <c r="AP37" i="5"/>
  <c r="AP35" i="5"/>
  <c r="AP31" i="5"/>
  <c r="AP28" i="5"/>
  <c r="AP25" i="5"/>
  <c r="AP23" i="5"/>
  <c r="AP7" i="5"/>
  <c r="AO194" i="5"/>
  <c r="AO193" i="5"/>
  <c r="AO192" i="5"/>
  <c r="AO191" i="5"/>
  <c r="AO190" i="5"/>
  <c r="AQ5" i="4" s="1"/>
  <c r="AO189" i="5"/>
  <c r="AQ4" i="4" s="1"/>
  <c r="AO188" i="5"/>
  <c r="AQ3" i="4" s="1"/>
  <c r="AO187" i="5"/>
  <c r="AO186" i="5"/>
  <c r="AO185" i="5"/>
  <c r="AO184" i="5"/>
  <c r="AO183" i="5"/>
  <c r="AO182" i="5"/>
  <c r="AO181" i="5"/>
  <c r="AO180" i="5"/>
  <c r="AO179" i="5"/>
  <c r="AO178" i="5"/>
  <c r="AO177" i="5"/>
  <c r="AO176" i="5"/>
  <c r="AO175" i="5"/>
  <c r="AO174" i="5"/>
  <c r="AO173" i="5"/>
  <c r="AO172" i="5"/>
  <c r="AO171" i="5"/>
  <c r="AO170" i="5"/>
  <c r="AO169" i="5"/>
  <c r="AO168" i="5"/>
  <c r="AO167" i="5"/>
  <c r="AO166" i="5"/>
  <c r="AO165" i="5"/>
  <c r="AO164" i="5"/>
  <c r="AO163" i="5"/>
  <c r="AO162" i="5"/>
  <c r="AO161" i="5"/>
  <c r="AO160" i="5"/>
  <c r="AO159" i="5"/>
  <c r="AO158" i="5"/>
  <c r="AO157" i="5"/>
  <c r="AO156" i="5"/>
  <c r="AO155" i="5"/>
  <c r="AO154" i="5"/>
  <c r="AO153" i="5"/>
  <c r="AO152" i="5"/>
  <c r="AO151" i="5"/>
  <c r="AO150" i="5"/>
  <c r="AO149" i="5"/>
  <c r="AO148" i="5"/>
  <c r="AO147" i="5"/>
  <c r="AO146" i="5"/>
  <c r="AO145" i="5"/>
  <c r="AO144" i="5"/>
  <c r="AO143" i="5"/>
  <c r="AO142" i="5"/>
  <c r="AO141" i="5"/>
  <c r="AO140" i="5"/>
  <c r="AO139" i="5"/>
  <c r="AO138" i="5"/>
  <c r="AO137" i="5"/>
  <c r="AO136" i="5"/>
  <c r="AO135" i="5"/>
  <c r="AO134" i="5"/>
  <c r="AO133" i="5"/>
  <c r="AO132" i="5"/>
  <c r="AO131" i="5"/>
  <c r="AO130" i="5"/>
  <c r="AO129" i="5"/>
  <c r="AO128" i="5"/>
  <c r="AO127" i="5"/>
  <c r="AO126" i="5"/>
  <c r="AO125" i="5"/>
  <c r="AO124" i="5"/>
  <c r="AO123" i="5"/>
  <c r="AO122" i="5"/>
  <c r="AO121" i="5"/>
  <c r="AO120" i="5"/>
  <c r="AO119" i="5"/>
  <c r="AO118" i="5"/>
  <c r="AO117" i="5"/>
  <c r="AO116" i="5"/>
  <c r="AO115" i="5"/>
  <c r="AO114" i="5"/>
  <c r="AO113" i="5"/>
  <c r="AO112" i="5"/>
  <c r="AO111" i="5"/>
  <c r="AO110" i="5"/>
  <c r="AO106" i="5"/>
  <c r="AO102" i="5"/>
  <c r="AO98" i="5"/>
  <c r="AO94" i="5"/>
  <c r="AO90" i="5"/>
  <c r="AO86" i="5"/>
  <c r="AO82" i="5"/>
  <c r="AO78" i="5"/>
  <c r="AO74" i="5"/>
  <c r="AO70" i="5"/>
  <c r="AO66" i="5"/>
  <c r="AO62" i="5"/>
  <c r="AO58" i="5"/>
  <c r="AO54" i="5"/>
  <c r="AO50" i="5"/>
  <c r="AO46" i="5"/>
  <c r="AO45" i="5"/>
  <c r="AO44" i="5"/>
  <c r="AO43" i="5"/>
  <c r="AO42" i="5"/>
  <c r="AO41" i="5"/>
  <c r="AO40" i="5"/>
  <c r="AO39" i="5"/>
  <c r="AO38" i="5"/>
  <c r="AO37" i="5"/>
  <c r="AO36" i="5"/>
  <c r="AO35" i="5"/>
  <c r="AO34" i="5"/>
  <c r="AO33" i="5"/>
  <c r="AO32" i="5"/>
  <c r="AO31" i="5"/>
  <c r="AO30" i="5"/>
  <c r="AO29" i="5"/>
  <c r="AO28" i="5"/>
  <c r="AO27" i="5"/>
  <c r="AO26" i="5"/>
  <c r="AO25" i="5"/>
  <c r="AO24" i="5"/>
  <c r="AO23" i="5"/>
  <c r="AO15" i="5"/>
  <c r="AO7" i="5"/>
  <c r="AO3" i="5"/>
  <c r="AO109" i="5"/>
  <c r="AO97" i="5"/>
  <c r="AO85" i="5"/>
  <c r="AO73" i="5"/>
  <c r="AO61" i="5"/>
  <c r="AO57" i="5"/>
  <c r="AO17" i="5"/>
  <c r="AO9" i="5"/>
  <c r="AO107" i="5"/>
  <c r="AO103" i="5"/>
  <c r="AO99" i="5"/>
  <c r="AO95" i="5"/>
  <c r="AO91" i="5"/>
  <c r="AO87" i="5"/>
  <c r="AO83" i="5"/>
  <c r="AO79" i="5"/>
  <c r="AO75" i="5"/>
  <c r="AO71" i="5"/>
  <c r="AO67" i="5"/>
  <c r="AO63" i="5"/>
  <c r="AO59" i="5"/>
  <c r="AO55" i="5"/>
  <c r="AO51" i="5"/>
  <c r="AO47" i="5"/>
  <c r="AO22" i="5"/>
  <c r="AO21" i="5"/>
  <c r="AO20" i="5"/>
  <c r="AO14" i="5"/>
  <c r="AO13" i="5"/>
  <c r="AO12" i="5"/>
  <c r="AO6" i="5"/>
  <c r="AO5" i="5"/>
  <c r="AO4" i="5"/>
  <c r="AO105" i="5"/>
  <c r="AO93" i="5"/>
  <c r="AO81" i="5"/>
  <c r="AO69" i="5"/>
  <c r="AO18" i="5"/>
  <c r="AO10" i="5"/>
  <c r="AO8" i="5"/>
  <c r="AO108" i="5"/>
  <c r="AO104" i="5"/>
  <c r="AO100" i="5"/>
  <c r="AO96" i="5"/>
  <c r="AO92" i="5"/>
  <c r="AO88" i="5"/>
  <c r="AO84" i="5"/>
  <c r="AO80" i="5"/>
  <c r="AO76" i="5"/>
  <c r="AO72" i="5"/>
  <c r="AO68" i="5"/>
  <c r="AO64" i="5"/>
  <c r="AO60" i="5"/>
  <c r="AO56" i="5"/>
  <c r="AO52" i="5"/>
  <c r="AO48" i="5"/>
  <c r="AO19" i="5"/>
  <c r="AO11" i="5"/>
  <c r="AO101" i="5"/>
  <c r="AO89" i="5"/>
  <c r="AO77" i="5"/>
  <c r="AO65" i="5"/>
  <c r="AO53" i="5"/>
  <c r="AO49" i="5"/>
  <c r="AO16" i="5"/>
  <c r="AQ13" i="3"/>
  <c r="D19" i="5"/>
  <c r="D54" i="5"/>
  <c r="D115" i="5"/>
  <c r="AQ10" i="3"/>
  <c r="AQ11" i="3"/>
  <c r="D26" i="5"/>
  <c r="D42" i="5"/>
  <c r="D58" i="5"/>
  <c r="D8" i="5"/>
  <c r="D86" i="5"/>
  <c r="D102" i="5"/>
  <c r="D121" i="5"/>
  <c r="D159" i="5"/>
  <c r="AP7" i="3"/>
  <c r="AP12" i="3" s="1"/>
  <c r="AM193" i="5"/>
  <c r="AM191" i="5"/>
  <c r="AM189" i="5"/>
  <c r="AO4" i="4" s="1"/>
  <c r="AM187" i="5"/>
  <c r="AM185" i="5"/>
  <c r="AM183" i="5"/>
  <c r="AM181" i="5"/>
  <c r="AM179" i="5"/>
  <c r="AM177" i="5"/>
  <c r="AM175" i="5"/>
  <c r="AM173" i="5"/>
  <c r="AM171" i="5"/>
  <c r="AM169" i="5"/>
  <c r="AM167" i="5"/>
  <c r="AM165" i="5"/>
  <c r="AM163" i="5"/>
  <c r="AM161" i="5"/>
  <c r="AM159" i="5"/>
  <c r="AM157" i="5"/>
  <c r="AM155" i="5"/>
  <c r="AM153" i="5"/>
  <c r="AM151" i="5"/>
  <c r="AM149" i="5"/>
  <c r="AM147" i="5"/>
  <c r="AM145" i="5"/>
  <c r="AM143" i="5"/>
  <c r="AM141" i="5"/>
  <c r="AM139" i="5"/>
  <c r="AM137" i="5"/>
  <c r="AM135" i="5"/>
  <c r="AM133" i="5"/>
  <c r="AM131" i="5"/>
  <c r="AM129" i="5"/>
  <c r="AM127" i="5"/>
  <c r="AM125" i="5"/>
  <c r="AM123" i="5"/>
  <c r="AM121" i="5"/>
  <c r="AM119" i="5"/>
  <c r="AM117" i="5"/>
  <c r="AM115" i="5"/>
  <c r="AM113" i="5"/>
  <c r="AM111" i="5"/>
  <c r="AM109" i="5"/>
  <c r="AM107" i="5"/>
  <c r="AM105" i="5"/>
  <c r="AM103" i="5"/>
  <c r="AM101" i="5"/>
  <c r="AM99" i="5"/>
  <c r="AM97" i="5"/>
  <c r="AM95" i="5"/>
  <c r="AM93" i="5"/>
  <c r="AM91" i="5"/>
  <c r="AM89" i="5"/>
  <c r="AM87" i="5"/>
  <c r="AM85" i="5"/>
  <c r="AM83" i="5"/>
  <c r="AM81" i="5"/>
  <c r="AM79" i="5"/>
  <c r="AM77" i="5"/>
  <c r="AM75" i="5"/>
  <c r="AM73" i="5"/>
  <c r="AM71" i="5"/>
  <c r="AM69" i="5"/>
  <c r="AM67" i="5"/>
  <c r="AM65" i="5"/>
  <c r="AM63" i="5"/>
  <c r="AM61" i="5"/>
  <c r="AM59" i="5"/>
  <c r="AM57" i="5"/>
  <c r="AM55" i="5"/>
  <c r="AM53" i="5"/>
  <c r="AM51" i="5"/>
  <c r="AM49" i="5"/>
  <c r="AM47" i="5"/>
  <c r="AM45" i="5"/>
  <c r="AM43" i="5"/>
  <c r="AM41" i="5"/>
  <c r="AM39" i="5"/>
  <c r="AM37" i="5"/>
  <c r="AM35" i="5"/>
  <c r="AM33" i="5"/>
  <c r="AM31" i="5"/>
  <c r="AM29" i="5"/>
  <c r="AM27" i="5"/>
  <c r="AM194" i="5"/>
  <c r="AM192" i="5"/>
  <c r="AM190" i="5"/>
  <c r="AO5" i="4" s="1"/>
  <c r="AM188" i="5"/>
  <c r="AO3" i="4" s="1"/>
  <c r="AM186" i="5"/>
  <c r="AM184" i="5"/>
  <c r="AM182" i="5"/>
  <c r="AM180" i="5"/>
  <c r="AM178" i="5"/>
  <c r="AM176" i="5"/>
  <c r="AM174" i="5"/>
  <c r="AM172" i="5"/>
  <c r="AM170" i="5"/>
  <c r="AM168" i="5"/>
  <c r="AM166" i="5"/>
  <c r="AM164" i="5"/>
  <c r="AM162" i="5"/>
  <c r="AM160" i="5"/>
  <c r="AM158" i="5"/>
  <c r="AM156" i="5"/>
  <c r="AM154" i="5"/>
  <c r="AM152" i="5"/>
  <c r="AM150" i="5"/>
  <c r="AM148" i="5"/>
  <c r="AM146" i="5"/>
  <c r="AM144" i="5"/>
  <c r="AM142" i="5"/>
  <c r="AM140" i="5"/>
  <c r="AM138" i="5"/>
  <c r="AM136" i="5"/>
  <c r="AM134" i="5"/>
  <c r="AM132" i="5"/>
  <c r="AM130" i="5"/>
  <c r="AM128" i="5"/>
  <c r="AM126" i="5"/>
  <c r="AM124" i="5"/>
  <c r="AM122" i="5"/>
  <c r="AM120" i="5"/>
  <c r="AM118" i="5"/>
  <c r="AM116" i="5"/>
  <c r="AM114" i="5"/>
  <c r="AM112" i="5"/>
  <c r="AM110" i="5"/>
  <c r="AM108" i="5"/>
  <c r="AM106" i="5"/>
  <c r="AM104" i="5"/>
  <c r="AM102" i="5"/>
  <c r="AM100" i="5"/>
  <c r="AM98" i="5"/>
  <c r="AM96" i="5"/>
  <c r="AM94" i="5"/>
  <c r="AM92" i="5"/>
  <c r="AM90" i="5"/>
  <c r="AM88" i="5"/>
  <c r="AM86" i="5"/>
  <c r="AM84" i="5"/>
  <c r="AM82" i="5"/>
  <c r="AM80" i="5"/>
  <c r="AM78" i="5"/>
  <c r="AM76" i="5"/>
  <c r="AM74" i="5"/>
  <c r="AM72" i="5"/>
  <c r="AM70" i="5"/>
  <c r="AM68" i="5"/>
  <c r="AM66" i="5"/>
  <c r="AM64" i="5"/>
  <c r="AM62" i="5"/>
  <c r="AM60" i="5"/>
  <c r="AM58" i="5"/>
  <c r="AM56" i="5"/>
  <c r="AM54" i="5"/>
  <c r="AM52" i="5"/>
  <c r="AM50" i="5"/>
  <c r="AM48" i="5"/>
  <c r="AM46" i="5"/>
  <c r="AM44" i="5"/>
  <c r="AM42" i="5"/>
  <c r="AM40" i="5"/>
  <c r="AM38" i="5"/>
  <c r="AM36" i="5"/>
  <c r="AM34" i="5"/>
  <c r="AM32" i="5"/>
  <c r="AM30" i="5"/>
  <c r="AM28" i="5"/>
  <c r="AM26" i="5"/>
  <c r="AM21" i="5"/>
  <c r="AM18" i="5"/>
  <c r="AM16" i="5"/>
  <c r="AM13" i="5"/>
  <c r="AM24" i="5"/>
  <c r="AM19" i="5"/>
  <c r="AM11" i="5"/>
  <c r="AM3" i="5"/>
  <c r="AM22" i="5"/>
  <c r="AM20" i="5"/>
  <c r="AM17" i="5"/>
  <c r="AM14" i="5"/>
  <c r="AM12" i="5"/>
  <c r="AM9" i="5"/>
  <c r="AM6" i="5"/>
  <c r="AM4" i="5"/>
  <c r="AM10" i="5"/>
  <c r="AM8" i="5"/>
  <c r="AM5" i="5"/>
  <c r="AM25" i="5"/>
  <c r="AM23" i="5"/>
  <c r="AM15" i="5"/>
  <c r="AM7" i="5"/>
  <c r="D13" i="5"/>
  <c r="D30" i="5"/>
  <c r="D46" i="5"/>
  <c r="D62" i="5"/>
  <c r="D17" i="5"/>
  <c r="D90" i="5"/>
  <c r="D106" i="5"/>
  <c r="D129" i="5"/>
  <c r="D180" i="5"/>
  <c r="AV6" i="3"/>
  <c r="AN194" i="5"/>
  <c r="AN192" i="5"/>
  <c r="AN190" i="5"/>
  <c r="AP5" i="4" s="1"/>
  <c r="AN188" i="5"/>
  <c r="AP3" i="4" s="1"/>
  <c r="AN186" i="5"/>
  <c r="AN184" i="5"/>
  <c r="AN182" i="5"/>
  <c r="AN180" i="5"/>
  <c r="AN178" i="5"/>
  <c r="AN176" i="5"/>
  <c r="AN174" i="5"/>
  <c r="AN172" i="5"/>
  <c r="AN170" i="5"/>
  <c r="AN168" i="5"/>
  <c r="AN166" i="5"/>
  <c r="AN164" i="5"/>
  <c r="AN162" i="5"/>
  <c r="AN160" i="5"/>
  <c r="AN158" i="5"/>
  <c r="AN156" i="5"/>
  <c r="AN154" i="5"/>
  <c r="AN152" i="5"/>
  <c r="AN150" i="5"/>
  <c r="AN148" i="5"/>
  <c r="AN146" i="5"/>
  <c r="AN144" i="5"/>
  <c r="AN142" i="5"/>
  <c r="AN140" i="5"/>
  <c r="AN138" i="5"/>
  <c r="AN136" i="5"/>
  <c r="AN134" i="5"/>
  <c r="AN132" i="5"/>
  <c r="AN130" i="5"/>
  <c r="AN128" i="5"/>
  <c r="AN126" i="5"/>
  <c r="AN124" i="5"/>
  <c r="AN122" i="5"/>
  <c r="AN120" i="5"/>
  <c r="AN118" i="5"/>
  <c r="AN116" i="5"/>
  <c r="AN114" i="5"/>
  <c r="AN112" i="5"/>
  <c r="AN110" i="5"/>
  <c r="AN108" i="5"/>
  <c r="AN106" i="5"/>
  <c r="AN193" i="5"/>
  <c r="AN191" i="5"/>
  <c r="AN189" i="5"/>
  <c r="AP4" i="4" s="1"/>
  <c r="AN187" i="5"/>
  <c r="AN185" i="5"/>
  <c r="AN183" i="5"/>
  <c r="AN181" i="5"/>
  <c r="AN179" i="5"/>
  <c r="AN177" i="5"/>
  <c r="AN175" i="5"/>
  <c r="AN173" i="5"/>
  <c r="AN171" i="5"/>
  <c r="AN169" i="5"/>
  <c r="AN167" i="5"/>
  <c r="AN165" i="5"/>
  <c r="AN163" i="5"/>
  <c r="AN161" i="5"/>
  <c r="AN159" i="5"/>
  <c r="AN157" i="5"/>
  <c r="AN149" i="5"/>
  <c r="AN141" i="5"/>
  <c r="AN133" i="5"/>
  <c r="AN125" i="5"/>
  <c r="AN117" i="5"/>
  <c r="AN109" i="5"/>
  <c r="AN103" i="5"/>
  <c r="AN99" i="5"/>
  <c r="AN95" i="5"/>
  <c r="AN91" i="5"/>
  <c r="AN87" i="5"/>
  <c r="AN83" i="5"/>
  <c r="AN79" i="5"/>
  <c r="AN75" i="5"/>
  <c r="AN71" i="5"/>
  <c r="AN67" i="5"/>
  <c r="AN63" i="5"/>
  <c r="AN59" i="5"/>
  <c r="AN55" i="5"/>
  <c r="AN51" i="5"/>
  <c r="AN47" i="5"/>
  <c r="AN43" i="5"/>
  <c r="AN39" i="5"/>
  <c r="AN35" i="5"/>
  <c r="AN31" i="5"/>
  <c r="AN27" i="5"/>
  <c r="AN24" i="5"/>
  <c r="AN19" i="5"/>
  <c r="AN155" i="5"/>
  <c r="AN147" i="5"/>
  <c r="AN139" i="5"/>
  <c r="AN131" i="5"/>
  <c r="AN123" i="5"/>
  <c r="AN115" i="5"/>
  <c r="AN107" i="5"/>
  <c r="AN102" i="5"/>
  <c r="AN98" i="5"/>
  <c r="AN94" i="5"/>
  <c r="AN90" i="5"/>
  <c r="AN86" i="5"/>
  <c r="AN82" i="5"/>
  <c r="AN78" i="5"/>
  <c r="AN74" i="5"/>
  <c r="AN70" i="5"/>
  <c r="AN66" i="5"/>
  <c r="AN62" i="5"/>
  <c r="AN58" i="5"/>
  <c r="AN54" i="5"/>
  <c r="AN50" i="5"/>
  <c r="AN46" i="5"/>
  <c r="AN42" i="5"/>
  <c r="AN38" i="5"/>
  <c r="AN34" i="5"/>
  <c r="AN30" i="5"/>
  <c r="AN26" i="5"/>
  <c r="AN22" i="5"/>
  <c r="AN20" i="5"/>
  <c r="AN17" i="5"/>
  <c r="AN14" i="5"/>
  <c r="AN12" i="5"/>
  <c r="AN9" i="5"/>
  <c r="AN6" i="5"/>
  <c r="AN4" i="5"/>
  <c r="AN153" i="5"/>
  <c r="AN145" i="5"/>
  <c r="AN137" i="5"/>
  <c r="AN129" i="5"/>
  <c r="AN121" i="5"/>
  <c r="AN113" i="5"/>
  <c r="AN105" i="5"/>
  <c r="AN101" i="5"/>
  <c r="AN97" i="5"/>
  <c r="AN93" i="5"/>
  <c r="AN89" i="5"/>
  <c r="AN85" i="5"/>
  <c r="AN81" i="5"/>
  <c r="AN77" i="5"/>
  <c r="AN73" i="5"/>
  <c r="AN69" i="5"/>
  <c r="AN65" i="5"/>
  <c r="AN61" i="5"/>
  <c r="AN57" i="5"/>
  <c r="AN53" i="5"/>
  <c r="AN49" i="5"/>
  <c r="AN45" i="5"/>
  <c r="AN41" i="5"/>
  <c r="AN37" i="5"/>
  <c r="AN33" i="5"/>
  <c r="AN29" i="5"/>
  <c r="AN25" i="5"/>
  <c r="AN23" i="5"/>
  <c r="AN15" i="5"/>
  <c r="AN7" i="5"/>
  <c r="AN3" i="5"/>
  <c r="AN11" i="5"/>
  <c r="AN151" i="5"/>
  <c r="AN143" i="5"/>
  <c r="AN135" i="5"/>
  <c r="AN127" i="5"/>
  <c r="AN119" i="5"/>
  <c r="AN111" i="5"/>
  <c r="AN104" i="5"/>
  <c r="AN100" i="5"/>
  <c r="AN96" i="5"/>
  <c r="AN92" i="5"/>
  <c r="AN88" i="5"/>
  <c r="AN84" i="5"/>
  <c r="AN80" i="5"/>
  <c r="AN76" i="5"/>
  <c r="AN72" i="5"/>
  <c r="AN68" i="5"/>
  <c r="AN64" i="5"/>
  <c r="AN60" i="5"/>
  <c r="AN56" i="5"/>
  <c r="AN52" i="5"/>
  <c r="AN48" i="5"/>
  <c r="AN44" i="5"/>
  <c r="AN40" i="5"/>
  <c r="AN36" i="5"/>
  <c r="AN32" i="5"/>
  <c r="AN28" i="5"/>
  <c r="AN21" i="5"/>
  <c r="AN18" i="5"/>
  <c r="AN16" i="5"/>
  <c r="AN13" i="5"/>
  <c r="AN10" i="5"/>
  <c r="AN8" i="5"/>
  <c r="AN5" i="5"/>
  <c r="AP10" i="3"/>
  <c r="D6" i="5"/>
  <c r="D22" i="5"/>
  <c r="D34" i="5"/>
  <c r="D50" i="5"/>
  <c r="D66" i="5"/>
  <c r="D78" i="5"/>
  <c r="D94" i="5"/>
  <c r="D110" i="5"/>
  <c r="D140" i="5"/>
  <c r="AP13" i="3"/>
  <c r="AK194" i="5"/>
  <c r="AK193" i="5"/>
  <c r="AK192" i="5"/>
  <c r="AK191" i="5"/>
  <c r="AK190" i="5"/>
  <c r="AM5" i="4" s="1"/>
  <c r="AK189" i="5"/>
  <c r="AM4" i="4" s="1"/>
  <c r="AK188" i="5"/>
  <c r="AM3" i="4" s="1"/>
  <c r="AK187" i="5"/>
  <c r="AK186" i="5"/>
  <c r="AK185" i="5"/>
  <c r="AK184" i="5"/>
  <c r="AK183" i="5"/>
  <c r="AK182" i="5"/>
  <c r="AK181" i="5"/>
  <c r="AK180" i="5"/>
  <c r="AK179" i="5"/>
  <c r="AK178" i="5"/>
  <c r="AK177" i="5"/>
  <c r="AK176" i="5"/>
  <c r="AK175" i="5"/>
  <c r="AK174" i="5"/>
  <c r="AK173" i="5"/>
  <c r="AK172" i="5"/>
  <c r="AK171" i="5"/>
  <c r="AK170" i="5"/>
  <c r="AK169" i="5"/>
  <c r="AK168" i="5"/>
  <c r="AK167" i="5"/>
  <c r="AK166" i="5"/>
  <c r="AK165" i="5"/>
  <c r="AK164" i="5"/>
  <c r="AK163" i="5"/>
  <c r="AK162" i="5"/>
  <c r="AK161" i="5"/>
  <c r="AK160" i="5"/>
  <c r="AK159" i="5"/>
  <c r="AK158" i="5"/>
  <c r="AK157" i="5"/>
  <c r="AK156" i="5"/>
  <c r="AK155" i="5"/>
  <c r="AK154" i="5"/>
  <c r="AK153" i="5"/>
  <c r="AK152" i="5"/>
  <c r="AK151" i="5"/>
  <c r="AK150" i="5"/>
  <c r="AK149" i="5"/>
  <c r="AK148" i="5"/>
  <c r="AK147" i="5"/>
  <c r="AK146" i="5"/>
  <c r="AK145" i="5"/>
  <c r="AK144" i="5"/>
  <c r="AK143" i="5"/>
  <c r="AK142" i="5"/>
  <c r="AK141" i="5"/>
  <c r="AK140" i="5"/>
  <c r="AK139" i="5"/>
  <c r="AK138" i="5"/>
  <c r="AK137" i="5"/>
  <c r="AK136" i="5"/>
  <c r="AK135" i="5"/>
  <c r="AK134" i="5"/>
  <c r="AK133" i="5"/>
  <c r="AK132" i="5"/>
  <c r="AK131" i="5"/>
  <c r="AK130" i="5"/>
  <c r="AK129" i="5"/>
  <c r="AK128" i="5"/>
  <c r="AK127" i="5"/>
  <c r="AK126" i="5"/>
  <c r="AK125" i="5"/>
  <c r="AK124" i="5"/>
  <c r="AK123" i="5"/>
  <c r="AK122" i="5"/>
  <c r="AK121" i="5"/>
  <c r="AK120" i="5"/>
  <c r="AK119" i="5"/>
  <c r="AK118" i="5"/>
  <c r="AK117" i="5"/>
  <c r="AK116" i="5"/>
  <c r="AK115" i="5"/>
  <c r="AK114" i="5"/>
  <c r="AK113" i="5"/>
  <c r="AK112" i="5"/>
  <c r="AK111" i="5"/>
  <c r="AK110" i="5"/>
  <c r="AK106" i="5"/>
  <c r="AK102" i="5"/>
  <c r="AK98" i="5"/>
  <c r="AK94" i="5"/>
  <c r="AK90" i="5"/>
  <c r="AK86" i="5"/>
  <c r="AK82" i="5"/>
  <c r="AK78" i="5"/>
  <c r="AK74" i="5"/>
  <c r="AK70" i="5"/>
  <c r="AK66" i="5"/>
  <c r="AK62" i="5"/>
  <c r="AK58" i="5"/>
  <c r="AK54" i="5"/>
  <c r="AK50" i="5"/>
  <c r="AK46" i="5"/>
  <c r="AK45" i="5"/>
  <c r="AK44" i="5"/>
  <c r="AK43" i="5"/>
  <c r="AK42" i="5"/>
  <c r="AK41" i="5"/>
  <c r="AK40" i="5"/>
  <c r="AK39" i="5"/>
  <c r="AK38" i="5"/>
  <c r="AK37" i="5"/>
  <c r="AK36" i="5"/>
  <c r="AK35" i="5"/>
  <c r="AK34" i="5"/>
  <c r="AK33" i="5"/>
  <c r="AK32" i="5"/>
  <c r="AK31" i="5"/>
  <c r="AK30" i="5"/>
  <c r="AK29" i="5"/>
  <c r="AK28" i="5"/>
  <c r="AK27" i="5"/>
  <c r="AK26" i="5"/>
  <c r="AK25" i="5"/>
  <c r="AK24" i="5"/>
  <c r="AK107" i="5"/>
  <c r="AK103" i="5"/>
  <c r="AK99" i="5"/>
  <c r="AK95" i="5"/>
  <c r="AK91" i="5"/>
  <c r="AK87" i="5"/>
  <c r="AK83" i="5"/>
  <c r="AK79" i="5"/>
  <c r="AK75" i="5"/>
  <c r="AK71" i="5"/>
  <c r="AK67" i="5"/>
  <c r="AK63" i="5"/>
  <c r="AK59" i="5"/>
  <c r="AK55" i="5"/>
  <c r="AK51" i="5"/>
  <c r="AK47" i="5"/>
  <c r="AK22" i="5"/>
  <c r="AK21" i="5"/>
  <c r="AK20" i="5"/>
  <c r="AK14" i="5"/>
  <c r="AK13" i="5"/>
  <c r="AK12" i="5"/>
  <c r="AK6" i="5"/>
  <c r="AK5" i="5"/>
  <c r="AK4" i="5"/>
  <c r="AK15" i="5"/>
  <c r="AK7" i="5"/>
  <c r="AK108" i="5"/>
  <c r="AK104" i="5"/>
  <c r="AK100" i="5"/>
  <c r="AK96" i="5"/>
  <c r="AK92" i="5"/>
  <c r="AK88" i="5"/>
  <c r="AK84" i="5"/>
  <c r="AK80" i="5"/>
  <c r="AK76" i="5"/>
  <c r="AK72" i="5"/>
  <c r="AK68" i="5"/>
  <c r="AK64" i="5"/>
  <c r="AK60" i="5"/>
  <c r="AK56" i="5"/>
  <c r="AK52" i="5"/>
  <c r="AK48" i="5"/>
  <c r="AK19" i="5"/>
  <c r="AK11" i="5"/>
  <c r="AK3" i="5"/>
  <c r="AK109" i="5"/>
  <c r="AK105" i="5"/>
  <c r="AK101" i="5"/>
  <c r="AK97" i="5"/>
  <c r="AK93" i="5"/>
  <c r="AK89" i="5"/>
  <c r="AK85" i="5"/>
  <c r="AK81" i="5"/>
  <c r="AK77" i="5"/>
  <c r="AK73" i="5"/>
  <c r="AK69" i="5"/>
  <c r="AK65" i="5"/>
  <c r="AK61" i="5"/>
  <c r="AK57" i="5"/>
  <c r="AK53" i="5"/>
  <c r="AK49" i="5"/>
  <c r="AK18" i="5"/>
  <c r="AK17" i="5"/>
  <c r="AK16" i="5"/>
  <c r="AK10" i="5"/>
  <c r="AK9" i="5"/>
  <c r="AK8" i="5"/>
  <c r="AK23" i="5"/>
  <c r="AM13" i="3"/>
  <c r="AL191" i="5"/>
  <c r="AL187" i="5"/>
  <c r="AL183" i="5"/>
  <c r="AL179" i="5"/>
  <c r="AL175" i="5"/>
  <c r="AL171" i="5"/>
  <c r="AL167" i="5"/>
  <c r="AL163" i="5"/>
  <c r="AL159" i="5"/>
  <c r="AL155" i="5"/>
  <c r="AL151" i="5"/>
  <c r="AL147" i="5"/>
  <c r="AL143" i="5"/>
  <c r="AL139" i="5"/>
  <c r="AL135" i="5"/>
  <c r="AL131" i="5"/>
  <c r="AL127" i="5"/>
  <c r="AL123" i="5"/>
  <c r="AL119" i="5"/>
  <c r="AL115" i="5"/>
  <c r="AL111" i="5"/>
  <c r="AL192" i="5"/>
  <c r="AL188" i="5"/>
  <c r="AN3" i="4" s="1"/>
  <c r="AL184" i="5"/>
  <c r="AL180" i="5"/>
  <c r="AL176" i="5"/>
  <c r="AL172" i="5"/>
  <c r="AL168" i="5"/>
  <c r="AL164" i="5"/>
  <c r="AL160" i="5"/>
  <c r="AL156" i="5"/>
  <c r="AL152" i="5"/>
  <c r="AL148" i="5"/>
  <c r="AL144" i="5"/>
  <c r="AL140" i="5"/>
  <c r="AL136" i="5"/>
  <c r="AL132" i="5"/>
  <c r="AL128" i="5"/>
  <c r="AL124" i="5"/>
  <c r="AL120" i="5"/>
  <c r="AL116" i="5"/>
  <c r="AL112" i="5"/>
  <c r="AL193" i="5"/>
  <c r="AL189" i="5"/>
  <c r="AN4" i="4" s="1"/>
  <c r="AL185" i="5"/>
  <c r="AL181" i="5"/>
  <c r="AL177" i="5"/>
  <c r="AL173" i="5"/>
  <c r="AL169" i="5"/>
  <c r="AL165" i="5"/>
  <c r="AL161" i="5"/>
  <c r="AL157" i="5"/>
  <c r="AL153" i="5"/>
  <c r="AL149" i="5"/>
  <c r="AL145" i="5"/>
  <c r="AL141" i="5"/>
  <c r="AL137" i="5"/>
  <c r="AL133" i="5"/>
  <c r="AL129" i="5"/>
  <c r="AL125" i="5"/>
  <c r="AL121" i="5"/>
  <c r="AL117" i="5"/>
  <c r="AL113"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190" i="5"/>
  <c r="AN5" i="4" s="1"/>
  <c r="AL174" i="5"/>
  <c r="AL158" i="5"/>
  <c r="AL142" i="5"/>
  <c r="AL126" i="5"/>
  <c r="AL110" i="5"/>
  <c r="AL186" i="5"/>
  <c r="AL170" i="5"/>
  <c r="AL154" i="5"/>
  <c r="AL138" i="5"/>
  <c r="AL122" i="5"/>
  <c r="AL19" i="5"/>
  <c r="AL11" i="5"/>
  <c r="AL22" i="5"/>
  <c r="AL14" i="5"/>
  <c r="AL13" i="5"/>
  <c r="AL6" i="5"/>
  <c r="AL182" i="5"/>
  <c r="AL166" i="5"/>
  <c r="AL150" i="5"/>
  <c r="AL134" i="5"/>
  <c r="AL118" i="5"/>
  <c r="AL18" i="5"/>
  <c r="AL17" i="5"/>
  <c r="AL16" i="5"/>
  <c r="AL10" i="5"/>
  <c r="AL9" i="5"/>
  <c r="AL8" i="5"/>
  <c r="AL21" i="5"/>
  <c r="AL20" i="5"/>
  <c r="AL4" i="5"/>
  <c r="AL194" i="5"/>
  <c r="AL178" i="5"/>
  <c r="AL162" i="5"/>
  <c r="AL146" i="5"/>
  <c r="AL130" i="5"/>
  <c r="AL114" i="5"/>
  <c r="AL45" i="5"/>
  <c r="AL44" i="5"/>
  <c r="AL43" i="5"/>
  <c r="AL42" i="5"/>
  <c r="AL41" i="5"/>
  <c r="AL40" i="5"/>
  <c r="AL39" i="5"/>
  <c r="AL38" i="5"/>
  <c r="AL37" i="5"/>
  <c r="AL36" i="5"/>
  <c r="AL35" i="5"/>
  <c r="AL34" i="5"/>
  <c r="AL33" i="5"/>
  <c r="AL32" i="5"/>
  <c r="AL31" i="5"/>
  <c r="AL30" i="5"/>
  <c r="AL29" i="5"/>
  <c r="AL28" i="5"/>
  <c r="AL27" i="5"/>
  <c r="AL26" i="5"/>
  <c r="AL25" i="5"/>
  <c r="AL24" i="5"/>
  <c r="AL23" i="5"/>
  <c r="AL15" i="5"/>
  <c r="AL7" i="5"/>
  <c r="AL3" i="5"/>
  <c r="AL12" i="5"/>
  <c r="AL5" i="5"/>
  <c r="AM11" i="3"/>
  <c r="AK7" i="3"/>
  <c r="AK12" i="3" s="1"/>
  <c r="AL7" i="3"/>
  <c r="AL11" i="3" s="1"/>
  <c r="AI193" i="5"/>
  <c r="AI191" i="5"/>
  <c r="AI189" i="5"/>
  <c r="AK4" i="4" s="1"/>
  <c r="AI187" i="5"/>
  <c r="AI185" i="5"/>
  <c r="AI183" i="5"/>
  <c r="AI181" i="5"/>
  <c r="AI179" i="5"/>
  <c r="AI177" i="5"/>
  <c r="AI175" i="5"/>
  <c r="AI173" i="5"/>
  <c r="AI171" i="5"/>
  <c r="AI169" i="5"/>
  <c r="AI167" i="5"/>
  <c r="AI165" i="5"/>
  <c r="AI163" i="5"/>
  <c r="AI161" i="5"/>
  <c r="AI159" i="5"/>
  <c r="AI157" i="5"/>
  <c r="AI155" i="5"/>
  <c r="AI153" i="5"/>
  <c r="AI151" i="5"/>
  <c r="AI149" i="5"/>
  <c r="AI147" i="5"/>
  <c r="AI145" i="5"/>
  <c r="AI143" i="5"/>
  <c r="AI141" i="5"/>
  <c r="AI139" i="5"/>
  <c r="AI137" i="5"/>
  <c r="AI135" i="5"/>
  <c r="AI133" i="5"/>
  <c r="AI131" i="5"/>
  <c r="AI129" i="5"/>
  <c r="AI127" i="5"/>
  <c r="AI125" i="5"/>
  <c r="AI123" i="5"/>
  <c r="AI121" i="5"/>
  <c r="AI119" i="5"/>
  <c r="AI117" i="5"/>
  <c r="AI115" i="5"/>
  <c r="AI113" i="5"/>
  <c r="AI111" i="5"/>
  <c r="AI109" i="5"/>
  <c r="AI107" i="5"/>
  <c r="AI105" i="5"/>
  <c r="AI103" i="5"/>
  <c r="AI101" i="5"/>
  <c r="AI99" i="5"/>
  <c r="AI97" i="5"/>
  <c r="AI95" i="5"/>
  <c r="AI93" i="5"/>
  <c r="AI91" i="5"/>
  <c r="AI89" i="5"/>
  <c r="AI87" i="5"/>
  <c r="AI85" i="5"/>
  <c r="AI83" i="5"/>
  <c r="AI81" i="5"/>
  <c r="AI79" i="5"/>
  <c r="AI77" i="5"/>
  <c r="AI75" i="5"/>
  <c r="AI73" i="5"/>
  <c r="AI71" i="5"/>
  <c r="AI69" i="5"/>
  <c r="AI67" i="5"/>
  <c r="AI65" i="5"/>
  <c r="AI63" i="5"/>
  <c r="AI61" i="5"/>
  <c r="AI59" i="5"/>
  <c r="AI57" i="5"/>
  <c r="AI55" i="5"/>
  <c r="AI53" i="5"/>
  <c r="AI51" i="5"/>
  <c r="AI49" i="5"/>
  <c r="AI47" i="5"/>
  <c r="AI45" i="5"/>
  <c r="AI43" i="5"/>
  <c r="AI41" i="5"/>
  <c r="AI39" i="5"/>
  <c r="AI37" i="5"/>
  <c r="AI35" i="5"/>
  <c r="AI194" i="5"/>
  <c r="AI192" i="5"/>
  <c r="AI190" i="5"/>
  <c r="AK5" i="4" s="1"/>
  <c r="AI188" i="5"/>
  <c r="AK3" i="4" s="1"/>
  <c r="AI186" i="5"/>
  <c r="AI184" i="5"/>
  <c r="AI182" i="5"/>
  <c r="AI180" i="5"/>
  <c r="AI178" i="5"/>
  <c r="AI176" i="5"/>
  <c r="AI174" i="5"/>
  <c r="AI172" i="5"/>
  <c r="AI170" i="5"/>
  <c r="AI168" i="5"/>
  <c r="AI166" i="5"/>
  <c r="AI164" i="5"/>
  <c r="AI162" i="5"/>
  <c r="AI160" i="5"/>
  <c r="AI158" i="5"/>
  <c r="AI156" i="5"/>
  <c r="AI154" i="5"/>
  <c r="AI152" i="5"/>
  <c r="AI150" i="5"/>
  <c r="AI148" i="5"/>
  <c r="AI146" i="5"/>
  <c r="AI144" i="5"/>
  <c r="AI142" i="5"/>
  <c r="AI140" i="5"/>
  <c r="AI138" i="5"/>
  <c r="AI136" i="5"/>
  <c r="AI134" i="5"/>
  <c r="AI132" i="5"/>
  <c r="AI130" i="5"/>
  <c r="AI128" i="5"/>
  <c r="AI126" i="5"/>
  <c r="AI124" i="5"/>
  <c r="AI122" i="5"/>
  <c r="AI120" i="5"/>
  <c r="AI118" i="5"/>
  <c r="AI116" i="5"/>
  <c r="AI114" i="5"/>
  <c r="AI112" i="5"/>
  <c r="AI110" i="5"/>
  <c r="AI108" i="5"/>
  <c r="AI106" i="5"/>
  <c r="AI104" i="5"/>
  <c r="AI102" i="5"/>
  <c r="AI100" i="5"/>
  <c r="AI98" i="5"/>
  <c r="AI96" i="5"/>
  <c r="AI94" i="5"/>
  <c r="AI92" i="5"/>
  <c r="AI90" i="5"/>
  <c r="AI88" i="5"/>
  <c r="AI86" i="5"/>
  <c r="AI84" i="5"/>
  <c r="AI82" i="5"/>
  <c r="AI80" i="5"/>
  <c r="AI78" i="5"/>
  <c r="AI76" i="5"/>
  <c r="AI74" i="5"/>
  <c r="AI72" i="5"/>
  <c r="AI70" i="5"/>
  <c r="AI68" i="5"/>
  <c r="AI66" i="5"/>
  <c r="AI64" i="5"/>
  <c r="AI62" i="5"/>
  <c r="AI60" i="5"/>
  <c r="AI58" i="5"/>
  <c r="AI56" i="5"/>
  <c r="AI54" i="5"/>
  <c r="AI52" i="5"/>
  <c r="AI50" i="5"/>
  <c r="AI48" i="5"/>
  <c r="AI46" i="5"/>
  <c r="AI44" i="5"/>
  <c r="AI42" i="5"/>
  <c r="AI40" i="5"/>
  <c r="AI38" i="5"/>
  <c r="AI36" i="5"/>
  <c r="AI34" i="5"/>
  <c r="AI32" i="5"/>
  <c r="AI30" i="5"/>
  <c r="AI28" i="5"/>
  <c r="AI26" i="5"/>
  <c r="AI31" i="5"/>
  <c r="AI22" i="5"/>
  <c r="AI20" i="5"/>
  <c r="AI17" i="5"/>
  <c r="AI14" i="5"/>
  <c r="AI12" i="5"/>
  <c r="AI9" i="5"/>
  <c r="AI6" i="5"/>
  <c r="AI4" i="5"/>
  <c r="AI29" i="5"/>
  <c r="AI33" i="5"/>
  <c r="AI25" i="5"/>
  <c r="AI23" i="5"/>
  <c r="AI15" i="5"/>
  <c r="AI7" i="5"/>
  <c r="AI3" i="5"/>
  <c r="AI27" i="5"/>
  <c r="AI21" i="5"/>
  <c r="AI18" i="5"/>
  <c r="AI16" i="5"/>
  <c r="AI13" i="5"/>
  <c r="AI10" i="5"/>
  <c r="AI8" i="5"/>
  <c r="AI5" i="5"/>
  <c r="AI24" i="5"/>
  <c r="AI19" i="5"/>
  <c r="AI11" i="5"/>
  <c r="AJ194" i="5"/>
  <c r="AJ192" i="5"/>
  <c r="AJ190" i="5"/>
  <c r="AL5" i="4" s="1"/>
  <c r="AJ188" i="5"/>
  <c r="AL3" i="4" s="1"/>
  <c r="AJ186" i="5"/>
  <c r="AJ184" i="5"/>
  <c r="AJ182" i="5"/>
  <c r="AJ180" i="5"/>
  <c r="AJ178" i="5"/>
  <c r="AJ176" i="5"/>
  <c r="AJ174" i="5"/>
  <c r="AJ172" i="5"/>
  <c r="AJ170" i="5"/>
  <c r="AJ168" i="5"/>
  <c r="AJ166" i="5"/>
  <c r="AJ164" i="5"/>
  <c r="AJ162" i="5"/>
  <c r="AJ160" i="5"/>
  <c r="AJ158" i="5"/>
  <c r="AJ156" i="5"/>
  <c r="AJ154" i="5"/>
  <c r="AJ152" i="5"/>
  <c r="AJ150" i="5"/>
  <c r="AJ148" i="5"/>
  <c r="AJ146" i="5"/>
  <c r="AJ144" i="5"/>
  <c r="AJ142" i="5"/>
  <c r="AJ140" i="5"/>
  <c r="AJ138" i="5"/>
  <c r="AJ136" i="5"/>
  <c r="AJ187" i="5"/>
  <c r="AJ179" i="5"/>
  <c r="AJ171" i="5"/>
  <c r="AJ163" i="5"/>
  <c r="AJ155" i="5"/>
  <c r="AJ147" i="5"/>
  <c r="AJ139" i="5"/>
  <c r="AJ133" i="5"/>
  <c r="AJ129" i="5"/>
  <c r="AJ125" i="5"/>
  <c r="AJ121" i="5"/>
  <c r="AJ117" i="5"/>
  <c r="AJ113" i="5"/>
  <c r="AJ109" i="5"/>
  <c r="AJ105" i="5"/>
  <c r="AJ101" i="5"/>
  <c r="AJ97" i="5"/>
  <c r="AJ93" i="5"/>
  <c r="AJ89" i="5"/>
  <c r="AJ85" i="5"/>
  <c r="AJ81" i="5"/>
  <c r="AJ77" i="5"/>
  <c r="AJ73" i="5"/>
  <c r="AJ69" i="5"/>
  <c r="AJ65" i="5"/>
  <c r="AJ61" i="5"/>
  <c r="AJ57" i="5"/>
  <c r="AJ53" i="5"/>
  <c r="AJ49" i="5"/>
  <c r="AJ45" i="5"/>
  <c r="AJ41" i="5"/>
  <c r="AJ37" i="5"/>
  <c r="AJ33" i="5"/>
  <c r="AJ28" i="5"/>
  <c r="AJ25" i="5"/>
  <c r="AJ23" i="5"/>
  <c r="AJ15" i="5"/>
  <c r="AJ7" i="5"/>
  <c r="AJ3" i="5"/>
  <c r="AJ130" i="5"/>
  <c r="AJ118" i="5"/>
  <c r="AJ90" i="5"/>
  <c r="AJ74" i="5"/>
  <c r="AJ58" i="5"/>
  <c r="AJ46" i="5"/>
  <c r="AJ38" i="5"/>
  <c r="AJ31" i="5"/>
  <c r="AJ26" i="5"/>
  <c r="AJ22" i="5"/>
  <c r="AJ6" i="5"/>
  <c r="AJ193" i="5"/>
  <c r="AJ185" i="5"/>
  <c r="AJ177" i="5"/>
  <c r="AJ169" i="5"/>
  <c r="AJ161" i="5"/>
  <c r="AJ153" i="5"/>
  <c r="AJ145" i="5"/>
  <c r="AJ137" i="5"/>
  <c r="AJ132" i="5"/>
  <c r="AJ128" i="5"/>
  <c r="AJ124" i="5"/>
  <c r="AJ120" i="5"/>
  <c r="AJ116" i="5"/>
  <c r="AJ112" i="5"/>
  <c r="AJ108" i="5"/>
  <c r="AJ104" i="5"/>
  <c r="AJ100" i="5"/>
  <c r="AJ96" i="5"/>
  <c r="AJ92" i="5"/>
  <c r="AJ88" i="5"/>
  <c r="AJ84" i="5"/>
  <c r="AJ80" i="5"/>
  <c r="AJ76" i="5"/>
  <c r="AJ72" i="5"/>
  <c r="AJ68" i="5"/>
  <c r="AJ64" i="5"/>
  <c r="AJ60" i="5"/>
  <c r="AJ56" i="5"/>
  <c r="AJ52" i="5"/>
  <c r="AJ48" i="5"/>
  <c r="AJ44" i="5"/>
  <c r="AJ40" i="5"/>
  <c r="AJ36" i="5"/>
  <c r="AJ30" i="5"/>
  <c r="AJ27" i="5"/>
  <c r="AJ21" i="5"/>
  <c r="AJ18" i="5"/>
  <c r="AJ16" i="5"/>
  <c r="AJ13" i="5"/>
  <c r="AJ10" i="5"/>
  <c r="AJ8" i="5"/>
  <c r="AJ5" i="5"/>
  <c r="AJ189" i="5"/>
  <c r="AL4" i="4" s="1"/>
  <c r="AJ165" i="5"/>
  <c r="AJ149" i="5"/>
  <c r="AJ126" i="5"/>
  <c r="AJ114" i="5"/>
  <c r="AJ102" i="5"/>
  <c r="AJ98" i="5"/>
  <c r="AJ94" i="5"/>
  <c r="AJ78" i="5"/>
  <c r="AJ70" i="5"/>
  <c r="AJ66" i="5"/>
  <c r="AJ62" i="5"/>
  <c r="AJ50" i="5"/>
  <c r="AJ20" i="5"/>
  <c r="AJ17" i="5"/>
  <c r="AJ191" i="5"/>
  <c r="AJ183" i="5"/>
  <c r="AJ175" i="5"/>
  <c r="AJ167" i="5"/>
  <c r="AJ159" i="5"/>
  <c r="AJ151" i="5"/>
  <c r="AJ143" i="5"/>
  <c r="AJ135" i="5"/>
  <c r="AJ131" i="5"/>
  <c r="AJ127" i="5"/>
  <c r="AJ123" i="5"/>
  <c r="AJ119" i="5"/>
  <c r="AJ115" i="5"/>
  <c r="AJ111" i="5"/>
  <c r="AJ107" i="5"/>
  <c r="AJ103" i="5"/>
  <c r="AJ99" i="5"/>
  <c r="AJ95" i="5"/>
  <c r="AJ91" i="5"/>
  <c r="AJ87" i="5"/>
  <c r="AJ83" i="5"/>
  <c r="AJ79" i="5"/>
  <c r="AJ75" i="5"/>
  <c r="AJ71" i="5"/>
  <c r="AJ67" i="5"/>
  <c r="AJ63" i="5"/>
  <c r="AJ59" i="5"/>
  <c r="AJ55" i="5"/>
  <c r="AJ51" i="5"/>
  <c r="AJ47" i="5"/>
  <c r="AJ43" i="5"/>
  <c r="AJ39" i="5"/>
  <c r="AJ35" i="5"/>
  <c r="AJ32" i="5"/>
  <c r="AJ29" i="5"/>
  <c r="AJ24" i="5"/>
  <c r="AJ19" i="5"/>
  <c r="AJ11" i="5"/>
  <c r="AJ181" i="5"/>
  <c r="AJ173" i="5"/>
  <c r="AJ157" i="5"/>
  <c r="AJ141" i="5"/>
  <c r="AJ134" i="5"/>
  <c r="AJ122" i="5"/>
  <c r="AJ110" i="5"/>
  <c r="AJ106" i="5"/>
  <c r="AJ86" i="5"/>
  <c r="AJ82" i="5"/>
  <c r="AJ54" i="5"/>
  <c r="AJ42" i="5"/>
  <c r="AJ34" i="5"/>
  <c r="AJ14" i="5"/>
  <c r="AJ12" i="5"/>
  <c r="AJ9" i="5"/>
  <c r="AJ4" i="5"/>
  <c r="AK11" i="3"/>
  <c r="AL10" i="3"/>
  <c r="AI11" i="3"/>
  <c r="AI10" i="3"/>
  <c r="AH191" i="5"/>
  <c r="AH187" i="5"/>
  <c r="AH183" i="5"/>
  <c r="AH179" i="5"/>
  <c r="AH175" i="5"/>
  <c r="AH171" i="5"/>
  <c r="AH167" i="5"/>
  <c r="AH163" i="5"/>
  <c r="AH159" i="5"/>
  <c r="AH155" i="5"/>
  <c r="AH151" i="5"/>
  <c r="AH147" i="5"/>
  <c r="AH143" i="5"/>
  <c r="AH139" i="5"/>
  <c r="AH192" i="5"/>
  <c r="AH188" i="5"/>
  <c r="AJ3" i="4" s="1"/>
  <c r="AH184" i="5"/>
  <c r="AH180" i="5"/>
  <c r="AH176" i="5"/>
  <c r="AH172" i="5"/>
  <c r="AH168" i="5"/>
  <c r="AH164" i="5"/>
  <c r="AH160" i="5"/>
  <c r="AH156" i="5"/>
  <c r="AH152" i="5"/>
  <c r="AH148" i="5"/>
  <c r="AH144" i="5"/>
  <c r="AH140" i="5"/>
  <c r="AH136" i="5"/>
  <c r="AH132" i="5"/>
  <c r="AH128" i="5"/>
  <c r="AH124" i="5"/>
  <c r="AH120" i="5"/>
  <c r="AH116" i="5"/>
  <c r="AH112" i="5"/>
  <c r="AH193" i="5"/>
  <c r="AH189" i="5"/>
  <c r="AJ4" i="4" s="1"/>
  <c r="AH185" i="5"/>
  <c r="AH181" i="5"/>
  <c r="AH177" i="5"/>
  <c r="AH173" i="5"/>
  <c r="AH169" i="5"/>
  <c r="AH165" i="5"/>
  <c r="AH161" i="5"/>
  <c r="AH157" i="5"/>
  <c r="AH153" i="5"/>
  <c r="AH149" i="5"/>
  <c r="AH145" i="5"/>
  <c r="AH141" i="5"/>
  <c r="AH137" i="5"/>
  <c r="AH133" i="5"/>
  <c r="AH129" i="5"/>
  <c r="AH125" i="5"/>
  <c r="AH121" i="5"/>
  <c r="AH117" i="5"/>
  <c r="AH113"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194" i="5"/>
  <c r="AH190" i="5"/>
  <c r="AJ5" i="4" s="1"/>
  <c r="AH186" i="5"/>
  <c r="AH182" i="5"/>
  <c r="AH178" i="5"/>
  <c r="AH174" i="5"/>
  <c r="AH170" i="5"/>
  <c r="AH166" i="5"/>
  <c r="AH162" i="5"/>
  <c r="AH158" i="5"/>
  <c r="AH154" i="5"/>
  <c r="AH150" i="5"/>
  <c r="AH146" i="5"/>
  <c r="AH142" i="5"/>
  <c r="AH138" i="5"/>
  <c r="AH134" i="5"/>
  <c r="AH130" i="5"/>
  <c r="AH126" i="5"/>
  <c r="AH122" i="5"/>
  <c r="AH118" i="5"/>
  <c r="AH114" i="5"/>
  <c r="AH110" i="5"/>
  <c r="AH123" i="5"/>
  <c r="AH19" i="5"/>
  <c r="AH11" i="5"/>
  <c r="AH31" i="5"/>
  <c r="AH28" i="5"/>
  <c r="AH26" i="5"/>
  <c r="AH25" i="5"/>
  <c r="AH24" i="5"/>
  <c r="AH23" i="5"/>
  <c r="AH15" i="5"/>
  <c r="AH135" i="5"/>
  <c r="AH119" i="5"/>
  <c r="AH18" i="5"/>
  <c r="AH17" i="5"/>
  <c r="AH16" i="5"/>
  <c r="AH10" i="5"/>
  <c r="AH9" i="5"/>
  <c r="AH8" i="5"/>
  <c r="AH35" i="5"/>
  <c r="AH34" i="5"/>
  <c r="AH33" i="5"/>
  <c r="AH32" i="5"/>
  <c r="AH30" i="5"/>
  <c r="AH29" i="5"/>
  <c r="AH27" i="5"/>
  <c r="AH131" i="5"/>
  <c r="AH115" i="5"/>
  <c r="AH45" i="5"/>
  <c r="AH44" i="5"/>
  <c r="AH43" i="5"/>
  <c r="AH42" i="5"/>
  <c r="AH41" i="5"/>
  <c r="AH40" i="5"/>
  <c r="AH39" i="5"/>
  <c r="AH38" i="5"/>
  <c r="AH37" i="5"/>
  <c r="AH36" i="5"/>
  <c r="AH127" i="5"/>
  <c r="AH111" i="5"/>
  <c r="AH22" i="5"/>
  <c r="AH21" i="5"/>
  <c r="AH20" i="5"/>
  <c r="AH14" i="5"/>
  <c r="AH13" i="5"/>
  <c r="AH12" i="5"/>
  <c r="AH6" i="5"/>
  <c r="AH5" i="5"/>
  <c r="AH4" i="5"/>
  <c r="AH7" i="5"/>
  <c r="AH3" i="5"/>
  <c r="AJ10" i="3"/>
  <c r="AI13" i="3"/>
  <c r="AG194" i="5"/>
  <c r="AG193" i="5"/>
  <c r="AG192" i="5"/>
  <c r="AG191" i="5"/>
  <c r="AG190" i="5"/>
  <c r="AI5" i="4" s="1"/>
  <c r="AG189" i="5"/>
  <c r="AI4" i="4" s="1"/>
  <c r="AG188" i="5"/>
  <c r="AI3" i="4" s="1"/>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1" i="5"/>
  <c r="AG67" i="5"/>
  <c r="AG63" i="5"/>
  <c r="AG59" i="5"/>
  <c r="AG55" i="5"/>
  <c r="AG51" i="5"/>
  <c r="AG47" i="5"/>
  <c r="AG22" i="5"/>
  <c r="AG21" i="5"/>
  <c r="AG20" i="5"/>
  <c r="AG14" i="5"/>
  <c r="AG13" i="5"/>
  <c r="AG12" i="5"/>
  <c r="AG6" i="5"/>
  <c r="AG5" i="5"/>
  <c r="AG4" i="5"/>
  <c r="AG17" i="5"/>
  <c r="AG10" i="5"/>
  <c r="AG8" i="5"/>
  <c r="AG72" i="5"/>
  <c r="AG68" i="5"/>
  <c r="AG64" i="5"/>
  <c r="AG60" i="5"/>
  <c r="AG56" i="5"/>
  <c r="AG52" i="5"/>
  <c r="AG48" i="5"/>
  <c r="AG19" i="5"/>
  <c r="AG11" i="5"/>
  <c r="AG18" i="5"/>
  <c r="AG73" i="5"/>
  <c r="AG69" i="5"/>
  <c r="AG65" i="5"/>
  <c r="AG61" i="5"/>
  <c r="AG57" i="5"/>
  <c r="AG53" i="5"/>
  <c r="AG49" i="5"/>
  <c r="AG74" i="5"/>
  <c r="AG70" i="5"/>
  <c r="AG66" i="5"/>
  <c r="AG62" i="5"/>
  <c r="AG58" i="5"/>
  <c r="AG54" i="5"/>
  <c r="AG50" i="5"/>
  <c r="AG46" i="5"/>
  <c r="AG45" i="5"/>
  <c r="AG44" i="5"/>
  <c r="AG43" i="5"/>
  <c r="AG42" i="5"/>
  <c r="AG41" i="5"/>
  <c r="AG40" i="5"/>
  <c r="AG39" i="5"/>
  <c r="AG38" i="5"/>
  <c r="AG37" i="5"/>
  <c r="AG36" i="5"/>
  <c r="AG35" i="5"/>
  <c r="AG34" i="5"/>
  <c r="AG33" i="5"/>
  <c r="AG32" i="5"/>
  <c r="AG31" i="5"/>
  <c r="AG30" i="5"/>
  <c r="AG29" i="5"/>
  <c r="AG28" i="5"/>
  <c r="AG27" i="5"/>
  <c r="AG26" i="5"/>
  <c r="AG25" i="5"/>
  <c r="AG24" i="5"/>
  <c r="AG23" i="5"/>
  <c r="AG15" i="5"/>
  <c r="AG7" i="5"/>
  <c r="AG3" i="5"/>
  <c r="AG16" i="5"/>
  <c r="AG9" i="5"/>
  <c r="AJ11" i="3"/>
  <c r="AF194" i="5"/>
  <c r="AF192" i="5"/>
  <c r="AF190" i="5"/>
  <c r="AH5" i="4" s="1"/>
  <c r="AF188" i="5"/>
  <c r="AH3" i="4" s="1"/>
  <c r="AF186" i="5"/>
  <c r="AF184" i="5"/>
  <c r="AF182" i="5"/>
  <c r="AF180" i="5"/>
  <c r="AF178" i="5"/>
  <c r="AF176" i="5"/>
  <c r="AF174" i="5"/>
  <c r="AF172" i="5"/>
  <c r="AF170" i="5"/>
  <c r="AF168" i="5"/>
  <c r="AF166" i="5"/>
  <c r="AF164" i="5"/>
  <c r="AF162" i="5"/>
  <c r="AF160" i="5"/>
  <c r="AF158" i="5"/>
  <c r="AF156" i="5"/>
  <c r="AF154" i="5"/>
  <c r="AF152" i="5"/>
  <c r="AF150" i="5"/>
  <c r="AF148" i="5"/>
  <c r="AF146" i="5"/>
  <c r="AF144" i="5"/>
  <c r="AF142" i="5"/>
  <c r="AF140" i="5"/>
  <c r="AF138" i="5"/>
  <c r="AF136" i="5"/>
  <c r="AF134" i="5"/>
  <c r="AF132" i="5"/>
  <c r="AF130" i="5"/>
  <c r="AF128" i="5"/>
  <c r="AF126" i="5"/>
  <c r="AF124" i="5"/>
  <c r="AF122" i="5"/>
  <c r="AF120" i="5"/>
  <c r="AF118" i="5"/>
  <c r="AF116" i="5"/>
  <c r="AF193" i="5"/>
  <c r="AF191" i="5"/>
  <c r="AF189" i="5"/>
  <c r="AH4" i="4" s="1"/>
  <c r="AF187" i="5"/>
  <c r="AF185" i="5"/>
  <c r="AF183" i="5"/>
  <c r="AF181" i="5"/>
  <c r="AF179" i="5"/>
  <c r="AF177" i="5"/>
  <c r="AF175" i="5"/>
  <c r="AF173" i="5"/>
  <c r="AF171" i="5"/>
  <c r="AF169" i="5"/>
  <c r="AF167" i="5"/>
  <c r="AF165" i="5"/>
  <c r="AF163" i="5"/>
  <c r="AF161" i="5"/>
  <c r="AF159" i="5"/>
  <c r="AF157" i="5"/>
  <c r="AF155" i="5"/>
  <c r="AF153" i="5"/>
  <c r="AF151" i="5"/>
  <c r="AF149" i="5"/>
  <c r="AF147" i="5"/>
  <c r="AF145" i="5"/>
  <c r="AF143" i="5"/>
  <c r="AF141" i="5"/>
  <c r="AF139" i="5"/>
  <c r="AF137" i="5"/>
  <c r="AF135" i="5"/>
  <c r="AF133" i="5"/>
  <c r="AF131" i="5"/>
  <c r="AF129" i="5"/>
  <c r="AF127" i="5"/>
  <c r="AF125" i="5"/>
  <c r="AF123" i="5"/>
  <c r="AF121" i="5"/>
  <c r="AF119" i="5"/>
  <c r="AF117" i="5"/>
  <c r="AF115" i="5"/>
  <c r="AF113" i="5"/>
  <c r="AF111" i="5"/>
  <c r="AF109" i="5"/>
  <c r="AF107" i="5"/>
  <c r="AF105" i="5"/>
  <c r="AF103" i="5"/>
  <c r="AF101" i="5"/>
  <c r="AF99" i="5"/>
  <c r="AF97" i="5"/>
  <c r="AF95" i="5"/>
  <c r="AF93" i="5"/>
  <c r="AF108" i="5"/>
  <c r="AF100" i="5"/>
  <c r="AF92" i="5"/>
  <c r="AF88" i="5"/>
  <c r="AF84" i="5"/>
  <c r="AF80" i="5"/>
  <c r="AF76" i="5"/>
  <c r="AF72" i="5"/>
  <c r="AF68" i="5"/>
  <c r="AF64" i="5"/>
  <c r="AF60" i="5"/>
  <c r="AF56" i="5"/>
  <c r="AF50" i="5"/>
  <c r="AF47" i="5"/>
  <c r="AF42" i="5"/>
  <c r="AF39" i="5"/>
  <c r="AF34" i="5"/>
  <c r="AF31" i="5"/>
  <c r="AF26" i="5"/>
  <c r="AF22" i="5"/>
  <c r="AF20" i="5"/>
  <c r="AF17" i="5"/>
  <c r="AF14" i="5"/>
  <c r="AF12" i="5"/>
  <c r="AF9" i="5"/>
  <c r="AF6" i="5"/>
  <c r="AF4" i="5"/>
  <c r="AF15" i="5"/>
  <c r="AF7" i="5"/>
  <c r="AF114" i="5"/>
  <c r="AF106" i="5"/>
  <c r="AF98" i="5"/>
  <c r="AF91" i="5"/>
  <c r="AF87" i="5"/>
  <c r="AF83" i="5"/>
  <c r="AF79" i="5"/>
  <c r="AF75" i="5"/>
  <c r="AF71" i="5"/>
  <c r="AF67" i="5"/>
  <c r="AF63" i="5"/>
  <c r="AF59" i="5"/>
  <c r="AF55" i="5"/>
  <c r="AF52" i="5"/>
  <c r="AF49" i="5"/>
  <c r="AF44" i="5"/>
  <c r="AF41" i="5"/>
  <c r="AF36" i="5"/>
  <c r="AF33" i="5"/>
  <c r="AF28" i="5"/>
  <c r="AF25" i="5"/>
  <c r="AF23" i="5"/>
  <c r="AF112" i="5"/>
  <c r="AF104" i="5"/>
  <c r="AF96" i="5"/>
  <c r="AF90" i="5"/>
  <c r="AF86" i="5"/>
  <c r="AF82" i="5"/>
  <c r="AF78" i="5"/>
  <c r="AF74" i="5"/>
  <c r="AF70" i="5"/>
  <c r="AF66" i="5"/>
  <c r="AF62" i="5"/>
  <c r="AF58" i="5"/>
  <c r="AF54" i="5"/>
  <c r="AF51" i="5"/>
  <c r="AF46" i="5"/>
  <c r="AF43" i="5"/>
  <c r="AF38" i="5"/>
  <c r="AF35" i="5"/>
  <c r="AF30" i="5"/>
  <c r="AF27" i="5"/>
  <c r="AF21" i="5"/>
  <c r="AF18" i="5"/>
  <c r="AF16" i="5"/>
  <c r="AF13" i="5"/>
  <c r="AF10" i="5"/>
  <c r="AF8" i="5"/>
  <c r="AF5" i="5"/>
  <c r="AF110" i="5"/>
  <c r="AF102" i="5"/>
  <c r="AF94" i="5"/>
  <c r="AF89" i="5"/>
  <c r="AF85" i="5"/>
  <c r="AF81" i="5"/>
  <c r="AF77" i="5"/>
  <c r="AF73" i="5"/>
  <c r="AF69" i="5"/>
  <c r="AF65" i="5"/>
  <c r="AF61" i="5"/>
  <c r="AF57" i="5"/>
  <c r="AF53" i="5"/>
  <c r="AF48" i="5"/>
  <c r="AF45" i="5"/>
  <c r="AF40" i="5"/>
  <c r="AF37" i="5"/>
  <c r="AF32" i="5"/>
  <c r="AF29" i="5"/>
  <c r="AF24" i="5"/>
  <c r="AF19" i="5"/>
  <c r="AF11" i="5"/>
  <c r="AF3" i="5"/>
  <c r="AE193" i="5"/>
  <c r="AE191" i="5"/>
  <c r="AE189" i="5"/>
  <c r="AG4" i="4" s="1"/>
  <c r="AE187" i="5"/>
  <c r="AE185" i="5"/>
  <c r="AE183" i="5"/>
  <c r="AE181" i="5"/>
  <c r="AE179" i="5"/>
  <c r="AE177" i="5"/>
  <c r="AE175" i="5"/>
  <c r="AE173" i="5"/>
  <c r="AE171" i="5"/>
  <c r="AE169" i="5"/>
  <c r="AE167" i="5"/>
  <c r="AE165" i="5"/>
  <c r="AE163" i="5"/>
  <c r="AE161" i="5"/>
  <c r="AE159" i="5"/>
  <c r="AE157" i="5"/>
  <c r="AE155" i="5"/>
  <c r="AE153" i="5"/>
  <c r="AE151" i="5"/>
  <c r="AE149" i="5"/>
  <c r="AE147" i="5"/>
  <c r="AE145" i="5"/>
  <c r="AE143" i="5"/>
  <c r="AE141" i="5"/>
  <c r="AE139" i="5"/>
  <c r="AE137" i="5"/>
  <c r="AE135" i="5"/>
  <c r="AE133" i="5"/>
  <c r="AE131" i="5"/>
  <c r="AE129" i="5"/>
  <c r="AE127" i="5"/>
  <c r="AE125" i="5"/>
  <c r="AE123" i="5"/>
  <c r="AE121" i="5"/>
  <c r="AE119" i="5"/>
  <c r="AE117" i="5"/>
  <c r="AE115" i="5"/>
  <c r="AE113" i="5"/>
  <c r="AE111" i="5"/>
  <c r="AE109" i="5"/>
  <c r="AE107" i="5"/>
  <c r="AE105" i="5"/>
  <c r="AE103" i="5"/>
  <c r="AE101" i="5"/>
  <c r="AE99" i="5"/>
  <c r="AE97" i="5"/>
  <c r="AE95" i="5"/>
  <c r="AE93" i="5"/>
  <c r="AE91" i="5"/>
  <c r="AE89" i="5"/>
  <c r="AE87" i="5"/>
  <c r="AE85" i="5"/>
  <c r="AE83" i="5"/>
  <c r="AE81" i="5"/>
  <c r="AE79" i="5"/>
  <c r="AE77" i="5"/>
  <c r="AE75" i="5"/>
  <c r="AE73" i="5"/>
  <c r="AE71" i="5"/>
  <c r="AE69" i="5"/>
  <c r="AE67" i="5"/>
  <c r="AE65" i="5"/>
  <c r="AE63" i="5"/>
  <c r="AE61" i="5"/>
  <c r="AE59" i="5"/>
  <c r="AE57" i="5"/>
  <c r="AE55" i="5"/>
  <c r="AE194" i="5"/>
  <c r="AE192" i="5"/>
  <c r="AE190" i="5"/>
  <c r="AG5" i="4" s="1"/>
  <c r="AE188" i="5"/>
  <c r="AG3" i="4" s="1"/>
  <c r="AE186" i="5"/>
  <c r="AE184" i="5"/>
  <c r="AE182" i="5"/>
  <c r="AE180" i="5"/>
  <c r="AE178" i="5"/>
  <c r="AE176" i="5"/>
  <c r="AE174" i="5"/>
  <c r="AE172" i="5"/>
  <c r="AE170" i="5"/>
  <c r="AE168" i="5"/>
  <c r="AE166" i="5"/>
  <c r="AE164" i="5"/>
  <c r="AE162" i="5"/>
  <c r="AE160" i="5"/>
  <c r="AE158" i="5"/>
  <c r="AE156" i="5"/>
  <c r="AE154" i="5"/>
  <c r="AE152" i="5"/>
  <c r="AE150" i="5"/>
  <c r="AE148" i="5"/>
  <c r="AE146" i="5"/>
  <c r="AE144" i="5"/>
  <c r="AE142" i="5"/>
  <c r="AE140" i="5"/>
  <c r="AE138" i="5"/>
  <c r="AE136" i="5"/>
  <c r="AE134" i="5"/>
  <c r="AE132" i="5"/>
  <c r="AE130" i="5"/>
  <c r="AE128" i="5"/>
  <c r="AE126" i="5"/>
  <c r="AE124" i="5"/>
  <c r="AE122" i="5"/>
  <c r="AE120" i="5"/>
  <c r="AE118" i="5"/>
  <c r="AE116" i="5"/>
  <c r="AE114" i="5"/>
  <c r="AE112" i="5"/>
  <c r="AE110" i="5"/>
  <c r="AE108" i="5"/>
  <c r="AE106" i="5"/>
  <c r="AE104" i="5"/>
  <c r="AE102" i="5"/>
  <c r="AE100" i="5"/>
  <c r="AE98" i="5"/>
  <c r="AE96" i="5"/>
  <c r="AE94" i="5"/>
  <c r="AE92" i="5"/>
  <c r="AE90" i="5"/>
  <c r="AE88" i="5"/>
  <c r="AE86" i="5"/>
  <c r="AE84" i="5"/>
  <c r="AE82" i="5"/>
  <c r="AE80" i="5"/>
  <c r="AE78" i="5"/>
  <c r="AE76" i="5"/>
  <c r="AE74" i="5"/>
  <c r="AE72" i="5"/>
  <c r="AE70" i="5"/>
  <c r="AE68" i="5"/>
  <c r="AE66" i="5"/>
  <c r="AE64" i="5"/>
  <c r="AE62" i="5"/>
  <c r="AE60" i="5"/>
  <c r="AE58" i="5"/>
  <c r="AE56" i="5"/>
  <c r="AE54" i="5"/>
  <c r="AE52" i="5"/>
  <c r="AE50" i="5"/>
  <c r="AE48" i="5"/>
  <c r="AE46" i="5"/>
  <c r="AE44" i="5"/>
  <c r="AE42" i="5"/>
  <c r="AE40" i="5"/>
  <c r="AE38" i="5"/>
  <c r="AE36" i="5"/>
  <c r="AE34" i="5"/>
  <c r="AE32" i="5"/>
  <c r="AE30" i="5"/>
  <c r="AE28" i="5"/>
  <c r="AE26" i="5"/>
  <c r="AE53" i="5"/>
  <c r="AE45" i="5"/>
  <c r="AE37" i="5"/>
  <c r="AE29" i="5"/>
  <c r="AE24" i="5"/>
  <c r="AE19" i="5"/>
  <c r="AE11" i="5"/>
  <c r="AE20" i="5"/>
  <c r="AE17" i="5"/>
  <c r="AE14" i="5"/>
  <c r="AE12" i="5"/>
  <c r="AE9" i="5"/>
  <c r="AE6" i="5"/>
  <c r="AE47" i="5"/>
  <c r="AE39" i="5"/>
  <c r="AE31" i="5"/>
  <c r="AE22" i="5"/>
  <c r="AE49" i="5"/>
  <c r="AE41" i="5"/>
  <c r="AE33" i="5"/>
  <c r="AE25" i="5"/>
  <c r="AE23" i="5"/>
  <c r="AE15" i="5"/>
  <c r="AE7" i="5"/>
  <c r="AE3" i="5"/>
  <c r="AE51" i="5"/>
  <c r="AE43" i="5"/>
  <c r="AE35" i="5"/>
  <c r="AE27" i="5"/>
  <c r="AE21" i="5"/>
  <c r="AE18" i="5"/>
  <c r="AE16" i="5"/>
  <c r="AE13" i="5"/>
  <c r="AE10" i="5"/>
  <c r="AE8" i="5"/>
  <c r="AE5" i="5"/>
  <c r="AE4" i="5"/>
  <c r="AH13" i="3"/>
  <c r="AG7" i="3"/>
  <c r="AG12" i="3" s="1"/>
  <c r="AH10" i="3"/>
  <c r="D4" i="5"/>
  <c r="D20" i="5"/>
  <c r="D3" i="5"/>
  <c r="D24" i="5"/>
  <c r="D28" i="5"/>
  <c r="D32" i="5"/>
  <c r="D36" i="5"/>
  <c r="D40" i="5"/>
  <c r="D44" i="5"/>
  <c r="D48" i="5"/>
  <c r="D52" i="5"/>
  <c r="D56" i="5"/>
  <c r="D60" i="5"/>
  <c r="D64" i="5"/>
  <c r="D68" i="5"/>
  <c r="D72" i="5"/>
  <c r="D10" i="5"/>
  <c r="D75" i="5"/>
  <c r="D80" i="5"/>
  <c r="D84" i="5"/>
  <c r="D88" i="5"/>
  <c r="D92" i="5"/>
  <c r="D96" i="5"/>
  <c r="D100" i="5"/>
  <c r="D104" i="5"/>
  <c r="D108" i="5"/>
  <c r="D112" i="5"/>
  <c r="D117" i="5"/>
  <c r="D125" i="5"/>
  <c r="D134" i="5"/>
  <c r="D142" i="5"/>
  <c r="D162" i="5"/>
  <c r="D170" i="5"/>
  <c r="D190" i="5"/>
  <c r="E5" i="4" s="1"/>
  <c r="AC191" i="5"/>
  <c r="AC187" i="5"/>
  <c r="AC183" i="5"/>
  <c r="AC179" i="5"/>
  <c r="AC175" i="5"/>
  <c r="AC171" i="5"/>
  <c r="AC167" i="5"/>
  <c r="AC163" i="5"/>
  <c r="AC159" i="5"/>
  <c r="AC155" i="5"/>
  <c r="AC151" i="5"/>
  <c r="AC147" i="5"/>
  <c r="AC143" i="5"/>
  <c r="AC139" i="5"/>
  <c r="AC135" i="5"/>
  <c r="AC131" i="5"/>
  <c r="AC127" i="5"/>
  <c r="AC192" i="5"/>
  <c r="AC188" i="5"/>
  <c r="AE3" i="4" s="1"/>
  <c r="AC184" i="5"/>
  <c r="AC180" i="5"/>
  <c r="AC176" i="5"/>
  <c r="AC172" i="5"/>
  <c r="AC168" i="5"/>
  <c r="AC164" i="5"/>
  <c r="AC160" i="5"/>
  <c r="AC156" i="5"/>
  <c r="AC152" i="5"/>
  <c r="AC148" i="5"/>
  <c r="AC144" i="5"/>
  <c r="AC140" i="5"/>
  <c r="AC136" i="5"/>
  <c r="AC132" i="5"/>
  <c r="AC128" i="5"/>
  <c r="AC124" i="5"/>
  <c r="AC120" i="5"/>
  <c r="AC116" i="5"/>
  <c r="AC112" i="5"/>
  <c r="AC19" i="5"/>
  <c r="AC11" i="5"/>
  <c r="AC193" i="5"/>
  <c r="AC189" i="5"/>
  <c r="AE4" i="4" s="1"/>
  <c r="AC185" i="5"/>
  <c r="AC181" i="5"/>
  <c r="AC177" i="5"/>
  <c r="AC173" i="5"/>
  <c r="AC169" i="5"/>
  <c r="AC165" i="5"/>
  <c r="AC161" i="5"/>
  <c r="AC157" i="5"/>
  <c r="AC153" i="5"/>
  <c r="AC149" i="5"/>
  <c r="AC145" i="5"/>
  <c r="AC141" i="5"/>
  <c r="AC137" i="5"/>
  <c r="AC133" i="5"/>
  <c r="AC129" i="5"/>
  <c r="AC125" i="5"/>
  <c r="AC121" i="5"/>
  <c r="AC117" i="5"/>
  <c r="AC113" i="5"/>
  <c r="AC194" i="5"/>
  <c r="AC190" i="5"/>
  <c r="AE5" i="4" s="1"/>
  <c r="AC186" i="5"/>
  <c r="AC182" i="5"/>
  <c r="AC178" i="5"/>
  <c r="AC174" i="5"/>
  <c r="AC170" i="5"/>
  <c r="AC166" i="5"/>
  <c r="AC162" i="5"/>
  <c r="AC158" i="5"/>
  <c r="AC154" i="5"/>
  <c r="AC150" i="5"/>
  <c r="AC146" i="5"/>
  <c r="AC142" i="5"/>
  <c r="AC138" i="5"/>
  <c r="AC134" i="5"/>
  <c r="AC130" i="5"/>
  <c r="AC126" i="5"/>
  <c r="AC122" i="5"/>
  <c r="AC118" i="5"/>
  <c r="AC114"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15" i="5"/>
  <c r="AC7" i="5"/>
  <c r="AC3" i="5"/>
  <c r="AC111" i="5"/>
  <c r="AC17" i="5"/>
  <c r="AC9" i="5"/>
  <c r="AC123" i="5"/>
  <c r="AC18" i="5"/>
  <c r="AC12" i="5"/>
  <c r="AC4" i="5"/>
  <c r="AC119" i="5"/>
  <c r="AC21" i="5"/>
  <c r="AC13" i="5"/>
  <c r="AC5" i="5"/>
  <c r="AC115" i="5"/>
  <c r="AC22" i="5"/>
  <c r="AC16" i="5"/>
  <c r="AC14" i="5"/>
  <c r="AC8" i="5"/>
  <c r="AC6" i="5"/>
  <c r="AC20" i="5"/>
  <c r="AC10" i="5"/>
  <c r="AF10" i="3"/>
  <c r="AD194" i="5"/>
  <c r="AD193" i="5"/>
  <c r="AD192" i="5"/>
  <c r="AD191" i="5"/>
  <c r="AD190" i="5"/>
  <c r="AF5" i="4" s="1"/>
  <c r="AD189" i="5"/>
  <c r="AF4" i="4" s="1"/>
  <c r="AD188" i="5"/>
  <c r="AF3" i="4" s="1"/>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8" i="5"/>
  <c r="AD17" i="5"/>
  <c r="AD16" i="5"/>
  <c r="AD10" i="5"/>
  <c r="AD9" i="5"/>
  <c r="AD8"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22" i="5"/>
  <c r="AD21" i="5"/>
  <c r="AD20" i="5"/>
  <c r="AD14" i="5"/>
  <c r="AD13" i="5"/>
  <c r="AD12" i="5"/>
  <c r="AD6" i="5"/>
  <c r="AD5" i="5"/>
  <c r="AD4" i="5"/>
  <c r="AD44" i="5"/>
  <c r="AD40" i="5"/>
  <c r="AD36" i="5"/>
  <c r="AD32" i="5"/>
  <c r="AD28" i="5"/>
  <c r="AD24" i="5"/>
  <c r="AD45" i="5"/>
  <c r="AD37" i="5"/>
  <c r="AD25" i="5"/>
  <c r="AD42" i="5"/>
  <c r="AD38" i="5"/>
  <c r="AD34" i="5"/>
  <c r="AD30" i="5"/>
  <c r="AD26" i="5"/>
  <c r="AD19" i="5"/>
  <c r="AD11" i="5"/>
  <c r="AD43" i="5"/>
  <c r="AD39" i="5"/>
  <c r="AD35" i="5"/>
  <c r="AD31" i="5"/>
  <c r="AD27" i="5"/>
  <c r="AD23" i="5"/>
  <c r="AD15" i="5"/>
  <c r="AD7" i="5"/>
  <c r="AD3" i="5"/>
  <c r="AD41" i="5"/>
  <c r="AD33" i="5"/>
  <c r="AD29" i="5"/>
  <c r="D74" i="5"/>
  <c r="D12" i="5"/>
  <c r="D21" i="5"/>
  <c r="D7" i="5"/>
  <c r="D25" i="5"/>
  <c r="D29" i="5"/>
  <c r="D33" i="5"/>
  <c r="D37" i="5"/>
  <c r="D41" i="5"/>
  <c r="D45" i="5"/>
  <c r="D49" i="5"/>
  <c r="D53" i="5"/>
  <c r="D57" i="5"/>
  <c r="D61" i="5"/>
  <c r="D65" i="5"/>
  <c r="D69" i="5"/>
  <c r="D76" i="5"/>
  <c r="D16" i="5"/>
  <c r="D77" i="5"/>
  <c r="D81" i="5"/>
  <c r="D85" i="5"/>
  <c r="D89" i="5"/>
  <c r="D93" i="5"/>
  <c r="D97" i="5"/>
  <c r="D101" i="5"/>
  <c r="D105" i="5"/>
  <c r="D109" i="5"/>
  <c r="D113" i="5"/>
  <c r="D120" i="5"/>
  <c r="D126" i="5"/>
  <c r="D136" i="5"/>
  <c r="D146" i="5"/>
  <c r="D160" i="5"/>
  <c r="D172" i="5"/>
  <c r="AF11" i="3"/>
  <c r="AE10" i="3"/>
  <c r="D5" i="5"/>
  <c r="D11" i="5"/>
  <c r="D14" i="5"/>
  <c r="D73" i="5"/>
  <c r="D23" i="5"/>
  <c r="D27" i="5"/>
  <c r="D31" i="5"/>
  <c r="D35" i="5"/>
  <c r="D39" i="5"/>
  <c r="D43" i="5"/>
  <c r="D47" i="5"/>
  <c r="D51" i="5"/>
  <c r="D55" i="5"/>
  <c r="D59" i="5"/>
  <c r="D63" i="5"/>
  <c r="D67" i="5"/>
  <c r="D71" i="5"/>
  <c r="D9" i="5"/>
  <c r="D18" i="5"/>
  <c r="D79" i="5"/>
  <c r="D83" i="5"/>
  <c r="D87" i="5"/>
  <c r="D91" i="5"/>
  <c r="D95" i="5"/>
  <c r="D99" i="5"/>
  <c r="D103" i="5"/>
  <c r="D107" i="5"/>
  <c r="D111" i="5"/>
  <c r="D116" i="5"/>
  <c r="D122" i="5"/>
  <c r="D132" i="5"/>
  <c r="D141" i="5"/>
  <c r="D152" i="5"/>
  <c r="D168" i="5"/>
  <c r="D188" i="5"/>
  <c r="E3" i="4" s="1"/>
  <c r="AB194" i="5"/>
  <c r="AB192" i="5"/>
  <c r="AB190" i="5"/>
  <c r="AD5" i="4" s="1"/>
  <c r="AB188" i="5"/>
  <c r="AD3" i="4" s="1"/>
  <c r="AB186" i="5"/>
  <c r="AB184" i="5"/>
  <c r="AB182" i="5"/>
  <c r="AB180" i="5"/>
  <c r="AB178" i="5"/>
  <c r="AB176" i="5"/>
  <c r="AB174" i="5"/>
  <c r="AB172" i="5"/>
  <c r="AB170" i="5"/>
  <c r="AB168" i="5"/>
  <c r="AB166" i="5"/>
  <c r="AB164" i="5"/>
  <c r="AB162" i="5"/>
  <c r="AB160" i="5"/>
  <c r="AB158" i="5"/>
  <c r="AB156" i="5"/>
  <c r="AB154" i="5"/>
  <c r="AB152" i="5"/>
  <c r="AB150" i="5"/>
  <c r="AB148" i="5"/>
  <c r="AB146" i="5"/>
  <c r="AB144" i="5"/>
  <c r="AB142" i="5"/>
  <c r="AB140" i="5"/>
  <c r="AB138" i="5"/>
  <c r="AB136" i="5"/>
  <c r="AB134" i="5"/>
  <c r="AB132" i="5"/>
  <c r="AB130" i="5"/>
  <c r="AB128" i="5"/>
  <c r="AB126" i="5"/>
  <c r="AB124" i="5"/>
  <c r="AB122" i="5"/>
  <c r="AB120" i="5"/>
  <c r="AB118" i="5"/>
  <c r="AB116" i="5"/>
  <c r="AB114" i="5"/>
  <c r="AB112" i="5"/>
  <c r="AB110" i="5"/>
  <c r="AB108" i="5"/>
  <c r="AB106" i="5"/>
  <c r="AB104" i="5"/>
  <c r="AB102" i="5"/>
  <c r="AB100" i="5"/>
  <c r="AB98" i="5"/>
  <c r="AB96" i="5"/>
  <c r="AB94" i="5"/>
  <c r="AB92" i="5"/>
  <c r="AB90" i="5"/>
  <c r="AB88" i="5"/>
  <c r="AB86" i="5"/>
  <c r="AB84" i="5"/>
  <c r="AB82" i="5"/>
  <c r="AB80" i="5"/>
  <c r="AB78" i="5"/>
  <c r="AB76" i="5"/>
  <c r="AB74" i="5"/>
  <c r="AB72" i="5"/>
  <c r="AB70" i="5"/>
  <c r="AB68" i="5"/>
  <c r="AB66" i="5"/>
  <c r="AB64" i="5"/>
  <c r="AB62" i="5"/>
  <c r="AB60" i="5"/>
  <c r="AB58" i="5"/>
  <c r="AB56" i="5"/>
  <c r="AB54" i="5"/>
  <c r="AB52" i="5"/>
  <c r="AB50" i="5"/>
  <c r="AB48" i="5"/>
  <c r="AB46" i="5"/>
  <c r="AB44" i="5"/>
  <c r="AB42" i="5"/>
  <c r="AB40" i="5"/>
  <c r="AB38" i="5"/>
  <c r="AB36" i="5"/>
  <c r="AB34" i="5"/>
  <c r="AB32" i="5"/>
  <c r="AB30" i="5"/>
  <c r="AB28" i="5"/>
  <c r="AB26" i="5"/>
  <c r="AB193" i="5"/>
  <c r="AB191" i="5"/>
  <c r="AB189" i="5"/>
  <c r="AD4" i="4" s="1"/>
  <c r="AB187" i="5"/>
  <c r="AB185" i="5"/>
  <c r="AB183" i="5"/>
  <c r="AB181" i="5"/>
  <c r="AB179" i="5"/>
  <c r="AB177" i="5"/>
  <c r="AB175" i="5"/>
  <c r="AB173" i="5"/>
  <c r="AB171" i="5"/>
  <c r="AB169" i="5"/>
  <c r="AB167" i="5"/>
  <c r="AB165" i="5"/>
  <c r="AB163" i="5"/>
  <c r="AB161" i="5"/>
  <c r="AB159" i="5"/>
  <c r="AB157" i="5"/>
  <c r="AB155" i="5"/>
  <c r="AB153" i="5"/>
  <c r="AB151" i="5"/>
  <c r="AB149" i="5"/>
  <c r="AB147" i="5"/>
  <c r="AB145" i="5"/>
  <c r="AB143" i="5"/>
  <c r="AB141" i="5"/>
  <c r="AB139" i="5"/>
  <c r="AB137" i="5"/>
  <c r="AB135" i="5"/>
  <c r="AB133" i="5"/>
  <c r="AB131" i="5"/>
  <c r="AB129" i="5"/>
  <c r="AB127" i="5"/>
  <c r="AB125" i="5"/>
  <c r="AB123" i="5"/>
  <c r="AB121" i="5"/>
  <c r="AB119" i="5"/>
  <c r="AB117" i="5"/>
  <c r="AB115" i="5"/>
  <c r="AB113" i="5"/>
  <c r="AB111" i="5"/>
  <c r="AB109" i="5"/>
  <c r="AB107" i="5"/>
  <c r="AB105" i="5"/>
  <c r="AB103" i="5"/>
  <c r="AB101" i="5"/>
  <c r="AB99" i="5"/>
  <c r="AB97" i="5"/>
  <c r="AB95" i="5"/>
  <c r="AB93" i="5"/>
  <c r="AB91" i="5"/>
  <c r="AB89" i="5"/>
  <c r="AB87" i="5"/>
  <c r="AB85" i="5"/>
  <c r="AB83" i="5"/>
  <c r="AB81" i="5"/>
  <c r="AB79" i="5"/>
  <c r="AB77" i="5"/>
  <c r="AB75" i="5"/>
  <c r="AB73" i="5"/>
  <c r="AB71" i="5"/>
  <c r="AB69" i="5"/>
  <c r="AB67" i="5"/>
  <c r="AB65" i="5"/>
  <c r="AB63" i="5"/>
  <c r="AB61" i="5"/>
  <c r="AB59" i="5"/>
  <c r="AB57" i="5"/>
  <c r="AB55" i="5"/>
  <c r="AB53" i="5"/>
  <c r="AB51" i="5"/>
  <c r="AB49" i="5"/>
  <c r="AB47" i="5"/>
  <c r="AB45" i="5"/>
  <c r="AB43" i="5"/>
  <c r="AB41" i="5"/>
  <c r="AB39" i="5"/>
  <c r="AB37" i="5"/>
  <c r="AB33" i="5"/>
  <c r="AB29" i="5"/>
  <c r="AB22" i="5"/>
  <c r="AB20" i="5"/>
  <c r="AB17" i="5"/>
  <c r="AB14" i="5"/>
  <c r="AB12" i="5"/>
  <c r="AB9" i="5"/>
  <c r="AB6" i="5"/>
  <c r="AB4" i="5"/>
  <c r="AB25" i="5"/>
  <c r="AB23" i="5"/>
  <c r="AB15" i="5"/>
  <c r="AB7" i="5"/>
  <c r="AB3" i="5"/>
  <c r="AB19" i="5"/>
  <c r="AB35" i="5"/>
  <c r="AB31" i="5"/>
  <c r="AB27" i="5"/>
  <c r="AB21" i="5"/>
  <c r="AB18" i="5"/>
  <c r="AB16" i="5"/>
  <c r="AB13" i="5"/>
  <c r="AB10" i="5"/>
  <c r="AB8" i="5"/>
  <c r="AB5" i="5"/>
  <c r="AB24" i="5"/>
  <c r="AB11" i="5"/>
  <c r="AD11" i="3"/>
  <c r="AU6" i="3"/>
  <c r="AD10" i="3"/>
  <c r="AA193" i="5"/>
  <c r="AA191" i="5"/>
  <c r="AA189" i="5"/>
  <c r="AC4" i="4" s="1"/>
  <c r="AA194" i="5"/>
  <c r="AA192" i="5"/>
  <c r="AA190" i="5"/>
  <c r="AC5" i="4" s="1"/>
  <c r="AA188" i="5"/>
  <c r="AC3" i="4" s="1"/>
  <c r="AA186" i="5"/>
  <c r="AA184" i="5"/>
  <c r="AA182" i="5"/>
  <c r="AA180" i="5"/>
  <c r="AA178" i="5"/>
  <c r="AA176" i="5"/>
  <c r="AA174" i="5"/>
  <c r="AA172" i="5"/>
  <c r="AA170" i="5"/>
  <c r="AA168" i="5"/>
  <c r="AA166" i="5"/>
  <c r="AA164" i="5"/>
  <c r="AA162" i="5"/>
  <c r="AA160" i="5"/>
  <c r="AA158" i="5"/>
  <c r="AA156" i="5"/>
  <c r="AA154" i="5"/>
  <c r="AA152" i="5"/>
  <c r="AA150" i="5"/>
  <c r="AA148" i="5"/>
  <c r="AA146" i="5"/>
  <c r="AA144" i="5"/>
  <c r="AA142" i="5"/>
  <c r="AA140" i="5"/>
  <c r="AA138" i="5"/>
  <c r="AA136" i="5"/>
  <c r="AA134" i="5"/>
  <c r="AA132" i="5"/>
  <c r="AA130" i="5"/>
  <c r="AA128" i="5"/>
  <c r="AA126" i="5"/>
  <c r="AA124" i="5"/>
  <c r="AA122" i="5"/>
  <c r="AA120" i="5"/>
  <c r="AA118" i="5"/>
  <c r="AA116" i="5"/>
  <c r="AA114" i="5"/>
  <c r="AA112" i="5"/>
  <c r="AA110" i="5"/>
  <c r="AA108" i="5"/>
  <c r="AA106" i="5"/>
  <c r="AA104" i="5"/>
  <c r="AA102" i="5"/>
  <c r="AA100" i="5"/>
  <c r="AA98" i="5"/>
  <c r="AA96" i="5"/>
  <c r="AA94" i="5"/>
  <c r="AA92" i="5"/>
  <c r="AA90" i="5"/>
  <c r="AA88" i="5"/>
  <c r="AA86" i="5"/>
  <c r="AA84" i="5"/>
  <c r="AA82" i="5"/>
  <c r="AA80" i="5"/>
  <c r="AA78" i="5"/>
  <c r="AA76" i="5"/>
  <c r="AA74" i="5"/>
  <c r="AA72" i="5"/>
  <c r="AA70" i="5"/>
  <c r="AA68" i="5"/>
  <c r="AA66" i="5"/>
  <c r="AA64" i="5"/>
  <c r="AA62" i="5"/>
  <c r="AA60" i="5"/>
  <c r="AA58" i="5"/>
  <c r="AA56" i="5"/>
  <c r="AA54" i="5"/>
  <c r="AA52" i="5"/>
  <c r="AA50" i="5"/>
  <c r="AA48" i="5"/>
  <c r="AA46" i="5"/>
  <c r="AA44" i="5"/>
  <c r="AA42" i="5"/>
  <c r="AA40" i="5"/>
  <c r="AA38" i="5"/>
  <c r="AA36" i="5"/>
  <c r="AA34" i="5"/>
  <c r="AA32" i="5"/>
  <c r="AA30" i="5"/>
  <c r="AA28" i="5"/>
  <c r="AA181" i="5"/>
  <c r="AA173" i="5"/>
  <c r="AA165" i="5"/>
  <c r="AA157" i="5"/>
  <c r="AA149" i="5"/>
  <c r="AA141" i="5"/>
  <c r="AA133" i="5"/>
  <c r="AA125" i="5"/>
  <c r="AA117" i="5"/>
  <c r="AA109" i="5"/>
  <c r="AA101" i="5"/>
  <c r="AA93" i="5"/>
  <c r="AA85" i="5"/>
  <c r="AA77" i="5"/>
  <c r="AA69" i="5"/>
  <c r="AA61" i="5"/>
  <c r="AA53" i="5"/>
  <c r="AA45" i="5"/>
  <c r="AA26" i="5"/>
  <c r="AA24" i="5"/>
  <c r="AA19" i="5"/>
  <c r="AA11" i="5"/>
  <c r="AA187" i="5"/>
  <c r="AA179" i="5"/>
  <c r="AA171" i="5"/>
  <c r="AA163" i="5"/>
  <c r="AA155" i="5"/>
  <c r="AA147" i="5"/>
  <c r="AA139" i="5"/>
  <c r="AA131" i="5"/>
  <c r="AA123" i="5"/>
  <c r="AA115" i="5"/>
  <c r="AA107" i="5"/>
  <c r="AA99" i="5"/>
  <c r="AA91" i="5"/>
  <c r="AA83" i="5"/>
  <c r="AA75" i="5"/>
  <c r="AA67" i="5"/>
  <c r="AA59" i="5"/>
  <c r="AA51" i="5"/>
  <c r="AA43" i="5"/>
  <c r="AA37" i="5"/>
  <c r="AA33" i="5"/>
  <c r="AA29" i="5"/>
  <c r="AA22" i="5"/>
  <c r="AA20" i="5"/>
  <c r="AA17" i="5"/>
  <c r="AA14" i="5"/>
  <c r="AA12" i="5"/>
  <c r="AA9" i="5"/>
  <c r="AA6" i="5"/>
  <c r="AA4" i="5"/>
  <c r="AA21" i="5"/>
  <c r="AA5" i="5"/>
  <c r="AA185" i="5"/>
  <c r="AA177" i="5"/>
  <c r="AA169" i="5"/>
  <c r="AA161" i="5"/>
  <c r="AA153" i="5"/>
  <c r="AA145" i="5"/>
  <c r="AA137" i="5"/>
  <c r="AA129" i="5"/>
  <c r="AA121" i="5"/>
  <c r="AA113" i="5"/>
  <c r="AA105" i="5"/>
  <c r="AA97" i="5"/>
  <c r="AA89" i="5"/>
  <c r="AA81" i="5"/>
  <c r="AA73" i="5"/>
  <c r="AA65" i="5"/>
  <c r="AA57" i="5"/>
  <c r="AA49" i="5"/>
  <c r="AA41" i="5"/>
  <c r="AA25" i="5"/>
  <c r="AA23" i="5"/>
  <c r="AA15" i="5"/>
  <c r="AA7" i="5"/>
  <c r="AA3" i="5"/>
  <c r="AA95" i="5"/>
  <c r="AA79" i="5"/>
  <c r="AA63" i="5"/>
  <c r="AA39" i="5"/>
  <c r="AA31" i="5"/>
  <c r="AA10" i="5"/>
  <c r="AA8" i="5"/>
  <c r="AA183" i="5"/>
  <c r="AA175" i="5"/>
  <c r="AA167" i="5"/>
  <c r="AA159" i="5"/>
  <c r="AA151" i="5"/>
  <c r="AA143" i="5"/>
  <c r="AA135" i="5"/>
  <c r="AA127" i="5"/>
  <c r="AA119" i="5"/>
  <c r="AA111" i="5"/>
  <c r="AA103" i="5"/>
  <c r="AA87" i="5"/>
  <c r="AA71" i="5"/>
  <c r="AA55" i="5"/>
  <c r="AA47" i="5"/>
  <c r="AA35" i="5"/>
  <c r="AA27" i="5"/>
  <c r="AA18" i="5"/>
  <c r="AA16" i="5"/>
  <c r="AA13" i="5"/>
  <c r="AD13" i="3"/>
  <c r="AC7" i="3"/>
  <c r="U194" i="5"/>
  <c r="U190" i="5"/>
  <c r="V5" i="4" s="1"/>
  <c r="U186" i="5"/>
  <c r="U182" i="5"/>
  <c r="U178" i="5"/>
  <c r="U174" i="5"/>
  <c r="U170" i="5"/>
  <c r="U166" i="5"/>
  <c r="U162" i="5"/>
  <c r="U158" i="5"/>
  <c r="U154" i="5"/>
  <c r="U150" i="5"/>
  <c r="U146" i="5"/>
  <c r="U142" i="5"/>
  <c r="U138" i="5"/>
  <c r="U134" i="5"/>
  <c r="U130" i="5"/>
  <c r="U126" i="5"/>
  <c r="U122" i="5"/>
  <c r="U118" i="5"/>
  <c r="U114" i="5"/>
  <c r="U110" i="5"/>
  <c r="U109" i="5"/>
  <c r="U108" i="5"/>
  <c r="U107" i="5"/>
  <c r="U106" i="5"/>
  <c r="U105" i="5"/>
  <c r="U104" i="5"/>
  <c r="U103" i="5"/>
  <c r="U102" i="5"/>
  <c r="U101" i="5"/>
  <c r="U100" i="5"/>
  <c r="U99" i="5"/>
  <c r="U98" i="5"/>
  <c r="U97" i="5"/>
  <c r="U96" i="5"/>
  <c r="U95" i="5"/>
  <c r="U94" i="5"/>
  <c r="U93" i="5"/>
  <c r="U92" i="5"/>
  <c r="U91" i="5"/>
  <c r="U90" i="5"/>
  <c r="U89" i="5"/>
  <c r="U88" i="5"/>
  <c r="U87" i="5"/>
  <c r="U86" i="5"/>
  <c r="U85" i="5"/>
  <c r="U84" i="5"/>
  <c r="U83" i="5"/>
  <c r="U82" i="5"/>
  <c r="U81" i="5"/>
  <c r="U80" i="5"/>
  <c r="U79" i="5"/>
  <c r="U78" i="5"/>
  <c r="U77" i="5"/>
  <c r="U76" i="5"/>
  <c r="U75" i="5"/>
  <c r="U74" i="5"/>
  <c r="U73" i="5"/>
  <c r="U72" i="5"/>
  <c r="U71" i="5"/>
  <c r="U70" i="5"/>
  <c r="U69" i="5"/>
  <c r="U68" i="5"/>
  <c r="U67" i="5"/>
  <c r="U66" i="5"/>
  <c r="U65" i="5"/>
  <c r="U64" i="5"/>
  <c r="U63" i="5"/>
  <c r="U62" i="5"/>
  <c r="U61" i="5"/>
  <c r="U60" i="5"/>
  <c r="U59" i="5"/>
  <c r="U58" i="5"/>
  <c r="U57" i="5"/>
  <c r="U56" i="5"/>
  <c r="U55" i="5"/>
  <c r="U54" i="5"/>
  <c r="U53" i="5"/>
  <c r="U52" i="5"/>
  <c r="U51" i="5"/>
  <c r="U50" i="5"/>
  <c r="U49" i="5"/>
  <c r="U48" i="5"/>
  <c r="U47" i="5"/>
  <c r="U46" i="5"/>
  <c r="U45" i="5"/>
  <c r="U44" i="5"/>
  <c r="U191" i="5"/>
  <c r="U187" i="5"/>
  <c r="U183" i="5"/>
  <c r="U192" i="5"/>
  <c r="U188" i="5"/>
  <c r="V3" i="4" s="1"/>
  <c r="U184" i="5"/>
  <c r="U180" i="5"/>
  <c r="U176" i="5"/>
  <c r="U172" i="5"/>
  <c r="U168" i="5"/>
  <c r="U164" i="5"/>
  <c r="U160" i="5"/>
  <c r="U156" i="5"/>
  <c r="U152" i="5"/>
  <c r="U148" i="5"/>
  <c r="U144" i="5"/>
  <c r="U140" i="5"/>
  <c r="U136" i="5"/>
  <c r="U132" i="5"/>
  <c r="U128" i="5"/>
  <c r="U124" i="5"/>
  <c r="U120" i="5"/>
  <c r="U116" i="5"/>
  <c r="U112" i="5"/>
  <c r="U19" i="5"/>
  <c r="U193" i="5"/>
  <c r="U189" i="5"/>
  <c r="V4" i="4" s="1"/>
  <c r="U185" i="5"/>
  <c r="U181" i="5"/>
  <c r="U177" i="5"/>
  <c r="U173" i="5"/>
  <c r="U169" i="5"/>
  <c r="U165" i="5"/>
  <c r="U161" i="5"/>
  <c r="U157" i="5"/>
  <c r="U153" i="5"/>
  <c r="U149" i="5"/>
  <c r="U145" i="5"/>
  <c r="U141" i="5"/>
  <c r="U137" i="5"/>
  <c r="U133" i="5"/>
  <c r="U129" i="5"/>
  <c r="U125" i="5"/>
  <c r="U121" i="5"/>
  <c r="U117" i="5"/>
  <c r="U113" i="5"/>
  <c r="U171" i="5"/>
  <c r="U155" i="5"/>
  <c r="U139" i="5"/>
  <c r="U123" i="5"/>
  <c r="U20" i="5"/>
  <c r="U18" i="5"/>
  <c r="U14" i="5"/>
  <c r="U11" i="5"/>
  <c r="U167" i="5"/>
  <c r="U151" i="5"/>
  <c r="U135" i="5"/>
  <c r="U119" i="5"/>
  <c r="U179" i="5"/>
  <c r="U163" i="5"/>
  <c r="U147" i="5"/>
  <c r="U131" i="5"/>
  <c r="U115" i="5"/>
  <c r="U16" i="5"/>
  <c r="U10" i="5"/>
  <c r="U9" i="5"/>
  <c r="U8" i="5"/>
  <c r="U6" i="5"/>
  <c r="U175" i="5"/>
  <c r="U159" i="5"/>
  <c r="U143" i="5"/>
  <c r="U127" i="5"/>
  <c r="U111" i="5"/>
  <c r="U43" i="5"/>
  <c r="U42" i="5"/>
  <c r="U41" i="5"/>
  <c r="U40" i="5"/>
  <c r="U39" i="5"/>
  <c r="U38" i="5"/>
  <c r="U37" i="5"/>
  <c r="U36" i="5"/>
  <c r="U35" i="5"/>
  <c r="U34" i="5"/>
  <c r="U33" i="5"/>
  <c r="U32" i="5"/>
  <c r="U31" i="5"/>
  <c r="U30" i="5"/>
  <c r="U29" i="5"/>
  <c r="U28" i="5"/>
  <c r="U27" i="5"/>
  <c r="U26" i="5"/>
  <c r="U25" i="5"/>
  <c r="U24" i="5"/>
  <c r="U23" i="5"/>
  <c r="U17" i="5"/>
  <c r="U15" i="5"/>
  <c r="U7" i="5"/>
  <c r="U3" i="5"/>
  <c r="U22" i="5"/>
  <c r="U21" i="5"/>
  <c r="U13" i="5"/>
  <c r="U12" i="5"/>
  <c r="U5" i="5"/>
  <c r="U4" i="5"/>
  <c r="D114" i="5"/>
  <c r="D118" i="5"/>
  <c r="D124" i="5"/>
  <c r="D130" i="5"/>
  <c r="D137" i="5"/>
  <c r="D145" i="5"/>
  <c r="D154" i="5"/>
  <c r="D164" i="5"/>
  <c r="D178" i="5"/>
  <c r="AT11" i="2"/>
  <c r="AT10" i="2"/>
  <c r="V194" i="5"/>
  <c r="V193" i="5"/>
  <c r="V192" i="5"/>
  <c r="V191" i="5"/>
  <c r="V190" i="5"/>
  <c r="W5" i="4" s="1"/>
  <c r="V189" i="5"/>
  <c r="W4" i="4" s="1"/>
  <c r="V188" i="5"/>
  <c r="W3" i="4" s="1"/>
  <c r="V187" i="5"/>
  <c r="V186" i="5"/>
  <c r="V185" i="5"/>
  <c r="V184" i="5"/>
  <c r="V183" i="5"/>
  <c r="V182" i="5"/>
  <c r="V181" i="5"/>
  <c r="V180" i="5"/>
  <c r="V179" i="5"/>
  <c r="V178" i="5"/>
  <c r="V177" i="5"/>
  <c r="V176" i="5"/>
  <c r="V175" i="5"/>
  <c r="V174" i="5"/>
  <c r="V173" i="5"/>
  <c r="V172" i="5"/>
  <c r="V171" i="5"/>
  <c r="V170" i="5"/>
  <c r="V169" i="5"/>
  <c r="V168" i="5"/>
  <c r="V167" i="5"/>
  <c r="V166" i="5"/>
  <c r="V165" i="5"/>
  <c r="V164" i="5"/>
  <c r="V163" i="5"/>
  <c r="V162" i="5"/>
  <c r="V161" i="5"/>
  <c r="V160" i="5"/>
  <c r="V159" i="5"/>
  <c r="V158" i="5"/>
  <c r="V157" i="5"/>
  <c r="V156" i="5"/>
  <c r="V155" i="5"/>
  <c r="V154" i="5"/>
  <c r="V153" i="5"/>
  <c r="V152" i="5"/>
  <c r="V151" i="5"/>
  <c r="V150" i="5"/>
  <c r="V149" i="5"/>
  <c r="V148" i="5"/>
  <c r="V147" i="5"/>
  <c r="V146" i="5"/>
  <c r="V145" i="5"/>
  <c r="V144" i="5"/>
  <c r="V143" i="5"/>
  <c r="V142" i="5"/>
  <c r="V141" i="5"/>
  <c r="V140" i="5"/>
  <c r="V139" i="5"/>
  <c r="V138" i="5"/>
  <c r="V137" i="5"/>
  <c r="V136" i="5"/>
  <c r="V135" i="5"/>
  <c r="V134" i="5"/>
  <c r="V133" i="5"/>
  <c r="V132" i="5"/>
  <c r="V131" i="5"/>
  <c r="V130" i="5"/>
  <c r="V129" i="5"/>
  <c r="V128" i="5"/>
  <c r="V127" i="5"/>
  <c r="V126" i="5"/>
  <c r="V125" i="5"/>
  <c r="V124" i="5"/>
  <c r="V123" i="5"/>
  <c r="V122" i="5"/>
  <c r="V121" i="5"/>
  <c r="V120" i="5"/>
  <c r="V119" i="5"/>
  <c r="V118" i="5"/>
  <c r="V117" i="5"/>
  <c r="V116" i="5"/>
  <c r="V115" i="5"/>
  <c r="V114" i="5"/>
  <c r="V113" i="5"/>
  <c r="V112" i="5"/>
  <c r="V111" i="5"/>
  <c r="V110" i="5"/>
  <c r="V18" i="5"/>
  <c r="V17" i="5"/>
  <c r="V16" i="5"/>
  <c r="V109" i="5"/>
  <c r="V108" i="5"/>
  <c r="V107" i="5"/>
  <c r="V106" i="5"/>
  <c r="V105" i="5"/>
  <c r="V104" i="5"/>
  <c r="V103" i="5"/>
  <c r="V102" i="5"/>
  <c r="V101" i="5"/>
  <c r="V100" i="5"/>
  <c r="V99" i="5"/>
  <c r="V98" i="5"/>
  <c r="V97" i="5"/>
  <c r="V96" i="5"/>
  <c r="V95" i="5"/>
  <c r="V94" i="5"/>
  <c r="V93" i="5"/>
  <c r="V92" i="5"/>
  <c r="V91" i="5"/>
  <c r="V90" i="5"/>
  <c r="V89" i="5"/>
  <c r="V88" i="5"/>
  <c r="V87" i="5"/>
  <c r="V86" i="5"/>
  <c r="V85" i="5"/>
  <c r="V84" i="5"/>
  <c r="V83" i="5"/>
  <c r="V82" i="5"/>
  <c r="V81" i="5"/>
  <c r="V80" i="5"/>
  <c r="V79" i="5"/>
  <c r="V78" i="5"/>
  <c r="V77" i="5"/>
  <c r="V76" i="5"/>
  <c r="V75" i="5"/>
  <c r="V74" i="5"/>
  <c r="V73" i="5"/>
  <c r="V72" i="5"/>
  <c r="V71" i="5"/>
  <c r="V70" i="5"/>
  <c r="V69" i="5"/>
  <c r="V68" i="5"/>
  <c r="V67" i="5"/>
  <c r="V66" i="5"/>
  <c r="V65" i="5"/>
  <c r="V64" i="5"/>
  <c r="V63" i="5"/>
  <c r="V62" i="5"/>
  <c r="V61" i="5"/>
  <c r="V60" i="5"/>
  <c r="V59" i="5"/>
  <c r="V58" i="5"/>
  <c r="V57" i="5"/>
  <c r="V56" i="5"/>
  <c r="V55" i="5"/>
  <c r="V54" i="5"/>
  <c r="V53" i="5"/>
  <c r="V52" i="5"/>
  <c r="V51" i="5"/>
  <c r="V50" i="5"/>
  <c r="V49" i="5"/>
  <c r="V48" i="5"/>
  <c r="V47" i="5"/>
  <c r="V46" i="5"/>
  <c r="V45" i="5"/>
  <c r="V11" i="5"/>
  <c r="V8" i="5"/>
  <c r="V43" i="5"/>
  <c r="V42" i="5"/>
  <c r="V41" i="5"/>
  <c r="V40" i="5"/>
  <c r="V39" i="5"/>
  <c r="V38" i="5"/>
  <c r="V37" i="5"/>
  <c r="V36" i="5"/>
  <c r="V35" i="5"/>
  <c r="V34" i="5"/>
  <c r="V33" i="5"/>
  <c r="V32" i="5"/>
  <c r="V31" i="5"/>
  <c r="V30" i="5"/>
  <c r="V29" i="5"/>
  <c r="V28" i="5"/>
  <c r="V27" i="5"/>
  <c r="V26" i="5"/>
  <c r="V25" i="5"/>
  <c r="V24" i="5"/>
  <c r="V23" i="5"/>
  <c r="V15" i="5"/>
  <c r="V7" i="5"/>
  <c r="V3" i="5"/>
  <c r="V9" i="5"/>
  <c r="V44" i="5"/>
  <c r="V22" i="5"/>
  <c r="V21" i="5"/>
  <c r="V20" i="5"/>
  <c r="V14" i="5"/>
  <c r="V13" i="5"/>
  <c r="V12" i="5"/>
  <c r="V6" i="5"/>
  <c r="V5" i="5"/>
  <c r="V4" i="5"/>
  <c r="V19" i="5"/>
  <c r="V10" i="5"/>
  <c r="AR11" i="2"/>
  <c r="AR13" i="2"/>
  <c r="S193" i="5"/>
  <c r="S191" i="5"/>
  <c r="S189" i="5"/>
  <c r="T4" i="4" s="1"/>
  <c r="S187" i="5"/>
  <c r="S185" i="5"/>
  <c r="S183" i="5"/>
  <c r="S181" i="5"/>
  <c r="S179" i="5"/>
  <c r="S177" i="5"/>
  <c r="S175" i="5"/>
  <c r="S173" i="5"/>
  <c r="S171" i="5"/>
  <c r="S169" i="5"/>
  <c r="S167" i="5"/>
  <c r="S165" i="5"/>
  <c r="S163" i="5"/>
  <c r="S161" i="5"/>
  <c r="S159" i="5"/>
  <c r="S157" i="5"/>
  <c r="S155" i="5"/>
  <c r="S153" i="5"/>
  <c r="S151" i="5"/>
  <c r="S149" i="5"/>
  <c r="S147" i="5"/>
  <c r="S145" i="5"/>
  <c r="S143" i="5"/>
  <c r="S141" i="5"/>
  <c r="S139" i="5"/>
  <c r="S137" i="5"/>
  <c r="S135" i="5"/>
  <c r="S133" i="5"/>
  <c r="S131" i="5"/>
  <c r="S129" i="5"/>
  <c r="S127" i="5"/>
  <c r="S125" i="5"/>
  <c r="S123" i="5"/>
  <c r="S121" i="5"/>
  <c r="S119" i="5"/>
  <c r="S117" i="5"/>
  <c r="S115" i="5"/>
  <c r="S113" i="5"/>
  <c r="S111" i="5"/>
  <c r="S109" i="5"/>
  <c r="S107" i="5"/>
  <c r="S105" i="5"/>
  <c r="S103" i="5"/>
  <c r="S101" i="5"/>
  <c r="S99" i="5"/>
  <c r="S97" i="5"/>
  <c r="S95" i="5"/>
  <c r="S93" i="5"/>
  <c r="S91" i="5"/>
  <c r="S89" i="5"/>
  <c r="S87" i="5"/>
  <c r="S85" i="5"/>
  <c r="S83" i="5"/>
  <c r="S81" i="5"/>
  <c r="S79" i="5"/>
  <c r="S77" i="5"/>
  <c r="S75" i="5"/>
  <c r="S73" i="5"/>
  <c r="S71" i="5"/>
  <c r="S69" i="5"/>
  <c r="S67" i="5"/>
  <c r="S65" i="5"/>
  <c r="S63" i="5"/>
  <c r="S61" i="5"/>
  <c r="S59" i="5"/>
  <c r="S57" i="5"/>
  <c r="S55" i="5"/>
  <c r="S53" i="5"/>
  <c r="S51" i="5"/>
  <c r="S49" i="5"/>
  <c r="S47" i="5"/>
  <c r="S45" i="5"/>
  <c r="S43" i="5"/>
  <c r="S41" i="5"/>
  <c r="S39" i="5"/>
  <c r="S37" i="5"/>
  <c r="S35" i="5"/>
  <c r="S33" i="5"/>
  <c r="S31" i="5"/>
  <c r="S29" i="5"/>
  <c r="S27" i="5"/>
  <c r="S25" i="5"/>
  <c r="S194" i="5"/>
  <c r="S192" i="5"/>
  <c r="S190" i="5"/>
  <c r="T5" i="4" s="1"/>
  <c r="S188" i="5"/>
  <c r="T3" i="4" s="1"/>
  <c r="S186" i="5"/>
  <c r="S184" i="5"/>
  <c r="S182" i="5"/>
  <c r="S180" i="5"/>
  <c r="S178" i="5"/>
  <c r="S176" i="5"/>
  <c r="S174" i="5"/>
  <c r="S172" i="5"/>
  <c r="S170" i="5"/>
  <c r="S168" i="5"/>
  <c r="S166" i="5"/>
  <c r="S164" i="5"/>
  <c r="S162" i="5"/>
  <c r="S160" i="5"/>
  <c r="S158" i="5"/>
  <c r="S156" i="5"/>
  <c r="S154" i="5"/>
  <c r="S152" i="5"/>
  <c r="S150" i="5"/>
  <c r="S148" i="5"/>
  <c r="S146" i="5"/>
  <c r="S144" i="5"/>
  <c r="S142" i="5"/>
  <c r="S140" i="5"/>
  <c r="S134" i="5"/>
  <c r="S126" i="5"/>
  <c r="S118" i="5"/>
  <c r="S110" i="5"/>
  <c r="S102" i="5"/>
  <c r="S94" i="5"/>
  <c r="S86" i="5"/>
  <c r="S78" i="5"/>
  <c r="S70" i="5"/>
  <c r="S62" i="5"/>
  <c r="S54" i="5"/>
  <c r="S46" i="5"/>
  <c r="S38" i="5"/>
  <c r="S34" i="5"/>
  <c r="S30" i="5"/>
  <c r="S24" i="5"/>
  <c r="S19" i="5"/>
  <c r="S11" i="5"/>
  <c r="S56" i="5"/>
  <c r="S8" i="5"/>
  <c r="S132" i="5"/>
  <c r="S124" i="5"/>
  <c r="S116" i="5"/>
  <c r="S108" i="5"/>
  <c r="S100" i="5"/>
  <c r="S92" i="5"/>
  <c r="S84" i="5"/>
  <c r="S76" i="5"/>
  <c r="S68" i="5"/>
  <c r="S60" i="5"/>
  <c r="S52" i="5"/>
  <c r="S44" i="5"/>
  <c r="S26" i="5"/>
  <c r="S22" i="5"/>
  <c r="S20" i="5"/>
  <c r="S17" i="5"/>
  <c r="S14" i="5"/>
  <c r="S12" i="5"/>
  <c r="S9" i="5"/>
  <c r="S6" i="5"/>
  <c r="S4" i="5"/>
  <c r="S120" i="5"/>
  <c r="S112" i="5"/>
  <c r="S96" i="5"/>
  <c r="S88" i="5"/>
  <c r="S72" i="5"/>
  <c r="S64" i="5"/>
  <c r="S21" i="5"/>
  <c r="S18" i="5"/>
  <c r="S10" i="5"/>
  <c r="S5" i="5"/>
  <c r="S138" i="5"/>
  <c r="S130" i="5"/>
  <c r="S122" i="5"/>
  <c r="S114" i="5"/>
  <c r="S106" i="5"/>
  <c r="S98" i="5"/>
  <c r="S90" i="5"/>
  <c r="S82" i="5"/>
  <c r="S74" i="5"/>
  <c r="S66" i="5"/>
  <c r="S58" i="5"/>
  <c r="S50" i="5"/>
  <c r="S42" i="5"/>
  <c r="S36" i="5"/>
  <c r="S32" i="5"/>
  <c r="S28" i="5"/>
  <c r="S23" i="5"/>
  <c r="S15" i="5"/>
  <c r="S7" i="5"/>
  <c r="S3" i="5"/>
  <c r="S136" i="5"/>
  <c r="S128" i="5"/>
  <c r="S104" i="5"/>
  <c r="S80" i="5"/>
  <c r="S48" i="5"/>
  <c r="S40" i="5"/>
  <c r="S16" i="5"/>
  <c r="S13" i="5"/>
  <c r="T193" i="5"/>
  <c r="T191" i="5"/>
  <c r="T189" i="5"/>
  <c r="U4" i="4" s="1"/>
  <c r="T187" i="5"/>
  <c r="T185" i="5"/>
  <c r="T183" i="5"/>
  <c r="T181" i="5"/>
  <c r="T179" i="5"/>
  <c r="T177" i="5"/>
  <c r="T175" i="5"/>
  <c r="T173" i="5"/>
  <c r="T171" i="5"/>
  <c r="T169" i="5"/>
  <c r="T167" i="5"/>
  <c r="T165" i="5"/>
  <c r="T163" i="5"/>
  <c r="T161" i="5"/>
  <c r="T159" i="5"/>
  <c r="T157" i="5"/>
  <c r="T155" i="5"/>
  <c r="T153" i="5"/>
  <c r="T151" i="5"/>
  <c r="T149" i="5"/>
  <c r="T147" i="5"/>
  <c r="T145" i="5"/>
  <c r="T143" i="5"/>
  <c r="T141" i="5"/>
  <c r="T139" i="5"/>
  <c r="T137" i="5"/>
  <c r="T135" i="5"/>
  <c r="T133" i="5"/>
  <c r="T131" i="5"/>
  <c r="T129" i="5"/>
  <c r="T127" i="5"/>
  <c r="T125" i="5"/>
  <c r="T123" i="5"/>
  <c r="T121" i="5"/>
  <c r="T119" i="5"/>
  <c r="T117" i="5"/>
  <c r="T115" i="5"/>
  <c r="T113" i="5"/>
  <c r="T111" i="5"/>
  <c r="T109" i="5"/>
  <c r="T107" i="5"/>
  <c r="T105" i="5"/>
  <c r="T103" i="5"/>
  <c r="T101" i="5"/>
  <c r="T99" i="5"/>
  <c r="T97" i="5"/>
  <c r="T95" i="5"/>
  <c r="T93" i="5"/>
  <c r="T91" i="5"/>
  <c r="T89" i="5"/>
  <c r="T87" i="5"/>
  <c r="T85" i="5"/>
  <c r="T83" i="5"/>
  <c r="T81" i="5"/>
  <c r="T79" i="5"/>
  <c r="T77" i="5"/>
  <c r="T75" i="5"/>
  <c r="T73" i="5"/>
  <c r="T71" i="5"/>
  <c r="T69" i="5"/>
  <c r="T67" i="5"/>
  <c r="T65" i="5"/>
  <c r="T63" i="5"/>
  <c r="T61" i="5"/>
  <c r="T59" i="5"/>
  <c r="T57" i="5"/>
  <c r="T55" i="5"/>
  <c r="T53" i="5"/>
  <c r="T51" i="5"/>
  <c r="T49" i="5"/>
  <c r="T47" i="5"/>
  <c r="T45" i="5"/>
  <c r="T43" i="5"/>
  <c r="T41" i="5"/>
  <c r="T39" i="5"/>
  <c r="T194" i="5"/>
  <c r="T192" i="5"/>
  <c r="T190" i="5"/>
  <c r="U5" i="4" s="1"/>
  <c r="T188" i="5"/>
  <c r="U3" i="4" s="1"/>
  <c r="T186" i="5"/>
  <c r="T184" i="5"/>
  <c r="T182" i="5"/>
  <c r="T180" i="5"/>
  <c r="T178" i="5"/>
  <c r="T176" i="5"/>
  <c r="T174" i="5"/>
  <c r="T172" i="5"/>
  <c r="T170" i="5"/>
  <c r="T168" i="5"/>
  <c r="T166" i="5"/>
  <c r="T164" i="5"/>
  <c r="T162" i="5"/>
  <c r="T160" i="5"/>
  <c r="T158" i="5"/>
  <c r="T156" i="5"/>
  <c r="T154" i="5"/>
  <c r="T152" i="5"/>
  <c r="T150" i="5"/>
  <c r="T148" i="5"/>
  <c r="T146" i="5"/>
  <c r="T144" i="5"/>
  <c r="T142" i="5"/>
  <c r="T140" i="5"/>
  <c r="T138" i="5"/>
  <c r="T136" i="5"/>
  <c r="T134" i="5"/>
  <c r="T132" i="5"/>
  <c r="T130" i="5"/>
  <c r="T128" i="5"/>
  <c r="T126" i="5"/>
  <c r="T124" i="5"/>
  <c r="T122" i="5"/>
  <c r="T120" i="5"/>
  <c r="T118" i="5"/>
  <c r="T116" i="5"/>
  <c r="T114" i="5"/>
  <c r="T112" i="5"/>
  <c r="T110" i="5"/>
  <c r="T108" i="5"/>
  <c r="T106" i="5"/>
  <c r="T104" i="5"/>
  <c r="T102" i="5"/>
  <c r="T100" i="5"/>
  <c r="T98" i="5"/>
  <c r="T96" i="5"/>
  <c r="T94" i="5"/>
  <c r="T92" i="5"/>
  <c r="T90" i="5"/>
  <c r="T88" i="5"/>
  <c r="T86" i="5"/>
  <c r="T84" i="5"/>
  <c r="T82" i="5"/>
  <c r="T80" i="5"/>
  <c r="T78" i="5"/>
  <c r="T76" i="5"/>
  <c r="T74" i="5"/>
  <c r="T72" i="5"/>
  <c r="T70" i="5"/>
  <c r="T68" i="5"/>
  <c r="T66" i="5"/>
  <c r="T64" i="5"/>
  <c r="T62" i="5"/>
  <c r="T60" i="5"/>
  <c r="T58" i="5"/>
  <c r="T56" i="5"/>
  <c r="T54" i="5"/>
  <c r="T52" i="5"/>
  <c r="T50" i="5"/>
  <c r="T48" i="5"/>
  <c r="T46" i="5"/>
  <c r="T44" i="5"/>
  <c r="T42" i="5"/>
  <c r="T40" i="5"/>
  <c r="T38" i="5"/>
  <c r="T36" i="5"/>
  <c r="T34" i="5"/>
  <c r="T32" i="5"/>
  <c r="T30" i="5"/>
  <c r="T28" i="5"/>
  <c r="T26" i="5"/>
  <c r="T22" i="5"/>
  <c r="T20" i="5"/>
  <c r="T17" i="5"/>
  <c r="T14" i="5"/>
  <c r="T12" i="5"/>
  <c r="T9" i="5"/>
  <c r="T6" i="5"/>
  <c r="T4" i="5"/>
  <c r="T35" i="5"/>
  <c r="T37" i="5"/>
  <c r="T33" i="5"/>
  <c r="T29" i="5"/>
  <c r="T23" i="5"/>
  <c r="T15" i="5"/>
  <c r="T7" i="5"/>
  <c r="T3" i="5"/>
  <c r="T31" i="5"/>
  <c r="T27" i="5"/>
  <c r="T24" i="5"/>
  <c r="T25" i="5"/>
  <c r="T21" i="5"/>
  <c r="T18" i="5"/>
  <c r="T16" i="5"/>
  <c r="T13" i="5"/>
  <c r="T10" i="5"/>
  <c r="T8" i="5"/>
  <c r="T5" i="5"/>
  <c r="T19" i="5"/>
  <c r="T11" i="5"/>
  <c r="AR10" i="2"/>
  <c r="AO13" i="2"/>
  <c r="R194" i="5"/>
  <c r="R193" i="5"/>
  <c r="R192" i="5"/>
  <c r="R191" i="5"/>
  <c r="R190" i="5"/>
  <c r="S5" i="4" s="1"/>
  <c r="R189" i="5"/>
  <c r="S4" i="4" s="1"/>
  <c r="R188" i="5"/>
  <c r="S3" i="4" s="1"/>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18" i="5"/>
  <c r="R17" i="5"/>
  <c r="R16" i="5"/>
  <c r="R10" i="5"/>
  <c r="R9" i="5"/>
  <c r="R8" i="5"/>
  <c r="R11" i="5"/>
  <c r="R45" i="5"/>
  <c r="R44" i="5"/>
  <c r="R43" i="5"/>
  <c r="R42" i="5"/>
  <c r="R41" i="5"/>
  <c r="R40" i="5"/>
  <c r="R39" i="5"/>
  <c r="R38" i="5"/>
  <c r="R37" i="5"/>
  <c r="R36" i="5"/>
  <c r="R35" i="5"/>
  <c r="R34" i="5"/>
  <c r="R33" i="5"/>
  <c r="R32" i="5"/>
  <c r="R31" i="5"/>
  <c r="R30" i="5"/>
  <c r="R29" i="5"/>
  <c r="R28" i="5"/>
  <c r="R27" i="5"/>
  <c r="R26" i="5"/>
  <c r="R25" i="5"/>
  <c r="R24" i="5"/>
  <c r="R23" i="5"/>
  <c r="R15" i="5"/>
  <c r="R7" i="5"/>
  <c r="R3" i="5"/>
  <c r="R22" i="5"/>
  <c r="R21" i="5"/>
  <c r="R20" i="5"/>
  <c r="R14" i="5"/>
  <c r="R13" i="5"/>
  <c r="R12" i="5"/>
  <c r="R6" i="5"/>
  <c r="R5" i="5"/>
  <c r="R4" i="5"/>
  <c r="R19" i="5"/>
  <c r="D128" i="5"/>
  <c r="D133" i="5"/>
  <c r="D138" i="5"/>
  <c r="D144" i="5"/>
  <c r="D150" i="5"/>
  <c r="D161" i="5"/>
  <c r="D166" i="5"/>
  <c r="D174" i="5"/>
  <c r="D182" i="5"/>
  <c r="D193" i="5"/>
  <c r="AO10" i="2"/>
  <c r="Q194" i="5"/>
  <c r="Q190" i="5"/>
  <c r="R5" i="4" s="1"/>
  <c r="Q186" i="5"/>
  <c r="Q182" i="5"/>
  <c r="Q178" i="5"/>
  <c r="Q174" i="5"/>
  <c r="Q170" i="5"/>
  <c r="Q166" i="5"/>
  <c r="Q162" i="5"/>
  <c r="Q158" i="5"/>
  <c r="Q154" i="5"/>
  <c r="Q150" i="5"/>
  <c r="Q146" i="5"/>
  <c r="Q142" i="5"/>
  <c r="Q138" i="5"/>
  <c r="Q134" i="5"/>
  <c r="Q130" i="5"/>
  <c r="Q126" i="5"/>
  <c r="Q122" i="5"/>
  <c r="Q118" i="5"/>
  <c r="Q114"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192" i="5"/>
  <c r="Q188" i="5"/>
  <c r="R3" i="4" s="1"/>
  <c r="Q184" i="5"/>
  <c r="Q180" i="5"/>
  <c r="Q176" i="5"/>
  <c r="Q172" i="5"/>
  <c r="Q168" i="5"/>
  <c r="Q164" i="5"/>
  <c r="Q160" i="5"/>
  <c r="Q156" i="5"/>
  <c r="Q152" i="5"/>
  <c r="Q148" i="5"/>
  <c r="Q144" i="5"/>
  <c r="Q140" i="5"/>
  <c r="Q136" i="5"/>
  <c r="Q132" i="5"/>
  <c r="Q128" i="5"/>
  <c r="Q124" i="5"/>
  <c r="Q120" i="5"/>
  <c r="Q116" i="5"/>
  <c r="Q112" i="5"/>
  <c r="Q193" i="5"/>
  <c r="Q189" i="5"/>
  <c r="R4" i="4" s="1"/>
  <c r="Q185" i="5"/>
  <c r="Q181" i="5"/>
  <c r="Q177" i="5"/>
  <c r="Q173" i="5"/>
  <c r="Q169" i="5"/>
  <c r="Q165" i="5"/>
  <c r="Q161" i="5"/>
  <c r="Q157" i="5"/>
  <c r="Q153" i="5"/>
  <c r="Q149" i="5"/>
  <c r="Q145" i="5"/>
  <c r="Q141" i="5"/>
  <c r="Q137" i="5"/>
  <c r="Q133" i="5"/>
  <c r="Q129" i="5"/>
  <c r="Q125" i="5"/>
  <c r="Q121" i="5"/>
  <c r="Q117" i="5"/>
  <c r="Q113" i="5"/>
  <c r="Q183" i="5"/>
  <c r="Q167" i="5"/>
  <c r="Q179" i="5"/>
  <c r="Q163" i="5"/>
  <c r="Q147" i="5"/>
  <c r="Q131" i="5"/>
  <c r="Q115" i="5"/>
  <c r="Q52" i="5"/>
  <c r="Q48" i="5"/>
  <c r="Q19" i="5"/>
  <c r="Q11" i="5"/>
  <c r="Q12" i="5"/>
  <c r="Q6" i="5"/>
  <c r="Q191" i="5"/>
  <c r="Q175" i="5"/>
  <c r="Q159" i="5"/>
  <c r="Q143" i="5"/>
  <c r="Q127" i="5"/>
  <c r="Q111" i="5"/>
  <c r="Q49" i="5"/>
  <c r="Q18" i="5"/>
  <c r="Q17" i="5"/>
  <c r="Q16" i="5"/>
  <c r="Q10" i="5"/>
  <c r="Q9" i="5"/>
  <c r="Q8" i="5"/>
  <c r="Q135" i="5"/>
  <c r="Q119" i="5"/>
  <c r="Q51" i="5"/>
  <c r="Q21" i="5"/>
  <c r="Q14" i="5"/>
  <c r="Q5" i="5"/>
  <c r="Q187" i="5"/>
  <c r="Q171" i="5"/>
  <c r="Q155" i="5"/>
  <c r="Q139" i="5"/>
  <c r="Q123" i="5"/>
  <c r="Q50" i="5"/>
  <c r="Q46" i="5"/>
  <c r="Q45" i="5"/>
  <c r="Q44" i="5"/>
  <c r="Q43" i="5"/>
  <c r="Q42" i="5"/>
  <c r="Q41" i="5"/>
  <c r="Q40" i="5"/>
  <c r="Q39" i="5"/>
  <c r="Q38" i="5"/>
  <c r="Q37" i="5"/>
  <c r="Q36" i="5"/>
  <c r="Q35" i="5"/>
  <c r="Q34" i="5"/>
  <c r="Q33" i="5"/>
  <c r="Q32" i="5"/>
  <c r="Q31" i="5"/>
  <c r="Q30" i="5"/>
  <c r="Q29" i="5"/>
  <c r="Q28" i="5"/>
  <c r="Q27" i="5"/>
  <c r="Q26" i="5"/>
  <c r="Q25" i="5"/>
  <c r="Q24" i="5"/>
  <c r="Q23" i="5"/>
  <c r="Q15" i="5"/>
  <c r="Q7" i="5"/>
  <c r="Q3" i="5"/>
  <c r="Q151" i="5"/>
  <c r="Q47" i="5"/>
  <c r="Q22" i="5"/>
  <c r="Q20" i="5"/>
  <c r="Q13" i="5"/>
  <c r="Q4" i="5"/>
  <c r="D176" i="5"/>
  <c r="D185" i="5"/>
  <c r="AP11" i="2"/>
  <c r="AP7" i="2"/>
  <c r="AO11" i="2"/>
  <c r="AN13" i="2"/>
  <c r="D149" i="5"/>
  <c r="D153" i="5"/>
  <c r="D157" i="5"/>
  <c r="D155" i="5"/>
  <c r="D165" i="5"/>
  <c r="D169" i="5"/>
  <c r="D173" i="5"/>
  <c r="D177" i="5"/>
  <c r="D181" i="5"/>
  <c r="D186" i="5"/>
  <c r="D192" i="5"/>
  <c r="P193" i="5"/>
  <c r="P191" i="5"/>
  <c r="P189" i="5"/>
  <c r="Q4" i="4" s="1"/>
  <c r="P187" i="5"/>
  <c r="P185" i="5"/>
  <c r="P183" i="5"/>
  <c r="P181" i="5"/>
  <c r="P179" i="5"/>
  <c r="P177" i="5"/>
  <c r="P175" i="5"/>
  <c r="P173" i="5"/>
  <c r="P171" i="5"/>
  <c r="P169" i="5"/>
  <c r="P167" i="5"/>
  <c r="P165" i="5"/>
  <c r="P194" i="5"/>
  <c r="P192" i="5"/>
  <c r="P190" i="5"/>
  <c r="Q5" i="4" s="1"/>
  <c r="P188" i="5"/>
  <c r="Q3" i="4" s="1"/>
  <c r="P186" i="5"/>
  <c r="P184" i="5"/>
  <c r="P182" i="5"/>
  <c r="P180" i="5"/>
  <c r="P178" i="5"/>
  <c r="P176" i="5"/>
  <c r="P174" i="5"/>
  <c r="P172" i="5"/>
  <c r="P170" i="5"/>
  <c r="P168" i="5"/>
  <c r="P166" i="5"/>
  <c r="P164" i="5"/>
  <c r="P162" i="5"/>
  <c r="P160" i="5"/>
  <c r="P158" i="5"/>
  <c r="P156" i="5"/>
  <c r="P154" i="5"/>
  <c r="P152" i="5"/>
  <c r="P150" i="5"/>
  <c r="P148" i="5"/>
  <c r="P146" i="5"/>
  <c r="P144" i="5"/>
  <c r="P142" i="5"/>
  <c r="P140" i="5"/>
  <c r="P138" i="5"/>
  <c r="P136" i="5"/>
  <c r="P134" i="5"/>
  <c r="P132" i="5"/>
  <c r="P130" i="5"/>
  <c r="P128" i="5"/>
  <c r="P126" i="5"/>
  <c r="P124" i="5"/>
  <c r="P122" i="5"/>
  <c r="P120" i="5"/>
  <c r="P118" i="5"/>
  <c r="P116" i="5"/>
  <c r="P114" i="5"/>
  <c r="P112" i="5"/>
  <c r="P110" i="5"/>
  <c r="P108" i="5"/>
  <c r="P106" i="5"/>
  <c r="P104" i="5"/>
  <c r="P102" i="5"/>
  <c r="P100" i="5"/>
  <c r="P98" i="5"/>
  <c r="P96" i="5"/>
  <c r="P94" i="5"/>
  <c r="P92" i="5"/>
  <c r="P90" i="5"/>
  <c r="P88" i="5"/>
  <c r="P86" i="5"/>
  <c r="P84" i="5"/>
  <c r="P82" i="5"/>
  <c r="P80" i="5"/>
  <c r="P78" i="5"/>
  <c r="P76" i="5"/>
  <c r="P74" i="5"/>
  <c r="P72" i="5"/>
  <c r="P70" i="5"/>
  <c r="P68" i="5"/>
  <c r="P66" i="5"/>
  <c r="P64" i="5"/>
  <c r="P62" i="5"/>
  <c r="P60" i="5"/>
  <c r="P58" i="5"/>
  <c r="P56" i="5"/>
  <c r="P54" i="5"/>
  <c r="P52" i="5"/>
  <c r="P50" i="5"/>
  <c r="P48" i="5"/>
  <c r="P46" i="5"/>
  <c r="P44" i="5"/>
  <c r="P42" i="5"/>
  <c r="P40" i="5"/>
  <c r="P38" i="5"/>
  <c r="P36" i="5"/>
  <c r="P34" i="5"/>
  <c r="P32" i="5"/>
  <c r="P30" i="5"/>
  <c r="P28" i="5"/>
  <c r="P26" i="5"/>
  <c r="P159" i="5"/>
  <c r="P151" i="5"/>
  <c r="P143" i="5"/>
  <c r="P135" i="5"/>
  <c r="P127" i="5"/>
  <c r="P119" i="5"/>
  <c r="P111" i="5"/>
  <c r="P103" i="5"/>
  <c r="P95" i="5"/>
  <c r="P87" i="5"/>
  <c r="P79" i="5"/>
  <c r="P71" i="5"/>
  <c r="P63" i="5"/>
  <c r="P55" i="5"/>
  <c r="P31" i="5"/>
  <c r="P22" i="5"/>
  <c r="P20" i="5"/>
  <c r="P17" i="5"/>
  <c r="P14" i="5"/>
  <c r="P12" i="5"/>
  <c r="P9" i="5"/>
  <c r="P6" i="5"/>
  <c r="P4" i="5"/>
  <c r="P157" i="5"/>
  <c r="P149" i="5"/>
  <c r="P141" i="5"/>
  <c r="P133" i="5"/>
  <c r="P125" i="5"/>
  <c r="P117" i="5"/>
  <c r="P109" i="5"/>
  <c r="P101" i="5"/>
  <c r="P93" i="5"/>
  <c r="P85" i="5"/>
  <c r="P77" i="5"/>
  <c r="P69" i="5"/>
  <c r="P61" i="5"/>
  <c r="P53" i="5"/>
  <c r="P47" i="5"/>
  <c r="P43" i="5"/>
  <c r="P39" i="5"/>
  <c r="P33" i="5"/>
  <c r="P25" i="5"/>
  <c r="P23" i="5"/>
  <c r="P15" i="5"/>
  <c r="P7" i="5"/>
  <c r="P3" i="5"/>
  <c r="P163" i="5"/>
  <c r="P155" i="5"/>
  <c r="P147" i="5"/>
  <c r="P139" i="5"/>
  <c r="P131" i="5"/>
  <c r="P123" i="5"/>
  <c r="P115" i="5"/>
  <c r="P107" i="5"/>
  <c r="P99" i="5"/>
  <c r="P91" i="5"/>
  <c r="P83" i="5"/>
  <c r="P75" i="5"/>
  <c r="P67" i="5"/>
  <c r="P59" i="5"/>
  <c r="P51" i="5"/>
  <c r="P35" i="5"/>
  <c r="P27" i="5"/>
  <c r="P21" i="5"/>
  <c r="P18" i="5"/>
  <c r="P16" i="5"/>
  <c r="P13" i="5"/>
  <c r="P10" i="5"/>
  <c r="P8" i="5"/>
  <c r="P5" i="5"/>
  <c r="P161" i="5"/>
  <c r="P153" i="5"/>
  <c r="P145" i="5"/>
  <c r="P137" i="5"/>
  <c r="P129" i="5"/>
  <c r="P121" i="5"/>
  <c r="P113" i="5"/>
  <c r="P105" i="5"/>
  <c r="P97" i="5"/>
  <c r="P89" i="5"/>
  <c r="P81" i="5"/>
  <c r="P73" i="5"/>
  <c r="P65" i="5"/>
  <c r="P57" i="5"/>
  <c r="P49" i="5"/>
  <c r="P45" i="5"/>
  <c r="P41" i="5"/>
  <c r="P37" i="5"/>
  <c r="P29" i="5"/>
  <c r="P24" i="5"/>
  <c r="P19" i="5"/>
  <c r="P11" i="5"/>
  <c r="O193" i="5"/>
  <c r="O191" i="5"/>
  <c r="O189" i="5"/>
  <c r="P4" i="4" s="1"/>
  <c r="O187" i="5"/>
  <c r="O185" i="5"/>
  <c r="O183" i="5"/>
  <c r="O181" i="5"/>
  <c r="O179" i="5"/>
  <c r="O177" i="5"/>
  <c r="O175" i="5"/>
  <c r="O173" i="5"/>
  <c r="O171" i="5"/>
  <c r="O169" i="5"/>
  <c r="O167" i="5"/>
  <c r="O165" i="5"/>
  <c r="O163" i="5"/>
  <c r="O161" i="5"/>
  <c r="O159" i="5"/>
  <c r="O157" i="5"/>
  <c r="O155" i="5"/>
  <c r="O153" i="5"/>
  <c r="O151" i="5"/>
  <c r="O149" i="5"/>
  <c r="O147" i="5"/>
  <c r="O145" i="5"/>
  <c r="O143" i="5"/>
  <c r="O141" i="5"/>
  <c r="O139" i="5"/>
  <c r="O137" i="5"/>
  <c r="O135" i="5"/>
  <c r="O133" i="5"/>
  <c r="O131" i="5"/>
  <c r="O129" i="5"/>
  <c r="O127" i="5"/>
  <c r="O125" i="5"/>
  <c r="O123" i="5"/>
  <c r="O121" i="5"/>
  <c r="O119" i="5"/>
  <c r="O117" i="5"/>
  <c r="O115" i="5"/>
  <c r="O113" i="5"/>
  <c r="O111" i="5"/>
  <c r="O109" i="5"/>
  <c r="O107" i="5"/>
  <c r="O105" i="5"/>
  <c r="O103" i="5"/>
  <c r="O101" i="5"/>
  <c r="O99" i="5"/>
  <c r="O97" i="5"/>
  <c r="O95" i="5"/>
  <c r="O93" i="5"/>
  <c r="O91" i="5"/>
  <c r="O89" i="5"/>
  <c r="O87" i="5"/>
  <c r="O85" i="5"/>
  <c r="O83" i="5"/>
  <c r="O81" i="5"/>
  <c r="O79" i="5"/>
  <c r="O77" i="5"/>
  <c r="O75" i="5"/>
  <c r="O73" i="5"/>
  <c r="O71" i="5"/>
  <c r="O69" i="5"/>
  <c r="O67" i="5"/>
  <c r="O65" i="5"/>
  <c r="O63" i="5"/>
  <c r="O61" i="5"/>
  <c r="O59" i="5"/>
  <c r="O57" i="5"/>
  <c r="O55" i="5"/>
  <c r="O53" i="5"/>
  <c r="O51" i="5"/>
  <c r="O194" i="5"/>
  <c r="O192" i="5"/>
  <c r="O190" i="5"/>
  <c r="P5" i="4" s="1"/>
  <c r="O188" i="5"/>
  <c r="P3" i="4" s="1"/>
  <c r="O186" i="5"/>
  <c r="O184" i="5"/>
  <c r="O182" i="5"/>
  <c r="O180" i="5"/>
  <c r="O178" i="5"/>
  <c r="O176" i="5"/>
  <c r="O174" i="5"/>
  <c r="O172" i="5"/>
  <c r="O170" i="5"/>
  <c r="O168" i="5"/>
  <c r="O166" i="5"/>
  <c r="O164" i="5"/>
  <c r="O162" i="5"/>
  <c r="O160" i="5"/>
  <c r="O158" i="5"/>
  <c r="O156" i="5"/>
  <c r="O154" i="5"/>
  <c r="O152" i="5"/>
  <c r="O150" i="5"/>
  <c r="O148" i="5"/>
  <c r="O146" i="5"/>
  <c r="O144" i="5"/>
  <c r="O142" i="5"/>
  <c r="O140" i="5"/>
  <c r="O138" i="5"/>
  <c r="O136" i="5"/>
  <c r="O134" i="5"/>
  <c r="O132" i="5"/>
  <c r="O130" i="5"/>
  <c r="O128" i="5"/>
  <c r="O126" i="5"/>
  <c r="O124" i="5"/>
  <c r="O122" i="5"/>
  <c r="O120" i="5"/>
  <c r="O118" i="5"/>
  <c r="O116" i="5"/>
  <c r="O114" i="5"/>
  <c r="O112" i="5"/>
  <c r="O110" i="5"/>
  <c r="O108" i="5"/>
  <c r="O106" i="5"/>
  <c r="O104" i="5"/>
  <c r="O102" i="5"/>
  <c r="O100" i="5"/>
  <c r="O98" i="5"/>
  <c r="O96" i="5"/>
  <c r="O94" i="5"/>
  <c r="O92" i="5"/>
  <c r="O90" i="5"/>
  <c r="O88" i="5"/>
  <c r="O86" i="5"/>
  <c r="O84" i="5"/>
  <c r="O82" i="5"/>
  <c r="O80" i="5"/>
  <c r="O78" i="5"/>
  <c r="O76" i="5"/>
  <c r="O74" i="5"/>
  <c r="O72" i="5"/>
  <c r="O70" i="5"/>
  <c r="O68" i="5"/>
  <c r="O66" i="5"/>
  <c r="O64" i="5"/>
  <c r="O62" i="5"/>
  <c r="O60" i="5"/>
  <c r="O58" i="5"/>
  <c r="O56" i="5"/>
  <c r="O54" i="5"/>
  <c r="O52" i="5"/>
  <c r="O50" i="5"/>
  <c r="O48" i="5"/>
  <c r="O46" i="5"/>
  <c r="O44" i="5"/>
  <c r="O42" i="5"/>
  <c r="O40" i="5"/>
  <c r="O38" i="5"/>
  <c r="O49" i="5"/>
  <c r="O45" i="5"/>
  <c r="O41" i="5"/>
  <c r="O37" i="5"/>
  <c r="O34" i="5"/>
  <c r="O29" i="5"/>
  <c r="O26" i="5"/>
  <c r="O24" i="5"/>
  <c r="O19" i="5"/>
  <c r="O11" i="5"/>
  <c r="O36" i="5"/>
  <c r="O31" i="5"/>
  <c r="O28" i="5"/>
  <c r="O22" i="5"/>
  <c r="O20" i="5"/>
  <c r="O17" i="5"/>
  <c r="O14" i="5"/>
  <c r="O12" i="5"/>
  <c r="O9" i="5"/>
  <c r="O6" i="5"/>
  <c r="O4" i="5"/>
  <c r="O47" i="5"/>
  <c r="O43" i="5"/>
  <c r="O39" i="5"/>
  <c r="O33" i="5"/>
  <c r="O30" i="5"/>
  <c r="O25" i="5"/>
  <c r="O23" i="5"/>
  <c r="O15" i="5"/>
  <c r="O7" i="5"/>
  <c r="O3" i="5"/>
  <c r="O35" i="5"/>
  <c r="O32" i="5"/>
  <c r="O27" i="5"/>
  <c r="O21" i="5"/>
  <c r="O18" i="5"/>
  <c r="O16" i="5"/>
  <c r="O13" i="5"/>
  <c r="O10" i="5"/>
  <c r="O8" i="5"/>
  <c r="O5" i="5"/>
  <c r="AM7" i="2"/>
  <c r="AM12" i="2" s="1"/>
  <c r="D119" i="5"/>
  <c r="D123" i="5"/>
  <c r="D127" i="5"/>
  <c r="D131" i="5"/>
  <c r="D135" i="5"/>
  <c r="D139" i="5"/>
  <c r="D143" i="5"/>
  <c r="D147" i="5"/>
  <c r="D151" i="5"/>
  <c r="D158" i="5"/>
  <c r="D156" i="5"/>
  <c r="D163" i="5"/>
  <c r="D167" i="5"/>
  <c r="D171" i="5"/>
  <c r="D175" i="5"/>
  <c r="D179" i="5"/>
  <c r="D184" i="5"/>
  <c r="D189" i="5"/>
  <c r="E4" i="4" s="1"/>
  <c r="D194" i="5"/>
  <c r="AN11" i="2"/>
  <c r="AL10" i="2"/>
  <c r="AK10" i="2"/>
  <c r="M194" i="5"/>
  <c r="M193" i="5"/>
  <c r="M192" i="5"/>
  <c r="M191" i="5"/>
  <c r="M190" i="5"/>
  <c r="N5" i="4" s="1"/>
  <c r="M189" i="5"/>
  <c r="N4" i="4" s="1"/>
  <c r="M188" i="5"/>
  <c r="N3" i="4" s="1"/>
  <c r="M187" i="5"/>
  <c r="M186" i="5"/>
  <c r="M185" i="5"/>
  <c r="M184" i="5"/>
  <c r="M183" i="5"/>
  <c r="M182" i="5"/>
  <c r="M181" i="5"/>
  <c r="M180" i="5"/>
  <c r="M179" i="5"/>
  <c r="M178" i="5"/>
  <c r="M177" i="5"/>
  <c r="M176" i="5"/>
  <c r="M175" i="5"/>
  <c r="M174" i="5"/>
  <c r="M173" i="5"/>
  <c r="M172" i="5"/>
  <c r="M171" i="5"/>
  <c r="M170" i="5"/>
  <c r="M169" i="5"/>
  <c r="M168" i="5"/>
  <c r="M164" i="5"/>
  <c r="M160" i="5"/>
  <c r="M156" i="5"/>
  <c r="M152" i="5"/>
  <c r="M148" i="5"/>
  <c r="M144" i="5"/>
  <c r="M140" i="5"/>
  <c r="M136" i="5"/>
  <c r="M132" i="5"/>
  <c r="M128" i="5"/>
  <c r="M124" i="5"/>
  <c r="M165" i="5"/>
  <c r="M161" i="5"/>
  <c r="M157" i="5"/>
  <c r="M153" i="5"/>
  <c r="M149" i="5"/>
  <c r="M145" i="5"/>
  <c r="M141" i="5"/>
  <c r="M137" i="5"/>
  <c r="M133" i="5"/>
  <c r="M129" i="5"/>
  <c r="M125" i="5"/>
  <c r="M121" i="5"/>
  <c r="M117" i="5"/>
  <c r="M113" i="5"/>
  <c r="M166" i="5"/>
  <c r="M162" i="5"/>
  <c r="M158" i="5"/>
  <c r="M154" i="5"/>
  <c r="M150" i="5"/>
  <c r="M146" i="5"/>
  <c r="M142" i="5"/>
  <c r="M138" i="5"/>
  <c r="M134" i="5"/>
  <c r="M130" i="5"/>
  <c r="M126" i="5"/>
  <c r="M122" i="5"/>
  <c r="M118" i="5"/>
  <c r="M114" i="5"/>
  <c r="M110" i="5"/>
  <c r="M109" i="5"/>
  <c r="M108" i="5"/>
  <c r="M107" i="5"/>
  <c r="M106" i="5"/>
  <c r="M105" i="5"/>
  <c r="M104" i="5"/>
  <c r="M103" i="5"/>
  <c r="M102" i="5"/>
  <c r="M101" i="5"/>
  <c r="M100" i="5"/>
  <c r="M99" i="5"/>
  <c r="M98" i="5"/>
  <c r="M97" i="5"/>
  <c r="M96" i="5"/>
  <c r="M95" i="5"/>
  <c r="M94" i="5"/>
  <c r="M93" i="5"/>
  <c r="M92"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167" i="5"/>
  <c r="M163" i="5"/>
  <c r="M159" i="5"/>
  <c r="M155" i="5"/>
  <c r="M151" i="5"/>
  <c r="M147" i="5"/>
  <c r="M143" i="5"/>
  <c r="M139" i="5"/>
  <c r="M135" i="5"/>
  <c r="M131" i="5"/>
  <c r="M127" i="5"/>
  <c r="M123" i="5"/>
  <c r="M119" i="5"/>
  <c r="M115" i="5"/>
  <c r="M111" i="5"/>
  <c r="M120" i="5"/>
  <c r="M45" i="5"/>
  <c r="M41" i="5"/>
  <c r="M19" i="5"/>
  <c r="M11" i="5"/>
  <c r="M46" i="5"/>
  <c r="M18" i="5"/>
  <c r="M116" i="5"/>
  <c r="M112" i="5"/>
  <c r="M47" i="5"/>
  <c r="M43" i="5"/>
  <c r="M39" i="5"/>
  <c r="M38" i="5"/>
  <c r="M37" i="5"/>
  <c r="M36" i="5"/>
  <c r="M35" i="5"/>
  <c r="M34" i="5"/>
  <c r="M33" i="5"/>
  <c r="M32" i="5"/>
  <c r="M31" i="5"/>
  <c r="M30" i="5"/>
  <c r="M29" i="5"/>
  <c r="M28" i="5"/>
  <c r="M27" i="5"/>
  <c r="M26" i="5"/>
  <c r="M25" i="5"/>
  <c r="M24" i="5"/>
  <c r="M23" i="5"/>
  <c r="M15" i="5"/>
  <c r="M7" i="5"/>
  <c r="M3" i="5"/>
  <c r="M9" i="5"/>
  <c r="M8" i="5"/>
  <c r="M48" i="5"/>
  <c r="M44" i="5"/>
  <c r="M40" i="5"/>
  <c r="M22" i="5"/>
  <c r="M21" i="5"/>
  <c r="M20" i="5"/>
  <c r="M14" i="5"/>
  <c r="M13" i="5"/>
  <c r="M12" i="5"/>
  <c r="M6" i="5"/>
  <c r="M5" i="5"/>
  <c r="M4" i="5"/>
  <c r="M42" i="5"/>
  <c r="M17" i="5"/>
  <c r="M16" i="5"/>
  <c r="M10" i="5"/>
  <c r="AL11" i="2"/>
  <c r="N194" i="5"/>
  <c r="N193" i="5"/>
  <c r="N192" i="5"/>
  <c r="N191" i="5"/>
  <c r="N190" i="5"/>
  <c r="O5" i="4" s="1"/>
  <c r="N189" i="5"/>
  <c r="O4" i="4" s="1"/>
  <c r="N188" i="5"/>
  <c r="O3" i="4" s="1"/>
  <c r="N187" i="5"/>
  <c r="N186" i="5"/>
  <c r="N185" i="5"/>
  <c r="N184" i="5"/>
  <c r="N183" i="5"/>
  <c r="N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N151" i="5"/>
  <c r="N150" i="5"/>
  <c r="N149" i="5"/>
  <c r="N148" i="5"/>
  <c r="N147" i="5"/>
  <c r="N146" i="5"/>
  <c r="N145" i="5"/>
  <c r="N144" i="5"/>
  <c r="N143" i="5"/>
  <c r="N142" i="5"/>
  <c r="N141" i="5"/>
  <c r="N140" i="5"/>
  <c r="N139" i="5"/>
  <c r="N138" i="5"/>
  <c r="N137" i="5"/>
  <c r="N136" i="5"/>
  <c r="N135" i="5"/>
  <c r="N134" i="5"/>
  <c r="N133" i="5"/>
  <c r="N132" i="5"/>
  <c r="N131" i="5"/>
  <c r="N130" i="5"/>
  <c r="N129" i="5"/>
  <c r="N128" i="5"/>
  <c r="N127" i="5"/>
  <c r="N126" i="5"/>
  <c r="N125" i="5"/>
  <c r="N124" i="5"/>
  <c r="N123" i="5"/>
  <c r="N122" i="5"/>
  <c r="N121" i="5"/>
  <c r="N120" i="5"/>
  <c r="N119" i="5"/>
  <c r="N118" i="5"/>
  <c r="N117" i="5"/>
  <c r="N116" i="5"/>
  <c r="N115" i="5"/>
  <c r="N114" i="5"/>
  <c r="N113" i="5"/>
  <c r="N112" i="5"/>
  <c r="N111" i="5"/>
  <c r="N110" i="5"/>
  <c r="N109" i="5"/>
  <c r="N108" i="5"/>
  <c r="N107" i="5"/>
  <c r="N106" i="5"/>
  <c r="N105" i="5"/>
  <c r="N104" i="5"/>
  <c r="N103" i="5"/>
  <c r="N102" i="5"/>
  <c r="N101" i="5"/>
  <c r="N100" i="5"/>
  <c r="N99" i="5"/>
  <c r="N98" i="5"/>
  <c r="N97" i="5"/>
  <c r="N96" i="5"/>
  <c r="N95" i="5"/>
  <c r="N94" i="5"/>
  <c r="N93" i="5"/>
  <c r="N92" i="5"/>
  <c r="N91" i="5"/>
  <c r="N90" i="5"/>
  <c r="N89" i="5"/>
  <c r="N88" i="5"/>
  <c r="N87" i="5"/>
  <c r="N86" i="5"/>
  <c r="N85" i="5"/>
  <c r="N84" i="5"/>
  <c r="N83" i="5"/>
  <c r="N82" i="5"/>
  <c r="N81" i="5"/>
  <c r="N80" i="5"/>
  <c r="N79" i="5"/>
  <c r="N78" i="5"/>
  <c r="N77" i="5"/>
  <c r="N76" i="5"/>
  <c r="N75" i="5"/>
  <c r="N74" i="5"/>
  <c r="N73" i="5"/>
  <c r="N72" i="5"/>
  <c r="N71" i="5"/>
  <c r="N70" i="5"/>
  <c r="N69" i="5"/>
  <c r="N68" i="5"/>
  <c r="N67" i="5"/>
  <c r="N66" i="5"/>
  <c r="N65" i="5"/>
  <c r="N64" i="5"/>
  <c r="N63" i="5"/>
  <c r="N62" i="5"/>
  <c r="N61" i="5"/>
  <c r="N60" i="5"/>
  <c r="N59" i="5"/>
  <c r="N58" i="5"/>
  <c r="N57" i="5"/>
  <c r="N56" i="5"/>
  <c r="N55" i="5"/>
  <c r="N54" i="5"/>
  <c r="N53" i="5"/>
  <c r="N52" i="5"/>
  <c r="N51" i="5"/>
  <c r="N50" i="5"/>
  <c r="N49" i="5"/>
  <c r="N48" i="5"/>
  <c r="N47" i="5"/>
  <c r="N46" i="5"/>
  <c r="N45" i="5"/>
  <c r="N44" i="5"/>
  <c r="N43" i="5"/>
  <c r="N42" i="5"/>
  <c r="N41" i="5"/>
  <c r="N40" i="5"/>
  <c r="N39" i="5"/>
  <c r="N18" i="5"/>
  <c r="N17" i="5"/>
  <c r="N16" i="5"/>
  <c r="N10" i="5"/>
  <c r="N9" i="5"/>
  <c r="N8" i="5"/>
  <c r="N34" i="5"/>
  <c r="N33" i="5"/>
  <c r="N32" i="5"/>
  <c r="N30" i="5"/>
  <c r="N28" i="5"/>
  <c r="N25" i="5"/>
  <c r="N15" i="5"/>
  <c r="N7" i="5"/>
  <c r="N3" i="5"/>
  <c r="N22" i="5"/>
  <c r="N21" i="5"/>
  <c r="N20" i="5"/>
  <c r="N14" i="5"/>
  <c r="N13" i="5"/>
  <c r="N12" i="5"/>
  <c r="N6" i="5"/>
  <c r="N5" i="5"/>
  <c r="N4" i="5"/>
  <c r="N38" i="5"/>
  <c r="N37" i="5"/>
  <c r="N26" i="5"/>
  <c r="N23" i="5"/>
  <c r="N19" i="5"/>
  <c r="N11" i="5"/>
  <c r="N36" i="5"/>
  <c r="N35" i="5"/>
  <c r="N31" i="5"/>
  <c r="N29" i="5"/>
  <c r="N27" i="5"/>
  <c r="N24" i="5"/>
  <c r="AK13" i="2"/>
  <c r="AK11" i="2"/>
  <c r="AI11" i="2"/>
  <c r="AJ13" i="2"/>
  <c r="K193" i="5"/>
  <c r="K191" i="5"/>
  <c r="K189" i="5"/>
  <c r="L4" i="4" s="1"/>
  <c r="K187" i="5"/>
  <c r="K185" i="5"/>
  <c r="K183" i="5"/>
  <c r="K181" i="5"/>
  <c r="K179" i="5"/>
  <c r="K177" i="5"/>
  <c r="K175" i="5"/>
  <c r="K173" i="5"/>
  <c r="K171" i="5"/>
  <c r="K169" i="5"/>
  <c r="K167" i="5"/>
  <c r="K165" i="5"/>
  <c r="K163" i="5"/>
  <c r="K161" i="5"/>
  <c r="K159" i="5"/>
  <c r="K157" i="5"/>
  <c r="K155" i="5"/>
  <c r="K153" i="5"/>
  <c r="K151" i="5"/>
  <c r="K149" i="5"/>
  <c r="K147" i="5"/>
  <c r="K145" i="5"/>
  <c r="K143" i="5"/>
  <c r="K141" i="5"/>
  <c r="K139" i="5"/>
  <c r="K137" i="5"/>
  <c r="K135" i="5"/>
  <c r="K133" i="5"/>
  <c r="K131" i="5"/>
  <c r="K129" i="5"/>
  <c r="K127" i="5"/>
  <c r="K125" i="5"/>
  <c r="K123" i="5"/>
  <c r="K121" i="5"/>
  <c r="K119" i="5"/>
  <c r="K117" i="5"/>
  <c r="K115" i="5"/>
  <c r="K113" i="5"/>
  <c r="K111" i="5"/>
  <c r="K109" i="5"/>
  <c r="K107" i="5"/>
  <c r="K105" i="5"/>
  <c r="K103" i="5"/>
  <c r="K101" i="5"/>
  <c r="K99" i="5"/>
  <c r="K97" i="5"/>
  <c r="K95" i="5"/>
  <c r="K93" i="5"/>
  <c r="K91" i="5"/>
  <c r="K89" i="5"/>
  <c r="K87" i="5"/>
  <c r="K85" i="5"/>
  <c r="K83" i="5"/>
  <c r="K81" i="5"/>
  <c r="K79" i="5"/>
  <c r="K77" i="5"/>
  <c r="K75" i="5"/>
  <c r="K73" i="5"/>
  <c r="K71" i="5"/>
  <c r="K69" i="5"/>
  <c r="K67" i="5"/>
  <c r="K65" i="5"/>
  <c r="K63" i="5"/>
  <c r="K61" i="5"/>
  <c r="K59" i="5"/>
  <c r="K57" i="5"/>
  <c r="K55" i="5"/>
  <c r="K53" i="5"/>
  <c r="K51" i="5"/>
  <c r="K49" i="5"/>
  <c r="K47" i="5"/>
  <c r="K45" i="5"/>
  <c r="K43" i="5"/>
  <c r="K41" i="5"/>
  <c r="K39" i="5"/>
  <c r="K37" i="5"/>
  <c r="K35" i="5"/>
  <c r="K33" i="5"/>
  <c r="K31" i="5"/>
  <c r="K29" i="5"/>
  <c r="K27" i="5"/>
  <c r="K25" i="5"/>
  <c r="K194" i="5"/>
  <c r="K192" i="5"/>
  <c r="K190" i="5"/>
  <c r="L5" i="4" s="1"/>
  <c r="K188" i="5"/>
  <c r="L3" i="4" s="1"/>
  <c r="K186" i="5"/>
  <c r="K184" i="5"/>
  <c r="K182" i="5"/>
  <c r="K180" i="5"/>
  <c r="K178" i="5"/>
  <c r="K176" i="5"/>
  <c r="K174" i="5"/>
  <c r="K172" i="5"/>
  <c r="K170" i="5"/>
  <c r="K168" i="5"/>
  <c r="K166" i="5"/>
  <c r="K164" i="5"/>
  <c r="K162" i="5"/>
  <c r="K160" i="5"/>
  <c r="K158" i="5"/>
  <c r="K156" i="5"/>
  <c r="K154" i="5"/>
  <c r="K152" i="5"/>
  <c r="K150" i="5"/>
  <c r="K148" i="5"/>
  <c r="K146" i="5"/>
  <c r="K144" i="5"/>
  <c r="K142" i="5"/>
  <c r="K140" i="5"/>
  <c r="K138" i="5"/>
  <c r="K136" i="5"/>
  <c r="K134" i="5"/>
  <c r="K132" i="5"/>
  <c r="K130" i="5"/>
  <c r="K128" i="5"/>
  <c r="K126" i="5"/>
  <c r="K124" i="5"/>
  <c r="K122" i="5"/>
  <c r="K120" i="5"/>
  <c r="K118" i="5"/>
  <c r="K116" i="5"/>
  <c r="K114" i="5"/>
  <c r="K112" i="5"/>
  <c r="K110" i="5"/>
  <c r="K108" i="5"/>
  <c r="K106" i="5"/>
  <c r="K104" i="5"/>
  <c r="K102" i="5"/>
  <c r="K100" i="5"/>
  <c r="K98" i="5"/>
  <c r="K96" i="5"/>
  <c r="K94" i="5"/>
  <c r="K92" i="5"/>
  <c r="K90" i="5"/>
  <c r="K88" i="5"/>
  <c r="K86" i="5"/>
  <c r="K84" i="5"/>
  <c r="K82" i="5"/>
  <c r="K80" i="5"/>
  <c r="K78" i="5"/>
  <c r="K76" i="5"/>
  <c r="K74" i="5"/>
  <c r="K72" i="5"/>
  <c r="K70" i="5"/>
  <c r="K68" i="5"/>
  <c r="K66" i="5"/>
  <c r="K64" i="5"/>
  <c r="K62" i="5"/>
  <c r="K60" i="5"/>
  <c r="K58" i="5"/>
  <c r="K56" i="5"/>
  <c r="K54" i="5"/>
  <c r="K52" i="5"/>
  <c r="K50" i="5"/>
  <c r="K48" i="5"/>
  <c r="K46" i="5"/>
  <c r="K44" i="5"/>
  <c r="K42" i="5"/>
  <c r="K40" i="5"/>
  <c r="K38" i="5"/>
  <c r="K36" i="5"/>
  <c r="K34" i="5"/>
  <c r="K32" i="5"/>
  <c r="K30" i="5"/>
  <c r="K28" i="5"/>
  <c r="K21" i="5"/>
  <c r="K18" i="5"/>
  <c r="K16" i="5"/>
  <c r="K13" i="5"/>
  <c r="K10" i="5"/>
  <c r="K8" i="5"/>
  <c r="K5" i="5"/>
  <c r="K24" i="5"/>
  <c r="K11" i="5"/>
  <c r="K26" i="5"/>
  <c r="K22" i="5"/>
  <c r="K20" i="5"/>
  <c r="K17" i="5"/>
  <c r="K14" i="5"/>
  <c r="K12" i="5"/>
  <c r="K9" i="5"/>
  <c r="K6" i="5"/>
  <c r="K4" i="5"/>
  <c r="K19" i="5"/>
  <c r="K23" i="5"/>
  <c r="K15" i="5"/>
  <c r="K7" i="5"/>
  <c r="K3" i="5"/>
  <c r="L193" i="5"/>
  <c r="L191" i="5"/>
  <c r="L189" i="5"/>
  <c r="M4" i="4" s="1"/>
  <c r="L187" i="5"/>
  <c r="L185" i="5"/>
  <c r="L183" i="5"/>
  <c r="L181" i="5"/>
  <c r="L179" i="5"/>
  <c r="L177" i="5"/>
  <c r="L175" i="5"/>
  <c r="L173" i="5"/>
  <c r="L171" i="5"/>
  <c r="L169" i="5"/>
  <c r="L167" i="5"/>
  <c r="L165" i="5"/>
  <c r="L163" i="5"/>
  <c r="L161" i="5"/>
  <c r="L159" i="5"/>
  <c r="L157" i="5"/>
  <c r="L155" i="5"/>
  <c r="L153" i="5"/>
  <c r="L151" i="5"/>
  <c r="L149" i="5"/>
  <c r="L147" i="5"/>
  <c r="L194" i="5"/>
  <c r="L192" i="5"/>
  <c r="L190" i="5"/>
  <c r="M5" i="4" s="1"/>
  <c r="L188" i="5"/>
  <c r="M3" i="4" s="1"/>
  <c r="L186" i="5"/>
  <c r="L184" i="5"/>
  <c r="L182" i="5"/>
  <c r="L180" i="5"/>
  <c r="L178" i="5"/>
  <c r="L176" i="5"/>
  <c r="L174" i="5"/>
  <c r="L172" i="5"/>
  <c r="L170" i="5"/>
  <c r="L168" i="5"/>
  <c r="L166" i="5"/>
  <c r="L164" i="5"/>
  <c r="L162" i="5"/>
  <c r="L160" i="5"/>
  <c r="L158" i="5"/>
  <c r="L156" i="5"/>
  <c r="L154" i="5"/>
  <c r="L152" i="5"/>
  <c r="L150" i="5"/>
  <c r="L148" i="5"/>
  <c r="L146" i="5"/>
  <c r="L144" i="5"/>
  <c r="L142" i="5"/>
  <c r="L140" i="5"/>
  <c r="L138" i="5"/>
  <c r="L136" i="5"/>
  <c r="L134" i="5"/>
  <c r="L132" i="5"/>
  <c r="L130" i="5"/>
  <c r="L128" i="5"/>
  <c r="L126" i="5"/>
  <c r="L124" i="5"/>
  <c r="L122" i="5"/>
  <c r="L120" i="5"/>
  <c r="L118" i="5"/>
  <c r="L116" i="5"/>
  <c r="L114" i="5"/>
  <c r="L112" i="5"/>
  <c r="L110" i="5"/>
  <c r="L108" i="5"/>
  <c r="L106" i="5"/>
  <c r="L104" i="5"/>
  <c r="L102" i="5"/>
  <c r="L100" i="5"/>
  <c r="L98" i="5"/>
  <c r="L96" i="5"/>
  <c r="L94" i="5"/>
  <c r="L92" i="5"/>
  <c r="L90" i="5"/>
  <c r="L88" i="5"/>
  <c r="L86" i="5"/>
  <c r="L84" i="5"/>
  <c r="L82" i="5"/>
  <c r="L80" i="5"/>
  <c r="L78" i="5"/>
  <c r="L76" i="5"/>
  <c r="L74" i="5"/>
  <c r="L72" i="5"/>
  <c r="L70" i="5"/>
  <c r="L68" i="5"/>
  <c r="L66" i="5"/>
  <c r="L64" i="5"/>
  <c r="L62" i="5"/>
  <c r="L60" i="5"/>
  <c r="L58" i="5"/>
  <c r="L56" i="5"/>
  <c r="L54" i="5"/>
  <c r="L52" i="5"/>
  <c r="L50" i="5"/>
  <c r="L48" i="5"/>
  <c r="L46" i="5"/>
  <c r="L44" i="5"/>
  <c r="L42" i="5"/>
  <c r="L141" i="5"/>
  <c r="L133" i="5"/>
  <c r="L125" i="5"/>
  <c r="L117" i="5"/>
  <c r="L109" i="5"/>
  <c r="L101" i="5"/>
  <c r="L93" i="5"/>
  <c r="L85" i="5"/>
  <c r="L77" i="5"/>
  <c r="L69" i="5"/>
  <c r="L61" i="5"/>
  <c r="L53" i="5"/>
  <c r="L45" i="5"/>
  <c r="L39" i="5"/>
  <c r="L35" i="5"/>
  <c r="L31" i="5"/>
  <c r="L27" i="5"/>
  <c r="L24" i="5"/>
  <c r="L19" i="5"/>
  <c r="L11" i="5"/>
  <c r="L67" i="5"/>
  <c r="L59" i="5"/>
  <c r="L51" i="5"/>
  <c r="L43" i="5"/>
  <c r="L38" i="5"/>
  <c r="L34" i="5"/>
  <c r="L30" i="5"/>
  <c r="L26" i="5"/>
  <c r="L20" i="5"/>
  <c r="L9" i="5"/>
  <c r="L139" i="5"/>
  <c r="L131" i="5"/>
  <c r="L123" i="5"/>
  <c r="L115" i="5"/>
  <c r="L107" i="5"/>
  <c r="L99" i="5"/>
  <c r="L91" i="5"/>
  <c r="L83" i="5"/>
  <c r="L75" i="5"/>
  <c r="L145" i="5"/>
  <c r="L137" i="5"/>
  <c r="L129" i="5"/>
  <c r="L121" i="5"/>
  <c r="L113" i="5"/>
  <c r="L105" i="5"/>
  <c r="L97" i="5"/>
  <c r="L89" i="5"/>
  <c r="L81" i="5"/>
  <c r="L73" i="5"/>
  <c r="L65" i="5"/>
  <c r="L57" i="5"/>
  <c r="L49" i="5"/>
  <c r="L41" i="5"/>
  <c r="L37" i="5"/>
  <c r="L33" i="5"/>
  <c r="L29" i="5"/>
  <c r="L23" i="5"/>
  <c r="L15" i="5"/>
  <c r="L7" i="5"/>
  <c r="L3" i="5"/>
  <c r="L22" i="5"/>
  <c r="L17" i="5"/>
  <c r="L14" i="5"/>
  <c r="L12" i="5"/>
  <c r="L6" i="5"/>
  <c r="L4" i="5"/>
  <c r="L143" i="5"/>
  <c r="L135" i="5"/>
  <c r="L127" i="5"/>
  <c r="L119" i="5"/>
  <c r="L111" i="5"/>
  <c r="L103" i="5"/>
  <c r="L95" i="5"/>
  <c r="L87" i="5"/>
  <c r="L79" i="5"/>
  <c r="L71" i="5"/>
  <c r="L63" i="5"/>
  <c r="L55" i="5"/>
  <c r="L47" i="5"/>
  <c r="L40" i="5"/>
  <c r="L36" i="5"/>
  <c r="L32" i="5"/>
  <c r="L28" i="5"/>
  <c r="L25" i="5"/>
  <c r="L21" i="5"/>
  <c r="L18" i="5"/>
  <c r="L16" i="5"/>
  <c r="L13" i="5"/>
  <c r="L10" i="5"/>
  <c r="L8" i="5"/>
  <c r="L5" i="5"/>
  <c r="AJ10" i="2"/>
  <c r="AI10" i="2"/>
  <c r="AJ11" i="2"/>
  <c r="AI13" i="2"/>
  <c r="D183" i="5"/>
  <c r="D187" i="5"/>
  <c r="AG10" i="2"/>
  <c r="AG13" i="2"/>
  <c r="AH11" i="2"/>
  <c r="J194" i="5"/>
  <c r="J193" i="5"/>
  <c r="J192" i="5"/>
  <c r="J191" i="5"/>
  <c r="J190" i="5"/>
  <c r="K5" i="4" s="1"/>
  <c r="J189" i="5"/>
  <c r="K4" i="4" s="1"/>
  <c r="J188" i="5"/>
  <c r="K3" i="4" s="1"/>
  <c r="J187" i="5"/>
  <c r="J186" i="5"/>
  <c r="J185" i="5"/>
  <c r="J184" i="5"/>
  <c r="J183" i="5"/>
  <c r="J182" i="5"/>
  <c r="J181" i="5"/>
  <c r="J180" i="5"/>
  <c r="J179" i="5"/>
  <c r="J178" i="5"/>
  <c r="J177" i="5"/>
  <c r="J176" i="5"/>
  <c r="J175"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4" i="5"/>
  <c r="J120" i="5"/>
  <c r="J116" i="5"/>
  <c r="J112" i="5"/>
  <c r="J18" i="5"/>
  <c r="J17" i="5"/>
  <c r="J16" i="5"/>
  <c r="J10" i="5"/>
  <c r="J125" i="5"/>
  <c r="J121" i="5"/>
  <c r="J117" i="5"/>
  <c r="J113"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15" i="5"/>
  <c r="J7" i="5"/>
  <c r="J3" i="5"/>
  <c r="J126" i="5"/>
  <c r="J122" i="5"/>
  <c r="J118" i="5"/>
  <c r="J114" i="5"/>
  <c r="J110" i="5"/>
  <c r="J127" i="5"/>
  <c r="J123" i="5"/>
  <c r="J119" i="5"/>
  <c r="J115" i="5"/>
  <c r="J111" i="5"/>
  <c r="J19" i="5"/>
  <c r="J11" i="5"/>
  <c r="J9" i="5"/>
  <c r="J8" i="5"/>
  <c r="J22" i="5"/>
  <c r="J14" i="5"/>
  <c r="J20" i="5"/>
  <c r="J12" i="5"/>
  <c r="J4" i="5"/>
  <c r="J21" i="5"/>
  <c r="J13" i="5"/>
  <c r="J5" i="5"/>
  <c r="J6" i="5"/>
  <c r="I194" i="5"/>
  <c r="I193" i="5"/>
  <c r="I192" i="5"/>
  <c r="I191" i="5"/>
  <c r="I190" i="5"/>
  <c r="J5" i="4" s="1"/>
  <c r="I189" i="5"/>
  <c r="J4" i="4" s="1"/>
  <c r="I188" i="5"/>
  <c r="J3" i="4" s="1"/>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9" i="5"/>
  <c r="I11" i="5"/>
  <c r="I18" i="5"/>
  <c r="I17" i="5"/>
  <c r="I16" i="5"/>
  <c r="I10" i="5"/>
  <c r="I9" i="5"/>
  <c r="I8"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2" i="5"/>
  <c r="I21" i="5"/>
  <c r="I20" i="5"/>
  <c r="I14" i="5"/>
  <c r="I13" i="5"/>
  <c r="I12" i="5"/>
  <c r="I6" i="5"/>
  <c r="I5" i="5"/>
  <c r="I4" i="5"/>
  <c r="I27" i="5"/>
  <c r="I23" i="5"/>
  <c r="I15" i="5"/>
  <c r="I7" i="5"/>
  <c r="I28" i="5"/>
  <c r="I24" i="5"/>
  <c r="I29" i="5"/>
  <c r="I25" i="5"/>
  <c r="I26" i="5"/>
  <c r="I3" i="5"/>
  <c r="AH13" i="2"/>
  <c r="AF10" i="2"/>
  <c r="H193" i="5"/>
  <c r="H191" i="5"/>
  <c r="H189" i="5"/>
  <c r="I4" i="4" s="1"/>
  <c r="H187" i="5"/>
  <c r="H185" i="5"/>
  <c r="H183" i="5"/>
  <c r="H181" i="5"/>
  <c r="H179" i="5"/>
  <c r="H177" i="5"/>
  <c r="H175" i="5"/>
  <c r="H173" i="5"/>
  <c r="H171" i="5"/>
  <c r="H169" i="5"/>
  <c r="H167" i="5"/>
  <c r="H165" i="5"/>
  <c r="H163" i="5"/>
  <c r="H161" i="5"/>
  <c r="H159" i="5"/>
  <c r="H157" i="5"/>
  <c r="H155" i="5"/>
  <c r="H153" i="5"/>
  <c r="H151" i="5"/>
  <c r="H149" i="5"/>
  <c r="H147" i="5"/>
  <c r="H145" i="5"/>
  <c r="H143" i="5"/>
  <c r="H194" i="5"/>
  <c r="H192" i="5"/>
  <c r="H190" i="5"/>
  <c r="I5" i="4" s="1"/>
  <c r="H188" i="5"/>
  <c r="I3" i="4" s="1"/>
  <c r="H186" i="5"/>
  <c r="H184" i="5"/>
  <c r="H182" i="5"/>
  <c r="H180" i="5"/>
  <c r="H178" i="5"/>
  <c r="H176" i="5"/>
  <c r="H174" i="5"/>
  <c r="H172" i="5"/>
  <c r="H170" i="5"/>
  <c r="H168" i="5"/>
  <c r="H166" i="5"/>
  <c r="H164" i="5"/>
  <c r="H162" i="5"/>
  <c r="H160" i="5"/>
  <c r="H158" i="5"/>
  <c r="H156" i="5"/>
  <c r="H154" i="5"/>
  <c r="H152" i="5"/>
  <c r="H150" i="5"/>
  <c r="H148" i="5"/>
  <c r="H146" i="5"/>
  <c r="H144" i="5"/>
  <c r="H142" i="5"/>
  <c r="H140" i="5"/>
  <c r="H138" i="5"/>
  <c r="H136" i="5"/>
  <c r="H134" i="5"/>
  <c r="H132" i="5"/>
  <c r="H130" i="5"/>
  <c r="H128" i="5"/>
  <c r="H126" i="5"/>
  <c r="H124" i="5"/>
  <c r="H122" i="5"/>
  <c r="H120" i="5"/>
  <c r="H118" i="5"/>
  <c r="H116" i="5"/>
  <c r="H114" i="5"/>
  <c r="H112" i="5"/>
  <c r="H110" i="5"/>
  <c r="H108" i="5"/>
  <c r="H106" i="5"/>
  <c r="H104" i="5"/>
  <c r="H102" i="5"/>
  <c r="H100" i="5"/>
  <c r="H98" i="5"/>
  <c r="H96" i="5"/>
  <c r="H94" i="5"/>
  <c r="H92" i="5"/>
  <c r="H90" i="5"/>
  <c r="H88" i="5"/>
  <c r="H86" i="5"/>
  <c r="H84" i="5"/>
  <c r="H82" i="5"/>
  <c r="H80" i="5"/>
  <c r="H78" i="5"/>
  <c r="H76" i="5"/>
  <c r="H74" i="5"/>
  <c r="H137" i="5"/>
  <c r="H129" i="5"/>
  <c r="H121" i="5"/>
  <c r="H113" i="5"/>
  <c r="H105" i="5"/>
  <c r="H97" i="5"/>
  <c r="H89" i="5"/>
  <c r="H81" i="5"/>
  <c r="H73" i="5"/>
  <c r="H69" i="5"/>
  <c r="H65" i="5"/>
  <c r="H62" i="5"/>
  <c r="H57" i="5"/>
  <c r="H54" i="5"/>
  <c r="H49" i="5"/>
  <c r="H46" i="5"/>
  <c r="H41" i="5"/>
  <c r="H38" i="5"/>
  <c r="H33" i="5"/>
  <c r="H30" i="5"/>
  <c r="H25" i="5"/>
  <c r="H23" i="5"/>
  <c r="H15" i="5"/>
  <c r="H7" i="5"/>
  <c r="H3" i="5"/>
  <c r="H20" i="5"/>
  <c r="H12" i="5"/>
  <c r="H9" i="5"/>
  <c r="H135" i="5"/>
  <c r="H127" i="5"/>
  <c r="H119" i="5"/>
  <c r="H111" i="5"/>
  <c r="H103" i="5"/>
  <c r="H95" i="5"/>
  <c r="H87" i="5"/>
  <c r="H79" i="5"/>
  <c r="H72" i="5"/>
  <c r="H68" i="5"/>
  <c r="H64" i="5"/>
  <c r="H59" i="5"/>
  <c r="H56" i="5"/>
  <c r="H51" i="5"/>
  <c r="H48" i="5"/>
  <c r="H43" i="5"/>
  <c r="H40" i="5"/>
  <c r="H35" i="5"/>
  <c r="H32" i="5"/>
  <c r="H27" i="5"/>
  <c r="H21" i="5"/>
  <c r="H18" i="5"/>
  <c r="H16" i="5"/>
  <c r="H13" i="5"/>
  <c r="H10" i="5"/>
  <c r="H8" i="5"/>
  <c r="H5" i="5"/>
  <c r="H44" i="5"/>
  <c r="H31" i="5"/>
  <c r="H28" i="5"/>
  <c r="H22" i="5"/>
  <c r="H17" i="5"/>
  <c r="H14" i="5"/>
  <c r="H4" i="5"/>
  <c r="H141" i="5"/>
  <c r="H133" i="5"/>
  <c r="H125" i="5"/>
  <c r="H117" i="5"/>
  <c r="H109" i="5"/>
  <c r="H101" i="5"/>
  <c r="H93" i="5"/>
  <c r="H85" i="5"/>
  <c r="H77" i="5"/>
  <c r="H71" i="5"/>
  <c r="H67" i="5"/>
  <c r="H61" i="5"/>
  <c r="H58" i="5"/>
  <c r="H53" i="5"/>
  <c r="H50" i="5"/>
  <c r="H45" i="5"/>
  <c r="H42" i="5"/>
  <c r="H37" i="5"/>
  <c r="H34" i="5"/>
  <c r="H29" i="5"/>
  <c r="H26" i="5"/>
  <c r="H24" i="5"/>
  <c r="H19" i="5"/>
  <c r="H11" i="5"/>
  <c r="H139" i="5"/>
  <c r="H131" i="5"/>
  <c r="H123" i="5"/>
  <c r="H115" i="5"/>
  <c r="H107" i="5"/>
  <c r="H99" i="5"/>
  <c r="H91" i="5"/>
  <c r="H83" i="5"/>
  <c r="H75" i="5"/>
  <c r="H70" i="5"/>
  <c r="H66" i="5"/>
  <c r="H63" i="5"/>
  <c r="H60" i="5"/>
  <c r="H55" i="5"/>
  <c r="H52" i="5"/>
  <c r="H47" i="5"/>
  <c r="H39" i="5"/>
  <c r="H36" i="5"/>
  <c r="H6" i="5"/>
  <c r="AF11" i="2"/>
  <c r="G194" i="5"/>
  <c r="G192" i="5"/>
  <c r="G190" i="5"/>
  <c r="H5" i="4" s="1"/>
  <c r="G188" i="5"/>
  <c r="H3" i="4" s="1"/>
  <c r="G186" i="5"/>
  <c r="G184" i="5"/>
  <c r="G182" i="5"/>
  <c r="G180" i="5"/>
  <c r="G178" i="5"/>
  <c r="G176" i="5"/>
  <c r="G174" i="5"/>
  <c r="G172" i="5"/>
  <c r="G170" i="5"/>
  <c r="G168" i="5"/>
  <c r="G166" i="5"/>
  <c r="G164" i="5"/>
  <c r="G162" i="5"/>
  <c r="G160" i="5"/>
  <c r="G158" i="5"/>
  <c r="G156" i="5"/>
  <c r="G154" i="5"/>
  <c r="G152" i="5"/>
  <c r="G150" i="5"/>
  <c r="G148" i="5"/>
  <c r="G146" i="5"/>
  <c r="G144" i="5"/>
  <c r="G142" i="5"/>
  <c r="G140" i="5"/>
  <c r="G138" i="5"/>
  <c r="G136" i="5"/>
  <c r="G134" i="5"/>
  <c r="G132" i="5"/>
  <c r="G130" i="5"/>
  <c r="G128" i="5"/>
  <c r="G126" i="5"/>
  <c r="G124" i="5"/>
  <c r="G122" i="5"/>
  <c r="G120" i="5"/>
  <c r="G118" i="5"/>
  <c r="G116" i="5"/>
  <c r="G114" i="5"/>
  <c r="G112" i="5"/>
  <c r="G110" i="5"/>
  <c r="G108" i="5"/>
  <c r="G106" i="5"/>
  <c r="G104" i="5"/>
  <c r="G102" i="5"/>
  <c r="G100" i="5"/>
  <c r="G98" i="5"/>
  <c r="G96" i="5"/>
  <c r="G94" i="5"/>
  <c r="G92" i="5"/>
  <c r="G90" i="5"/>
  <c r="G88" i="5"/>
  <c r="G86" i="5"/>
  <c r="G84" i="5"/>
  <c r="G82" i="5"/>
  <c r="G80" i="5"/>
  <c r="G78" i="5"/>
  <c r="G76" i="5"/>
  <c r="G74" i="5"/>
  <c r="G72" i="5"/>
  <c r="G70" i="5"/>
  <c r="G68" i="5"/>
  <c r="G66" i="5"/>
  <c r="G193" i="5"/>
  <c r="G191" i="5"/>
  <c r="G189" i="5"/>
  <c r="H4" i="4" s="1"/>
  <c r="G187" i="5"/>
  <c r="G185" i="5"/>
  <c r="G183" i="5"/>
  <c r="G181" i="5"/>
  <c r="G179" i="5"/>
  <c r="G177" i="5"/>
  <c r="G175" i="5"/>
  <c r="G173" i="5"/>
  <c r="G171" i="5"/>
  <c r="G169" i="5"/>
  <c r="G167" i="5"/>
  <c r="G165" i="5"/>
  <c r="G163" i="5"/>
  <c r="G161" i="5"/>
  <c r="G159" i="5"/>
  <c r="G157" i="5"/>
  <c r="G155" i="5"/>
  <c r="G153" i="5"/>
  <c r="G151" i="5"/>
  <c r="G149" i="5"/>
  <c r="G147" i="5"/>
  <c r="G145" i="5"/>
  <c r="G143" i="5"/>
  <c r="G141" i="5"/>
  <c r="G139" i="5"/>
  <c r="G137" i="5"/>
  <c r="G135" i="5"/>
  <c r="G133" i="5"/>
  <c r="G131" i="5"/>
  <c r="G129" i="5"/>
  <c r="G127" i="5"/>
  <c r="G125" i="5"/>
  <c r="G123" i="5"/>
  <c r="G121" i="5"/>
  <c r="G119" i="5"/>
  <c r="G117" i="5"/>
  <c r="G115" i="5"/>
  <c r="G113" i="5"/>
  <c r="G111" i="5"/>
  <c r="G109" i="5"/>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G49" i="5"/>
  <c r="G47" i="5"/>
  <c r="G45" i="5"/>
  <c r="G43" i="5"/>
  <c r="G41" i="5"/>
  <c r="G39" i="5"/>
  <c r="G37" i="5"/>
  <c r="G35" i="5"/>
  <c r="G33" i="5"/>
  <c r="G31" i="5"/>
  <c r="G29" i="5"/>
  <c r="G27" i="5"/>
  <c r="G60" i="5"/>
  <c r="G52" i="5"/>
  <c r="G44" i="5"/>
  <c r="G36" i="5"/>
  <c r="G28" i="5"/>
  <c r="G22" i="5"/>
  <c r="G20" i="5"/>
  <c r="G17" i="5"/>
  <c r="G14" i="5"/>
  <c r="G12" i="5"/>
  <c r="G9" i="5"/>
  <c r="G6" i="5"/>
  <c r="G4" i="5"/>
  <c r="G34" i="5"/>
  <c r="G26" i="5"/>
  <c r="G62" i="5"/>
  <c r="G54" i="5"/>
  <c r="G46" i="5"/>
  <c r="G38" i="5"/>
  <c r="G30" i="5"/>
  <c r="G25" i="5"/>
  <c r="G23" i="5"/>
  <c r="G15" i="5"/>
  <c r="G7" i="5"/>
  <c r="G3" i="5"/>
  <c r="G24" i="5"/>
  <c r="G64" i="5"/>
  <c r="G56" i="5"/>
  <c r="G48" i="5"/>
  <c r="G40" i="5"/>
  <c r="G32" i="5"/>
  <c r="G21" i="5"/>
  <c r="G18" i="5"/>
  <c r="G16" i="5"/>
  <c r="G13" i="5"/>
  <c r="G10" i="5"/>
  <c r="G8" i="5"/>
  <c r="G5" i="5"/>
  <c r="G58" i="5"/>
  <c r="G50" i="5"/>
  <c r="G42" i="5"/>
  <c r="G19" i="5"/>
  <c r="G11" i="5"/>
  <c r="AF13" i="2"/>
  <c r="AE13" i="2"/>
  <c r="F194" i="5"/>
  <c r="F193" i="5"/>
  <c r="F192" i="5"/>
  <c r="F191" i="5"/>
  <c r="F190" i="5"/>
  <c r="G5" i="4" s="1"/>
  <c r="F189" i="5"/>
  <c r="G4" i="4" s="1"/>
  <c r="F188" i="5"/>
  <c r="G3" i="4" s="1"/>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9" i="5"/>
  <c r="F18" i="5"/>
  <c r="F17" i="5"/>
  <c r="F16" i="5"/>
  <c r="F10" i="5"/>
  <c r="F9" i="5"/>
  <c r="F8" i="5"/>
  <c r="F43" i="5"/>
  <c r="F42" i="5"/>
  <c r="F39" i="5"/>
  <c r="F38" i="5"/>
  <c r="F37" i="5"/>
  <c r="F36" i="5"/>
  <c r="F34" i="5"/>
  <c r="F32"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1" i="5"/>
  <c r="F40" i="5"/>
  <c r="F35" i="5"/>
  <c r="F33" i="5"/>
  <c r="F31" i="5"/>
  <c r="F30" i="5"/>
  <c r="F11" i="5"/>
  <c r="F20" i="5"/>
  <c r="F7" i="5"/>
  <c r="F29" i="5"/>
  <c r="F28" i="5"/>
  <c r="F27" i="5"/>
  <c r="F26" i="5"/>
  <c r="F25" i="5"/>
  <c r="F24" i="5"/>
  <c r="F23" i="5"/>
  <c r="F21" i="5"/>
  <c r="F15" i="5"/>
  <c r="F3" i="5"/>
  <c r="F22" i="5"/>
  <c r="F14" i="5"/>
  <c r="F13" i="5"/>
  <c r="F12" i="5"/>
  <c r="F6" i="5"/>
  <c r="F5" i="5"/>
  <c r="F4" i="5"/>
  <c r="E194" i="5"/>
  <c r="E193" i="5"/>
  <c r="E192" i="5"/>
  <c r="E191" i="5"/>
  <c r="E190" i="5"/>
  <c r="F5" i="4" s="1"/>
  <c r="E189" i="5"/>
  <c r="F4" i="4" s="1"/>
  <c r="E188" i="5"/>
  <c r="F3" i="4" s="1"/>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59" i="5"/>
  <c r="E155" i="5"/>
  <c r="E151" i="5"/>
  <c r="E147" i="5"/>
  <c r="E143" i="5"/>
  <c r="E139" i="5"/>
  <c r="E135" i="5"/>
  <c r="E131" i="5"/>
  <c r="E127" i="5"/>
  <c r="E123" i="5"/>
  <c r="E119" i="5"/>
  <c r="E115" i="5"/>
  <c r="E111" i="5"/>
  <c r="E110" i="5"/>
  <c r="E109" i="5"/>
  <c r="E108" i="5"/>
  <c r="E107" i="5"/>
  <c r="E106" i="5"/>
  <c r="E105" i="5"/>
  <c r="E104" i="5"/>
  <c r="E103" i="5"/>
  <c r="E102" i="5"/>
  <c r="E101" i="5"/>
  <c r="E100" i="5"/>
  <c r="E99" i="5"/>
  <c r="E98" i="5"/>
  <c r="E97" i="5"/>
  <c r="E96" i="5"/>
  <c r="E95" i="5"/>
  <c r="E94" i="5"/>
  <c r="E93" i="5"/>
  <c r="E160" i="5"/>
  <c r="E156" i="5"/>
  <c r="E152" i="5"/>
  <c r="E148" i="5"/>
  <c r="E144" i="5"/>
  <c r="E140" i="5"/>
  <c r="E136" i="5"/>
  <c r="E132" i="5"/>
  <c r="E128" i="5"/>
  <c r="E124" i="5"/>
  <c r="E120" i="5"/>
  <c r="E116" i="5"/>
  <c r="E112" i="5"/>
  <c r="E22" i="5"/>
  <c r="E21" i="5"/>
  <c r="E20" i="5"/>
  <c r="E157" i="5"/>
  <c r="E153" i="5"/>
  <c r="E149" i="5"/>
  <c r="E145" i="5"/>
  <c r="E141" i="5"/>
  <c r="E137" i="5"/>
  <c r="E133" i="5"/>
  <c r="E129" i="5"/>
  <c r="E125" i="5"/>
  <c r="E121" i="5"/>
  <c r="E117" i="5"/>
  <c r="E113" i="5"/>
  <c r="E19" i="5"/>
  <c r="E11" i="5"/>
  <c r="E158" i="5"/>
  <c r="E154" i="5"/>
  <c r="E150" i="5"/>
  <c r="E146" i="5"/>
  <c r="E142" i="5"/>
  <c r="E138" i="5"/>
  <c r="E134" i="5"/>
  <c r="E130" i="5"/>
  <c r="E126" i="5"/>
  <c r="E122" i="5"/>
  <c r="E118" i="5"/>
  <c r="E114" i="5"/>
  <c r="E91" i="5"/>
  <c r="E87" i="5"/>
  <c r="E83" i="5"/>
  <c r="E79" i="5"/>
  <c r="E75" i="5"/>
  <c r="E71" i="5"/>
  <c r="E67" i="5"/>
  <c r="E63" i="5"/>
  <c r="E59" i="5"/>
  <c r="E55" i="5"/>
  <c r="E51" i="5"/>
  <c r="E47" i="5"/>
  <c r="E43" i="5"/>
  <c r="E39" i="5"/>
  <c r="E35" i="5"/>
  <c r="E31" i="5"/>
  <c r="E18" i="5"/>
  <c r="E14" i="5"/>
  <c r="E13" i="5"/>
  <c r="E12" i="5"/>
  <c r="E10" i="5"/>
  <c r="E6" i="5"/>
  <c r="E5" i="5"/>
  <c r="E4" i="5"/>
  <c r="E92" i="5"/>
  <c r="E88" i="5"/>
  <c r="E84" i="5"/>
  <c r="E80" i="5"/>
  <c r="E76" i="5"/>
  <c r="E72" i="5"/>
  <c r="E68" i="5"/>
  <c r="E64" i="5"/>
  <c r="E60" i="5"/>
  <c r="E56" i="5"/>
  <c r="E52" i="5"/>
  <c r="E48" i="5"/>
  <c r="E44" i="5"/>
  <c r="E40" i="5"/>
  <c r="E36" i="5"/>
  <c r="E32" i="5"/>
  <c r="E8" i="5"/>
  <c r="E89" i="5"/>
  <c r="E85" i="5"/>
  <c r="E81" i="5"/>
  <c r="E77" i="5"/>
  <c r="E73" i="5"/>
  <c r="E69" i="5"/>
  <c r="E65" i="5"/>
  <c r="E61" i="5"/>
  <c r="E57" i="5"/>
  <c r="E53" i="5"/>
  <c r="E49" i="5"/>
  <c r="E45" i="5"/>
  <c r="E41" i="5"/>
  <c r="E37" i="5"/>
  <c r="E33" i="5"/>
  <c r="E16" i="5"/>
  <c r="E90" i="5"/>
  <c r="E86" i="5"/>
  <c r="E82" i="5"/>
  <c r="E78" i="5"/>
  <c r="E74" i="5"/>
  <c r="E70" i="5"/>
  <c r="E66" i="5"/>
  <c r="E62" i="5"/>
  <c r="E58" i="5"/>
  <c r="E54" i="5"/>
  <c r="E50" i="5"/>
  <c r="E46" i="5"/>
  <c r="E42" i="5"/>
  <c r="E38" i="5"/>
  <c r="E34" i="5"/>
  <c r="E30" i="5"/>
  <c r="E29" i="5"/>
  <c r="E28" i="5"/>
  <c r="E27" i="5"/>
  <c r="E26" i="5"/>
  <c r="E25" i="5"/>
  <c r="E24" i="5"/>
  <c r="E23" i="5"/>
  <c r="E17" i="5"/>
  <c r="E15" i="5"/>
  <c r="E9" i="5"/>
  <c r="E7" i="5"/>
  <c r="E3" i="5"/>
  <c r="AD11" i="2"/>
  <c r="AD7" i="2"/>
  <c r="AV7" i="2" s="1"/>
  <c r="Y193" i="5"/>
  <c r="Y191" i="5"/>
  <c r="Y189" i="5"/>
  <c r="Y187" i="5"/>
  <c r="Y185" i="5"/>
  <c r="Y183" i="5"/>
  <c r="Y181" i="5"/>
  <c r="Y179" i="5"/>
  <c r="Y177" i="5"/>
  <c r="Y175" i="5"/>
  <c r="Y173" i="5"/>
  <c r="Y171" i="5"/>
  <c r="Y169" i="5"/>
  <c r="Y167" i="5"/>
  <c r="Y165" i="5"/>
  <c r="Y163" i="5"/>
  <c r="Y161" i="5"/>
  <c r="Y194" i="5"/>
  <c r="Y192" i="5"/>
  <c r="Y190" i="5"/>
  <c r="Y188" i="5"/>
  <c r="Y186" i="5"/>
  <c r="Y184" i="5"/>
  <c r="Y182" i="5"/>
  <c r="Y180" i="5"/>
  <c r="Y178" i="5"/>
  <c r="Y176" i="5"/>
  <c r="Y174" i="5"/>
  <c r="Y172" i="5"/>
  <c r="Y170" i="5"/>
  <c r="Y168" i="5"/>
  <c r="Y166" i="5"/>
  <c r="Y164" i="5"/>
  <c r="Y162" i="5"/>
  <c r="Y160" i="5"/>
  <c r="Y155" i="5"/>
  <c r="Y152" i="5"/>
  <c r="Y22" i="5"/>
  <c r="Y20" i="5"/>
  <c r="Y17" i="5"/>
  <c r="Y14" i="5"/>
  <c r="Y12" i="5"/>
  <c r="Y9" i="5"/>
  <c r="Y6" i="5"/>
  <c r="Y4" i="5"/>
  <c r="Y157" i="5"/>
  <c r="Y154" i="5"/>
  <c r="Y149" i="5"/>
  <c r="Y147" i="5"/>
  <c r="Y145" i="5"/>
  <c r="Y143" i="5"/>
  <c r="Y141" i="5"/>
  <c r="Y139" i="5"/>
  <c r="Y137" i="5"/>
  <c r="Y135" i="5"/>
  <c r="Y133" i="5"/>
  <c r="Y131" i="5"/>
  <c r="Y129" i="5"/>
  <c r="Y127" i="5"/>
  <c r="Y125" i="5"/>
  <c r="Y123" i="5"/>
  <c r="Y121" i="5"/>
  <c r="Y119" i="5"/>
  <c r="Y117" i="5"/>
  <c r="Y115" i="5"/>
  <c r="Y113" i="5"/>
  <c r="Y111" i="5"/>
  <c r="Y109" i="5"/>
  <c r="Y107" i="5"/>
  <c r="Y105" i="5"/>
  <c r="Y103" i="5"/>
  <c r="Y101" i="5"/>
  <c r="Y99" i="5"/>
  <c r="Y97" i="5"/>
  <c r="Y95" i="5"/>
  <c r="Y93" i="5"/>
  <c r="Y91" i="5"/>
  <c r="Y89" i="5"/>
  <c r="Y87" i="5"/>
  <c r="Y85" i="5"/>
  <c r="Y83" i="5"/>
  <c r="Y81" i="5"/>
  <c r="Y79" i="5"/>
  <c r="Y77" i="5"/>
  <c r="Y75" i="5"/>
  <c r="Y73" i="5"/>
  <c r="Y71" i="5"/>
  <c r="Y69" i="5"/>
  <c r="Y67" i="5"/>
  <c r="Y65" i="5"/>
  <c r="Y63" i="5"/>
  <c r="Y61" i="5"/>
  <c r="Y59" i="5"/>
  <c r="Y57" i="5"/>
  <c r="Y55" i="5"/>
  <c r="Y53" i="5"/>
  <c r="Y51" i="5"/>
  <c r="Y49" i="5"/>
  <c r="Y47" i="5"/>
  <c r="Y45" i="5"/>
  <c r="Y43" i="5"/>
  <c r="Y41" i="5"/>
  <c r="Y39" i="5"/>
  <c r="Y37" i="5"/>
  <c r="Y35" i="5"/>
  <c r="Y33" i="5"/>
  <c r="Y31" i="5"/>
  <c r="Y29" i="5"/>
  <c r="Y27" i="5"/>
  <c r="Y25" i="5"/>
  <c r="Y23" i="5"/>
  <c r="Y15" i="5"/>
  <c r="Y159" i="5"/>
  <c r="Y156" i="5"/>
  <c r="Y151" i="5"/>
  <c r="Y21" i="5"/>
  <c r="Y18" i="5"/>
  <c r="Y16" i="5"/>
  <c r="Y13" i="5"/>
  <c r="Y10" i="5"/>
  <c r="Y8" i="5"/>
  <c r="Y5" i="5"/>
  <c r="Y146" i="5"/>
  <c r="Y138" i="5"/>
  <c r="Y130" i="5"/>
  <c r="Y122" i="5"/>
  <c r="Y114" i="5"/>
  <c r="Y106" i="5"/>
  <c r="Y98" i="5"/>
  <c r="Y90" i="5"/>
  <c r="Y82" i="5"/>
  <c r="Y74" i="5"/>
  <c r="Y66" i="5"/>
  <c r="Y58" i="5"/>
  <c r="Y50" i="5"/>
  <c r="Y42" i="5"/>
  <c r="Y34" i="5"/>
  <c r="Y26" i="5"/>
  <c r="Y7" i="5"/>
  <c r="Y3" i="5"/>
  <c r="Y62" i="5"/>
  <c r="Y46" i="5"/>
  <c r="Y153" i="5"/>
  <c r="Y144" i="5"/>
  <c r="Y136" i="5"/>
  <c r="Y128" i="5"/>
  <c r="Y120" i="5"/>
  <c r="Y112" i="5"/>
  <c r="Y104" i="5"/>
  <c r="Y96" i="5"/>
  <c r="Y88" i="5"/>
  <c r="Y80" i="5"/>
  <c r="Y72" i="5"/>
  <c r="Y64" i="5"/>
  <c r="Y56" i="5"/>
  <c r="Y48" i="5"/>
  <c r="Y40" i="5"/>
  <c r="Y32" i="5"/>
  <c r="Y24" i="5"/>
  <c r="Y134" i="5"/>
  <c r="Y110" i="5"/>
  <c r="Y102" i="5"/>
  <c r="Y94" i="5"/>
  <c r="Y86" i="5"/>
  <c r="Y70" i="5"/>
  <c r="Y54" i="5"/>
  <c r="Y30" i="5"/>
  <c r="Y11" i="5"/>
  <c r="Y150" i="5"/>
  <c r="Y142" i="5"/>
  <c r="Y126" i="5"/>
  <c r="Y118" i="5"/>
  <c r="Y78" i="5"/>
  <c r="Y38" i="5"/>
  <c r="Y19" i="5"/>
  <c r="Y158" i="5"/>
  <c r="Y148" i="5"/>
  <c r="Y140" i="5"/>
  <c r="Y132" i="5"/>
  <c r="Y124" i="5"/>
  <c r="Y116" i="5"/>
  <c r="Y108" i="5"/>
  <c r="Y100" i="5"/>
  <c r="Y92" i="5"/>
  <c r="Y84" i="5"/>
  <c r="Y76" i="5"/>
  <c r="Y68" i="5"/>
  <c r="Y60" i="5"/>
  <c r="Y52" i="5"/>
  <c r="Y44" i="5"/>
  <c r="Y36" i="5"/>
  <c r="Y28" i="5"/>
  <c r="Z194" i="5"/>
  <c r="Z192" i="5"/>
  <c r="Z190" i="5"/>
  <c r="AB5" i="4" s="1"/>
  <c r="Z188" i="5"/>
  <c r="AB3" i="4" s="1"/>
  <c r="Z186" i="5"/>
  <c r="Z184" i="5"/>
  <c r="Z182" i="5"/>
  <c r="Z180" i="5"/>
  <c r="Z178" i="5"/>
  <c r="Z176" i="5"/>
  <c r="Z174" i="5"/>
  <c r="Z172" i="5"/>
  <c r="Z170" i="5"/>
  <c r="Z168" i="5"/>
  <c r="Z166" i="5"/>
  <c r="Z164" i="5"/>
  <c r="Z162" i="5"/>
  <c r="Z160" i="5"/>
  <c r="Z158" i="5"/>
  <c r="Z156" i="5"/>
  <c r="Z154" i="5"/>
  <c r="Z152" i="5"/>
  <c r="Z150" i="5"/>
  <c r="Z191" i="5"/>
  <c r="Z183" i="5"/>
  <c r="Z175" i="5"/>
  <c r="Z167" i="5"/>
  <c r="Z157" i="5"/>
  <c r="Z149" i="5"/>
  <c r="Z147" i="5"/>
  <c r="Z145" i="5"/>
  <c r="Z143" i="5"/>
  <c r="Z141" i="5"/>
  <c r="Z139" i="5"/>
  <c r="Z137" i="5"/>
  <c r="Z135" i="5"/>
  <c r="Z133" i="5"/>
  <c r="Z131" i="5"/>
  <c r="Z129" i="5"/>
  <c r="Z127" i="5"/>
  <c r="Z125" i="5"/>
  <c r="Z123" i="5"/>
  <c r="Z121" i="5"/>
  <c r="Z119" i="5"/>
  <c r="Z117" i="5"/>
  <c r="Z115" i="5"/>
  <c r="Z113" i="5"/>
  <c r="Z111" i="5"/>
  <c r="Z109" i="5"/>
  <c r="Z107" i="5"/>
  <c r="Z105" i="5"/>
  <c r="Z103" i="5"/>
  <c r="Z101" i="5"/>
  <c r="Z99" i="5"/>
  <c r="Z97" i="5"/>
  <c r="Z95" i="5"/>
  <c r="Z93" i="5"/>
  <c r="Z91" i="5"/>
  <c r="Z89" i="5"/>
  <c r="Z87" i="5"/>
  <c r="Z85" i="5"/>
  <c r="Z83" i="5"/>
  <c r="Z81" i="5"/>
  <c r="Z79" i="5"/>
  <c r="Z77" i="5"/>
  <c r="Z75" i="5"/>
  <c r="Z73" i="5"/>
  <c r="Z71" i="5"/>
  <c r="Z69" i="5"/>
  <c r="Z67" i="5"/>
  <c r="Z65" i="5"/>
  <c r="Z63" i="5"/>
  <c r="Z61" i="5"/>
  <c r="Z59" i="5"/>
  <c r="Z57" i="5"/>
  <c r="Z55" i="5"/>
  <c r="Z53" i="5"/>
  <c r="Z51" i="5"/>
  <c r="Z49" i="5"/>
  <c r="Z47" i="5"/>
  <c r="Z45" i="5"/>
  <c r="Z43" i="5"/>
  <c r="Z41" i="5"/>
  <c r="Z39" i="5"/>
  <c r="Z37" i="5"/>
  <c r="Z35" i="5"/>
  <c r="Z33" i="5"/>
  <c r="Z31" i="5"/>
  <c r="Z29" i="5"/>
  <c r="Z27" i="5"/>
  <c r="Z25" i="5"/>
  <c r="Z23" i="5"/>
  <c r="Z15" i="5"/>
  <c r="Z7" i="5"/>
  <c r="Z3" i="5"/>
  <c r="Z189" i="5"/>
  <c r="AB4" i="4" s="1"/>
  <c r="Z181" i="5"/>
  <c r="Z173" i="5"/>
  <c r="Z165" i="5"/>
  <c r="Z159" i="5"/>
  <c r="Z151" i="5"/>
  <c r="Z21" i="5"/>
  <c r="Z18" i="5"/>
  <c r="Z16" i="5"/>
  <c r="Z13" i="5"/>
  <c r="Z187" i="5"/>
  <c r="Z179" i="5"/>
  <c r="Z171" i="5"/>
  <c r="Z163" i="5"/>
  <c r="Z153" i="5"/>
  <c r="Z148" i="5"/>
  <c r="Z146" i="5"/>
  <c r="Z144" i="5"/>
  <c r="Z142" i="5"/>
  <c r="Z140" i="5"/>
  <c r="Z138" i="5"/>
  <c r="Z136" i="5"/>
  <c r="Z134" i="5"/>
  <c r="Z132" i="5"/>
  <c r="Z130" i="5"/>
  <c r="Z128" i="5"/>
  <c r="Z126" i="5"/>
  <c r="Z124" i="5"/>
  <c r="Z122" i="5"/>
  <c r="Z120" i="5"/>
  <c r="Z118" i="5"/>
  <c r="Z116" i="5"/>
  <c r="Z114" i="5"/>
  <c r="Z112" i="5"/>
  <c r="Z110" i="5"/>
  <c r="Z108" i="5"/>
  <c r="Z106" i="5"/>
  <c r="Z104" i="5"/>
  <c r="Z102" i="5"/>
  <c r="Z100" i="5"/>
  <c r="Z98" i="5"/>
  <c r="Z96" i="5"/>
  <c r="Z94" i="5"/>
  <c r="Z92" i="5"/>
  <c r="Z90" i="5"/>
  <c r="Z88" i="5"/>
  <c r="Z86" i="5"/>
  <c r="Z84" i="5"/>
  <c r="Z82" i="5"/>
  <c r="Z80" i="5"/>
  <c r="Z78" i="5"/>
  <c r="Z76" i="5"/>
  <c r="Z74" i="5"/>
  <c r="Z72" i="5"/>
  <c r="Z70" i="5"/>
  <c r="Z68" i="5"/>
  <c r="Z66" i="5"/>
  <c r="Z64" i="5"/>
  <c r="Z62" i="5"/>
  <c r="Z60" i="5"/>
  <c r="Z58" i="5"/>
  <c r="Z56" i="5"/>
  <c r="Z54" i="5"/>
  <c r="Z52" i="5"/>
  <c r="Z50" i="5"/>
  <c r="Z48" i="5"/>
  <c r="Z46" i="5"/>
  <c r="Z44" i="5"/>
  <c r="Z42" i="5"/>
  <c r="Z40" i="5"/>
  <c r="Z38" i="5"/>
  <c r="Z36" i="5"/>
  <c r="Z34" i="5"/>
  <c r="Z32" i="5"/>
  <c r="Z30" i="5"/>
  <c r="Z28" i="5"/>
  <c r="Z26" i="5"/>
  <c r="Z24" i="5"/>
  <c r="Z19" i="5"/>
  <c r="Z11" i="5"/>
  <c r="Z177" i="5"/>
  <c r="Z155" i="5"/>
  <c r="Z20" i="5"/>
  <c r="Z17" i="5"/>
  <c r="Z12" i="5"/>
  <c r="Z10" i="5"/>
  <c r="Z4" i="5"/>
  <c r="Z169" i="5"/>
  <c r="Z9" i="5"/>
  <c r="Z8" i="5"/>
  <c r="Z193" i="5"/>
  <c r="Z161" i="5"/>
  <c r="Z6" i="5"/>
  <c r="Z185" i="5"/>
  <c r="Z22" i="5"/>
  <c r="Z14" i="5"/>
  <c r="Z5" i="5"/>
  <c r="AA12" i="3"/>
  <c r="AV7" i="3"/>
  <c r="AA11" i="3"/>
  <c r="AA13" i="3"/>
  <c r="AA12" i="2"/>
  <c r="AA11" i="2"/>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19" i="5"/>
  <c r="C11" i="5"/>
  <c r="C18" i="5"/>
  <c r="C17" i="5"/>
  <c r="C16" i="5"/>
  <c r="C10" i="5"/>
  <c r="C9" i="5"/>
  <c r="C8"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15" i="5"/>
  <c r="C22" i="5"/>
  <c r="C14" i="5"/>
  <c r="C3" i="5"/>
  <c r="C7" i="5"/>
  <c r="C20" i="5"/>
  <c r="C12" i="5"/>
  <c r="C6" i="5"/>
  <c r="C5" i="5"/>
  <c r="C4" i="5"/>
  <c r="C21" i="5"/>
  <c r="C13" i="5"/>
  <c r="AA10" i="2"/>
  <c r="AA13" i="2"/>
  <c r="AU7" i="3" l="1"/>
  <c r="AC11" i="2"/>
  <c r="AC10" i="2"/>
  <c r="AC13" i="2"/>
  <c r="AM10" i="2"/>
  <c r="AL13" i="2"/>
  <c r="AG11" i="3"/>
  <c r="AU7" i="2"/>
  <c r="AP11" i="3"/>
  <c r="AU12" i="3"/>
  <c r="AK10" i="3"/>
  <c r="AL12" i="3"/>
  <c r="AL13" i="3"/>
  <c r="AK13" i="3"/>
  <c r="AG13" i="3"/>
  <c r="AG10" i="3"/>
  <c r="AU13" i="3"/>
  <c r="AC12" i="3"/>
  <c r="AC10" i="3"/>
  <c r="AC11" i="3"/>
  <c r="AV11" i="3" s="1"/>
  <c r="AC13" i="3"/>
  <c r="AP12" i="2"/>
  <c r="AP10" i="2"/>
  <c r="AP13" i="2"/>
  <c r="AM13" i="2"/>
  <c r="AM11" i="2"/>
  <c r="X42" i="2"/>
  <c r="W42" i="2"/>
  <c r="X47" i="2"/>
  <c r="X55" i="2"/>
  <c r="X25" i="2"/>
  <c r="X29" i="2"/>
  <c r="X33" i="2"/>
  <c r="W37" i="2"/>
  <c r="W41" i="2"/>
  <c r="X53" i="2"/>
  <c r="X57" i="2"/>
  <c r="X61" i="2"/>
  <c r="W65" i="2"/>
  <c r="W10" i="3"/>
  <c r="W58" i="2"/>
  <c r="W62" i="2"/>
  <c r="X67" i="2"/>
  <c r="W52" i="2"/>
  <c r="AD12" i="2"/>
  <c r="AD13" i="2"/>
  <c r="AD10" i="2"/>
  <c r="X179" i="3"/>
  <c r="W179" i="3"/>
  <c r="W187" i="3"/>
  <c r="X187" i="3"/>
  <c r="W28" i="3"/>
  <c r="X28" i="3"/>
  <c r="W92" i="3"/>
  <c r="X92" i="3"/>
  <c r="X158" i="3"/>
  <c r="W158" i="3"/>
  <c r="X11" i="3"/>
  <c r="W11" i="3"/>
  <c r="W134" i="3"/>
  <c r="X134" i="3"/>
  <c r="X80" i="3"/>
  <c r="W80" i="3"/>
  <c r="W144" i="3"/>
  <c r="X144" i="3"/>
  <c r="X42" i="3"/>
  <c r="W42" i="3"/>
  <c r="W106" i="3"/>
  <c r="X106" i="3"/>
  <c r="W138" i="3"/>
  <c r="X138" i="3"/>
  <c r="W15" i="3"/>
  <c r="X15" i="3"/>
  <c r="X37" i="3"/>
  <c r="W37" i="3"/>
  <c r="X53" i="3"/>
  <c r="W53" i="3"/>
  <c r="X69" i="3"/>
  <c r="W69" i="3"/>
  <c r="W85" i="3"/>
  <c r="X85" i="3"/>
  <c r="W101" i="3"/>
  <c r="X101" i="3"/>
  <c r="W117" i="3"/>
  <c r="X117" i="3"/>
  <c r="W133" i="3"/>
  <c r="X133" i="3"/>
  <c r="X149" i="3"/>
  <c r="W149" i="3"/>
  <c r="X17" i="3"/>
  <c r="W17" i="3"/>
  <c r="X166" i="3"/>
  <c r="W166" i="3"/>
  <c r="X182" i="3"/>
  <c r="W182" i="3"/>
  <c r="X163" i="3"/>
  <c r="W163" i="3"/>
  <c r="W36" i="3"/>
  <c r="X36" i="3"/>
  <c r="X68" i="3"/>
  <c r="W68" i="3"/>
  <c r="W100" i="3"/>
  <c r="X100" i="3"/>
  <c r="W132" i="3"/>
  <c r="X132" i="3"/>
  <c r="X19" i="3"/>
  <c r="W19" i="3"/>
  <c r="W126" i="3"/>
  <c r="X126" i="3"/>
  <c r="W30" i="3"/>
  <c r="X30" i="3"/>
  <c r="W94" i="3"/>
  <c r="X94" i="3"/>
  <c r="W24" i="3"/>
  <c r="X24" i="3"/>
  <c r="W56" i="3"/>
  <c r="X56" i="3"/>
  <c r="W88" i="3"/>
  <c r="X88" i="3"/>
  <c r="X120" i="3"/>
  <c r="W120" i="3"/>
  <c r="X153" i="3"/>
  <c r="W153" i="3"/>
  <c r="X7" i="3"/>
  <c r="W7" i="3"/>
  <c r="W50" i="3"/>
  <c r="X50" i="3"/>
  <c r="W82" i="3"/>
  <c r="X82" i="3"/>
  <c r="W114" i="3"/>
  <c r="X114" i="3"/>
  <c r="W146" i="3"/>
  <c r="X146" i="3"/>
  <c r="X13" i="3"/>
  <c r="W13" i="3"/>
  <c r="X151" i="3"/>
  <c r="W151" i="3"/>
  <c r="X23" i="3"/>
  <c r="W23" i="3"/>
  <c r="W31" i="3"/>
  <c r="X31" i="3"/>
  <c r="W39" i="3"/>
  <c r="X39" i="3"/>
  <c r="W47" i="3"/>
  <c r="X47" i="3"/>
  <c r="W55" i="3"/>
  <c r="X55" i="3"/>
  <c r="W63" i="3"/>
  <c r="X63" i="3"/>
  <c r="X71" i="3"/>
  <c r="W71" i="3"/>
  <c r="W79" i="3"/>
  <c r="X79" i="3"/>
  <c r="X87" i="3"/>
  <c r="W87" i="3"/>
  <c r="X95" i="3"/>
  <c r="W95" i="3"/>
  <c r="X103" i="3"/>
  <c r="W103" i="3"/>
  <c r="X111" i="3"/>
  <c r="W111" i="3"/>
  <c r="W119" i="3"/>
  <c r="X119" i="3"/>
  <c r="X127" i="3"/>
  <c r="W127" i="3"/>
  <c r="X135" i="3"/>
  <c r="W135" i="3"/>
  <c r="X143" i="3"/>
  <c r="W143" i="3"/>
  <c r="X154" i="3"/>
  <c r="W154" i="3"/>
  <c r="X9" i="3"/>
  <c r="W9" i="3"/>
  <c r="W20" i="3"/>
  <c r="X20" i="3"/>
  <c r="X160" i="3"/>
  <c r="W160" i="3"/>
  <c r="X168" i="3"/>
  <c r="W168" i="3"/>
  <c r="X176" i="3"/>
  <c r="W176" i="3"/>
  <c r="X184" i="3"/>
  <c r="W184" i="3"/>
  <c r="X192" i="3"/>
  <c r="W192" i="3"/>
  <c r="X165" i="3"/>
  <c r="W165" i="3"/>
  <c r="X173" i="3"/>
  <c r="W173" i="3"/>
  <c r="X181" i="3"/>
  <c r="W181" i="3"/>
  <c r="W189" i="3"/>
  <c r="X189" i="3"/>
  <c r="AA4" i="4"/>
  <c r="W60" i="3"/>
  <c r="X60" i="3"/>
  <c r="W124" i="3"/>
  <c r="X124" i="3"/>
  <c r="W118" i="3"/>
  <c r="X118" i="3"/>
  <c r="X86" i="3"/>
  <c r="W86" i="3"/>
  <c r="W48" i="3"/>
  <c r="X48" i="3"/>
  <c r="W112" i="3"/>
  <c r="X112" i="3"/>
  <c r="X3" i="3"/>
  <c r="W3" i="3"/>
  <c r="X74" i="3"/>
  <c r="W74" i="3"/>
  <c r="X21" i="3"/>
  <c r="W21" i="3"/>
  <c r="W29" i="3"/>
  <c r="X29" i="3"/>
  <c r="X45" i="3"/>
  <c r="W45" i="3"/>
  <c r="W61" i="3"/>
  <c r="X61" i="3"/>
  <c r="X77" i="3"/>
  <c r="W77" i="3"/>
  <c r="W93" i="3"/>
  <c r="X93" i="3"/>
  <c r="W109" i="3"/>
  <c r="X109" i="3"/>
  <c r="W125" i="3"/>
  <c r="X125" i="3"/>
  <c r="W141" i="3"/>
  <c r="X141" i="3"/>
  <c r="W6" i="3"/>
  <c r="X6" i="3"/>
  <c r="X155" i="3"/>
  <c r="W155" i="3"/>
  <c r="X174" i="3"/>
  <c r="W174" i="3"/>
  <c r="X190" i="3"/>
  <c r="W190" i="3"/>
  <c r="AA5" i="4"/>
  <c r="X171" i="3"/>
  <c r="W171" i="3"/>
  <c r="W67" i="2"/>
  <c r="X62" i="2"/>
  <c r="W55" i="2"/>
  <c r="X58" i="2"/>
  <c r="AU10" i="3"/>
  <c r="X10" i="3"/>
  <c r="X44" i="3"/>
  <c r="W44" i="3"/>
  <c r="X76" i="3"/>
  <c r="W76" i="3"/>
  <c r="W108" i="3"/>
  <c r="X108" i="3"/>
  <c r="W140" i="3"/>
  <c r="X140" i="3"/>
  <c r="W38" i="3"/>
  <c r="X38" i="3"/>
  <c r="W142" i="3"/>
  <c r="X142" i="3"/>
  <c r="W54" i="3"/>
  <c r="X54" i="3"/>
  <c r="W102" i="3"/>
  <c r="X102" i="3"/>
  <c r="X32" i="3"/>
  <c r="W32" i="3"/>
  <c r="W64" i="3"/>
  <c r="X64" i="3"/>
  <c r="X96" i="3"/>
  <c r="W96" i="3"/>
  <c r="W128" i="3"/>
  <c r="X128" i="3"/>
  <c r="X46" i="3"/>
  <c r="W46" i="3"/>
  <c r="X26" i="3"/>
  <c r="W26" i="3"/>
  <c r="W58" i="3"/>
  <c r="X58" i="3"/>
  <c r="W90" i="3"/>
  <c r="X90" i="3"/>
  <c r="W122" i="3"/>
  <c r="X122" i="3"/>
  <c r="X5" i="3"/>
  <c r="W5" i="3"/>
  <c r="X16" i="3"/>
  <c r="W16" i="3"/>
  <c r="X156" i="3"/>
  <c r="W156" i="3"/>
  <c r="W25" i="3"/>
  <c r="X25" i="3"/>
  <c r="W33" i="3"/>
  <c r="X33" i="3"/>
  <c r="W41" i="3"/>
  <c r="X41" i="3"/>
  <c r="W49" i="3"/>
  <c r="X49" i="3"/>
  <c r="X57" i="3"/>
  <c r="W57" i="3"/>
  <c r="W65" i="3"/>
  <c r="X65" i="3"/>
  <c r="X73" i="3"/>
  <c r="W73" i="3"/>
  <c r="X81" i="3"/>
  <c r="W81" i="3"/>
  <c r="X89" i="3"/>
  <c r="W89" i="3"/>
  <c r="X97" i="3"/>
  <c r="W97" i="3"/>
  <c r="X105" i="3"/>
  <c r="W105" i="3"/>
  <c r="X113" i="3"/>
  <c r="W113" i="3"/>
  <c r="W121" i="3"/>
  <c r="X121" i="3"/>
  <c r="X129" i="3"/>
  <c r="W129" i="3"/>
  <c r="X137" i="3"/>
  <c r="W137" i="3"/>
  <c r="X145" i="3"/>
  <c r="W145" i="3"/>
  <c r="X157" i="3"/>
  <c r="W157" i="3"/>
  <c r="X12" i="3"/>
  <c r="W12" i="3"/>
  <c r="W22" i="3"/>
  <c r="X22" i="3"/>
  <c r="X162" i="3"/>
  <c r="W162" i="3"/>
  <c r="X170" i="3"/>
  <c r="W170" i="3"/>
  <c r="X178" i="3"/>
  <c r="W178" i="3"/>
  <c r="X186" i="3"/>
  <c r="W186" i="3"/>
  <c r="X194" i="3"/>
  <c r="W194" i="3"/>
  <c r="X167" i="3"/>
  <c r="W167" i="3"/>
  <c r="X175" i="3"/>
  <c r="W175" i="3"/>
  <c r="W183" i="3"/>
  <c r="X183" i="3"/>
  <c r="W191" i="3"/>
  <c r="X191" i="3"/>
  <c r="W47" i="2"/>
  <c r="AU11" i="3"/>
  <c r="W52" i="3"/>
  <c r="X52" i="3"/>
  <c r="W84" i="3"/>
  <c r="X84" i="3"/>
  <c r="W116" i="3"/>
  <c r="X116" i="3"/>
  <c r="X148" i="3"/>
  <c r="W148" i="3"/>
  <c r="W78" i="3"/>
  <c r="X78" i="3"/>
  <c r="X150" i="3"/>
  <c r="W150" i="3"/>
  <c r="X70" i="3"/>
  <c r="W70" i="3"/>
  <c r="X110" i="3"/>
  <c r="W110" i="3"/>
  <c r="W40" i="3"/>
  <c r="X40" i="3"/>
  <c r="W72" i="3"/>
  <c r="X72" i="3"/>
  <c r="X104" i="3"/>
  <c r="W104" i="3"/>
  <c r="W136" i="3"/>
  <c r="X136" i="3"/>
  <c r="W62" i="3"/>
  <c r="X62" i="3"/>
  <c r="W34" i="3"/>
  <c r="X34" i="3"/>
  <c r="W66" i="3"/>
  <c r="X66" i="3"/>
  <c r="W98" i="3"/>
  <c r="X98" i="3"/>
  <c r="W130" i="3"/>
  <c r="X130" i="3"/>
  <c r="W8" i="3"/>
  <c r="X8" i="3"/>
  <c r="X18" i="3"/>
  <c r="W18" i="3"/>
  <c r="X159" i="3"/>
  <c r="W159" i="3"/>
  <c r="X27" i="3"/>
  <c r="W27" i="3"/>
  <c r="W35" i="3"/>
  <c r="X35" i="3"/>
  <c r="W43" i="3"/>
  <c r="X43" i="3"/>
  <c r="X51" i="3"/>
  <c r="W51" i="3"/>
  <c r="W59" i="3"/>
  <c r="X59" i="3"/>
  <c r="X67" i="3"/>
  <c r="W67" i="3"/>
  <c r="W75" i="3"/>
  <c r="X75" i="3"/>
  <c r="X83" i="3"/>
  <c r="W83" i="3"/>
  <c r="W91" i="3"/>
  <c r="X91" i="3"/>
  <c r="W99" i="3"/>
  <c r="X99" i="3"/>
  <c r="X107" i="3"/>
  <c r="W107" i="3"/>
  <c r="X115" i="3"/>
  <c r="W115" i="3"/>
  <c r="X123" i="3"/>
  <c r="W123" i="3"/>
  <c r="X131" i="3"/>
  <c r="W131" i="3"/>
  <c r="X139" i="3"/>
  <c r="W139" i="3"/>
  <c r="X147" i="3"/>
  <c r="W147" i="3"/>
  <c r="W4" i="3"/>
  <c r="X4" i="3"/>
  <c r="X14" i="3"/>
  <c r="W14" i="3"/>
  <c r="X152" i="3"/>
  <c r="W152" i="3"/>
  <c r="X164" i="3"/>
  <c r="W164" i="3"/>
  <c r="X172" i="3"/>
  <c r="W172" i="3"/>
  <c r="X180" i="3"/>
  <c r="W180" i="3"/>
  <c r="X188" i="3"/>
  <c r="W188" i="3"/>
  <c r="AA3" i="4"/>
  <c r="X161" i="3"/>
  <c r="W161" i="3"/>
  <c r="X169" i="3"/>
  <c r="W169" i="3"/>
  <c r="X177" i="3"/>
  <c r="W177" i="3"/>
  <c r="W185" i="3"/>
  <c r="X185" i="3"/>
  <c r="W193" i="3"/>
  <c r="X193" i="3"/>
  <c r="W4" i="2"/>
  <c r="X4" i="2"/>
  <c r="W20" i="2"/>
  <c r="X20" i="2"/>
  <c r="X22" i="2"/>
  <c r="W22" i="2"/>
  <c r="X45" i="2"/>
  <c r="W45" i="2"/>
  <c r="X49" i="2"/>
  <c r="W49" i="2"/>
  <c r="W69" i="2"/>
  <c r="X69" i="2"/>
  <c r="W8" i="2"/>
  <c r="X8" i="2"/>
  <c r="W17" i="2"/>
  <c r="X17" i="2"/>
  <c r="W73" i="2"/>
  <c r="X73" i="2"/>
  <c r="X77" i="2"/>
  <c r="W77" i="2"/>
  <c r="W81" i="2"/>
  <c r="X81" i="2"/>
  <c r="X85" i="2"/>
  <c r="W85" i="2"/>
  <c r="X89" i="2"/>
  <c r="W89" i="2"/>
  <c r="X93" i="2"/>
  <c r="W93" i="2"/>
  <c r="X97" i="2"/>
  <c r="W97" i="2"/>
  <c r="X101" i="2"/>
  <c r="W101" i="2"/>
  <c r="W105" i="2"/>
  <c r="X105" i="2"/>
  <c r="X109" i="2"/>
  <c r="W109" i="2"/>
  <c r="W113" i="2"/>
  <c r="X113" i="2"/>
  <c r="W117" i="2"/>
  <c r="X117" i="2"/>
  <c r="W121" i="2"/>
  <c r="X121" i="2"/>
  <c r="X125" i="2"/>
  <c r="W125" i="2"/>
  <c r="X129" i="2"/>
  <c r="W129" i="2"/>
  <c r="X133" i="2"/>
  <c r="W133" i="2"/>
  <c r="X137" i="2"/>
  <c r="W137" i="2"/>
  <c r="X141" i="2"/>
  <c r="W141" i="2"/>
  <c r="X145" i="2"/>
  <c r="W145" i="2"/>
  <c r="W149" i="2"/>
  <c r="X149" i="2"/>
  <c r="W153" i="2"/>
  <c r="X153" i="2"/>
  <c r="W157" i="2"/>
  <c r="X157" i="2"/>
  <c r="W161" i="2"/>
  <c r="X161" i="2"/>
  <c r="W165" i="2"/>
  <c r="X165" i="2"/>
  <c r="W169" i="2"/>
  <c r="X169" i="2"/>
  <c r="W173" i="2"/>
  <c r="X173" i="2"/>
  <c r="W177" i="2"/>
  <c r="X177" i="2"/>
  <c r="W181" i="2"/>
  <c r="X181" i="2"/>
  <c r="W185" i="2"/>
  <c r="X185" i="2"/>
  <c r="W189" i="2"/>
  <c r="X189" i="2"/>
  <c r="D4" i="4"/>
  <c r="W193" i="2"/>
  <c r="X193" i="2"/>
  <c r="W61" i="2"/>
  <c r="X37" i="2"/>
  <c r="X52" i="2"/>
  <c r="W5" i="2"/>
  <c r="X5" i="2"/>
  <c r="W7" i="2"/>
  <c r="X7" i="2"/>
  <c r="X15" i="2"/>
  <c r="W15" i="2"/>
  <c r="W26" i="2"/>
  <c r="X26" i="2"/>
  <c r="X30" i="2"/>
  <c r="W30" i="2"/>
  <c r="X34" i="2"/>
  <c r="W34" i="2"/>
  <c r="W38" i="2"/>
  <c r="X38" i="2"/>
  <c r="W46" i="2"/>
  <c r="X46" i="2"/>
  <c r="X50" i="2"/>
  <c r="W50" i="2"/>
  <c r="X54" i="2"/>
  <c r="W54" i="2"/>
  <c r="W66" i="2"/>
  <c r="X66" i="2"/>
  <c r="W70" i="2"/>
  <c r="X70" i="2"/>
  <c r="X9" i="2"/>
  <c r="W9" i="2"/>
  <c r="W18" i="2"/>
  <c r="X18" i="2"/>
  <c r="W74" i="2"/>
  <c r="X74" i="2"/>
  <c r="W78" i="2"/>
  <c r="X78" i="2"/>
  <c r="W82" i="2"/>
  <c r="X82" i="2"/>
  <c r="W86" i="2"/>
  <c r="X86" i="2"/>
  <c r="W90" i="2"/>
  <c r="X90" i="2"/>
  <c r="W94" i="2"/>
  <c r="X94" i="2"/>
  <c r="W98" i="2"/>
  <c r="X98" i="2"/>
  <c r="W102" i="2"/>
  <c r="X102" i="2"/>
  <c r="W106" i="2"/>
  <c r="X106" i="2"/>
  <c r="W110" i="2"/>
  <c r="X110" i="2"/>
  <c r="W114" i="2"/>
  <c r="X114" i="2"/>
  <c r="X118" i="2"/>
  <c r="W118" i="2"/>
  <c r="X122" i="2"/>
  <c r="W122" i="2"/>
  <c r="X126" i="2"/>
  <c r="W126" i="2"/>
  <c r="X130" i="2"/>
  <c r="W130" i="2"/>
  <c r="X134" i="2"/>
  <c r="W134" i="2"/>
  <c r="X138" i="2"/>
  <c r="W138" i="2"/>
  <c r="X142" i="2"/>
  <c r="W142" i="2"/>
  <c r="X146" i="2"/>
  <c r="W146" i="2"/>
  <c r="X150" i="2"/>
  <c r="W150" i="2"/>
  <c r="X154" i="2"/>
  <c r="W154" i="2"/>
  <c r="X158" i="2"/>
  <c r="W158" i="2"/>
  <c r="X162" i="2"/>
  <c r="W162" i="2"/>
  <c r="X166" i="2"/>
  <c r="W166" i="2"/>
  <c r="W170" i="2"/>
  <c r="X170" i="2"/>
  <c r="W174" i="2"/>
  <c r="X174" i="2"/>
  <c r="W178" i="2"/>
  <c r="X178" i="2"/>
  <c r="W182" i="2"/>
  <c r="X182" i="2"/>
  <c r="W186" i="2"/>
  <c r="X186" i="2"/>
  <c r="W190" i="2"/>
  <c r="X190" i="2"/>
  <c r="D5" i="4"/>
  <c r="X194" i="2"/>
  <c r="W194" i="2"/>
  <c r="W57" i="2"/>
  <c r="W33" i="2"/>
  <c r="W13" i="2"/>
  <c r="X13" i="2"/>
  <c r="X6" i="2"/>
  <c r="W6" i="2"/>
  <c r="W3" i="2"/>
  <c r="X3" i="2"/>
  <c r="X23" i="2"/>
  <c r="W23" i="2"/>
  <c r="X27" i="2"/>
  <c r="W27" i="2"/>
  <c r="X31" i="2"/>
  <c r="W31" i="2"/>
  <c r="W35" i="2"/>
  <c r="X35" i="2"/>
  <c r="X39" i="2"/>
  <c r="W39" i="2"/>
  <c r="W43" i="2"/>
  <c r="X43" i="2"/>
  <c r="W51" i="2"/>
  <c r="X51" i="2"/>
  <c r="X59" i="2"/>
  <c r="W59" i="2"/>
  <c r="X63" i="2"/>
  <c r="W63" i="2"/>
  <c r="W71" i="2"/>
  <c r="X71" i="2"/>
  <c r="W10" i="2"/>
  <c r="X10" i="2"/>
  <c r="W11" i="2"/>
  <c r="X11" i="2"/>
  <c r="X75" i="2"/>
  <c r="W75" i="2"/>
  <c r="W79" i="2"/>
  <c r="X79" i="2"/>
  <c r="X83" i="2"/>
  <c r="W83" i="2"/>
  <c r="X87" i="2"/>
  <c r="W87" i="2"/>
  <c r="X91" i="2"/>
  <c r="W91" i="2"/>
  <c r="X95" i="2"/>
  <c r="W95" i="2"/>
  <c r="X99" i="2"/>
  <c r="W99" i="2"/>
  <c r="X103" i="2"/>
  <c r="W103" i="2"/>
  <c r="X107" i="2"/>
  <c r="W107" i="2"/>
  <c r="X111" i="2"/>
  <c r="W111" i="2"/>
  <c r="X115" i="2"/>
  <c r="W115" i="2"/>
  <c r="X119" i="2"/>
  <c r="W119" i="2"/>
  <c r="X123" i="2"/>
  <c r="W123" i="2"/>
  <c r="X127" i="2"/>
  <c r="W127" i="2"/>
  <c r="W131" i="2"/>
  <c r="X131" i="2"/>
  <c r="W135" i="2"/>
  <c r="X135" i="2"/>
  <c r="W139" i="2"/>
  <c r="X139" i="2"/>
  <c r="W143" i="2"/>
  <c r="X143" i="2"/>
  <c r="W147" i="2"/>
  <c r="X147" i="2"/>
  <c r="W151" i="2"/>
  <c r="X151" i="2"/>
  <c r="W155" i="2"/>
  <c r="X155" i="2"/>
  <c r="W159" i="2"/>
  <c r="X159" i="2"/>
  <c r="W163" i="2"/>
  <c r="X163" i="2"/>
  <c r="W167" i="2"/>
  <c r="X167" i="2"/>
  <c r="W171" i="2"/>
  <c r="X171" i="2"/>
  <c r="W175" i="2"/>
  <c r="X175" i="2"/>
  <c r="W179" i="2"/>
  <c r="X179" i="2"/>
  <c r="W183" i="2"/>
  <c r="X183" i="2"/>
  <c r="W187" i="2"/>
  <c r="X187" i="2"/>
  <c r="W191" i="2"/>
  <c r="X191" i="2"/>
  <c r="AU11" i="2"/>
  <c r="AV11" i="2"/>
  <c r="W53" i="2"/>
  <c r="W29" i="2"/>
  <c r="AV12" i="2"/>
  <c r="AU12" i="2"/>
  <c r="W21" i="2"/>
  <c r="X21" i="2"/>
  <c r="X12" i="2"/>
  <c r="W12" i="2"/>
  <c r="W14" i="2"/>
  <c r="X14" i="2"/>
  <c r="X24" i="2"/>
  <c r="W24" i="2"/>
  <c r="W28" i="2"/>
  <c r="X28" i="2"/>
  <c r="W32" i="2"/>
  <c r="X32" i="2"/>
  <c r="W36" i="2"/>
  <c r="X36" i="2"/>
  <c r="X40" i="2"/>
  <c r="W40" i="2"/>
  <c r="X44" i="2"/>
  <c r="W44" i="2"/>
  <c r="W48" i="2"/>
  <c r="X48" i="2"/>
  <c r="W56" i="2"/>
  <c r="X56" i="2"/>
  <c r="X60" i="2"/>
  <c r="W60" i="2"/>
  <c r="X64" i="2"/>
  <c r="W64" i="2"/>
  <c r="W68" i="2"/>
  <c r="X68" i="2"/>
  <c r="W72" i="2"/>
  <c r="X72" i="2"/>
  <c r="W16" i="2"/>
  <c r="X16" i="2"/>
  <c r="W19" i="2"/>
  <c r="X19" i="2"/>
  <c r="W76" i="2"/>
  <c r="X76" i="2"/>
  <c r="X80" i="2"/>
  <c r="W80" i="2"/>
  <c r="W84" i="2"/>
  <c r="X84" i="2"/>
  <c r="W88" i="2"/>
  <c r="X88" i="2"/>
  <c r="W92" i="2"/>
  <c r="X92" i="2"/>
  <c r="W96" i="2"/>
  <c r="X96" i="2"/>
  <c r="W100" i="2"/>
  <c r="X100" i="2"/>
  <c r="W104" i="2"/>
  <c r="X104" i="2"/>
  <c r="W108" i="2"/>
  <c r="X108" i="2"/>
  <c r="W112" i="2"/>
  <c r="X112" i="2"/>
  <c r="W116" i="2"/>
  <c r="X116" i="2"/>
  <c r="X120" i="2"/>
  <c r="W120" i="2"/>
  <c r="W124" i="2"/>
  <c r="X124" i="2"/>
  <c r="X128" i="2"/>
  <c r="W128" i="2"/>
  <c r="X132" i="2"/>
  <c r="W132" i="2"/>
  <c r="X136" i="2"/>
  <c r="W136" i="2"/>
  <c r="X140" i="2"/>
  <c r="W140" i="2"/>
  <c r="X144" i="2"/>
  <c r="W144" i="2"/>
  <c r="W148" i="2"/>
  <c r="X148" i="2"/>
  <c r="W152" i="2"/>
  <c r="X152" i="2"/>
  <c r="W156" i="2"/>
  <c r="X156" i="2"/>
  <c r="W160" i="2"/>
  <c r="X160" i="2"/>
  <c r="W164" i="2"/>
  <c r="X164" i="2"/>
  <c r="X168" i="2"/>
  <c r="W168" i="2"/>
  <c r="X172" i="2"/>
  <c r="W172" i="2"/>
  <c r="X176" i="2"/>
  <c r="W176" i="2"/>
  <c r="X180" i="2"/>
  <c r="W180" i="2"/>
  <c r="X184" i="2"/>
  <c r="W184" i="2"/>
  <c r="X188" i="2"/>
  <c r="W188" i="2"/>
  <c r="D3" i="4"/>
  <c r="W192" i="2"/>
  <c r="X192" i="2"/>
  <c r="X65" i="2"/>
  <c r="X41" i="2"/>
  <c r="W25" i="2"/>
  <c r="AV10" i="3" l="1"/>
  <c r="AV12" i="3"/>
  <c r="AV10" i="2"/>
  <c r="AV13" i="2"/>
  <c r="AZ4" i="4"/>
  <c r="AX4" i="4"/>
  <c r="AY4" i="4"/>
  <c r="AX3" i="4"/>
  <c r="AY3" i="4"/>
  <c r="AZ3" i="4"/>
  <c r="AY5" i="4"/>
  <c r="AX5" i="4"/>
  <c r="AZ5" i="4"/>
  <c r="AU10" i="2"/>
  <c r="AV13" i="3"/>
  <c r="AU13" i="2"/>
  <c r="A9" i="4" a="1"/>
  <c r="A9" i="4" l="1"/>
  <c r="I9" i="4" s="1"/>
  <c r="G9" i="4" l="1"/>
  <c r="T9" i="4"/>
  <c r="BA5" i="4"/>
  <c r="AL9" i="4"/>
  <c r="AO9" i="4"/>
  <c r="AQ9" i="4"/>
  <c r="AH9" i="4"/>
  <c r="Q9" i="4"/>
  <c r="E9" i="4"/>
  <c r="AI9" i="4"/>
  <c r="AA9" i="4"/>
  <c r="F9" i="4"/>
  <c r="AJ9" i="4"/>
  <c r="AP9" i="4"/>
  <c r="AE9" i="4"/>
  <c r="Y9" i="4"/>
  <c r="N9" i="4"/>
  <c r="L9" i="4"/>
  <c r="M9" i="4"/>
  <c r="BA4" i="4"/>
  <c r="AK9" i="4"/>
  <c r="AT9" i="4"/>
  <c r="AC9" i="4"/>
  <c r="R9" i="4"/>
  <c r="O9" i="4"/>
  <c r="AB9" i="4"/>
  <c r="K9" i="4"/>
  <c r="D9" i="4"/>
  <c r="AF9" i="4"/>
  <c r="BA3" i="4"/>
  <c r="J9" i="4"/>
  <c r="V9" i="4"/>
  <c r="AM9" i="4"/>
  <c r="AR9" i="4"/>
  <c r="AN9" i="4"/>
  <c r="W9" i="4"/>
  <c r="H9" i="4"/>
  <c r="S9" i="4"/>
  <c r="AS9" i="4"/>
  <c r="AG9" i="4"/>
  <c r="AD9" i="4"/>
  <c r="U9" i="4"/>
  <c r="P9" i="4"/>
  <c r="A10" i="4" a="1"/>
  <c r="A10" i="4" l="1"/>
  <c r="AQ10" i="4" l="1"/>
  <c r="I10" i="4"/>
  <c r="AM10" i="4"/>
  <c r="N10" i="4"/>
  <c r="AE10" i="4"/>
  <c r="AI10" i="4"/>
  <c r="E10" i="4"/>
  <c r="K10" i="4"/>
  <c r="AC10" i="4"/>
  <c r="D10" i="4"/>
  <c r="AT10" i="4"/>
  <c r="BB3" i="4"/>
  <c r="M10" i="4"/>
  <c r="P10" i="4"/>
  <c r="AK10" i="4"/>
  <c r="T10" i="4"/>
  <c r="AH10" i="4"/>
  <c r="Q10" i="4"/>
  <c r="L10" i="4"/>
  <c r="R10" i="4"/>
  <c r="AN10" i="4"/>
  <c r="BB4" i="4"/>
  <c r="S10" i="4"/>
  <c r="AP10" i="4"/>
  <c r="AF10" i="4"/>
  <c r="W10" i="4"/>
  <c r="AS10" i="4"/>
  <c r="AD10" i="4"/>
  <c r="AA10" i="4"/>
  <c r="Y10" i="4"/>
  <c r="U10" i="4"/>
  <c r="AG10" i="4"/>
  <c r="BB5" i="4"/>
  <c r="G10" i="4"/>
  <c r="AR10" i="4"/>
  <c r="AB10" i="4"/>
  <c r="AO10" i="4"/>
  <c r="F10" i="4"/>
  <c r="H10" i="4"/>
  <c r="V10" i="4"/>
  <c r="J10" i="4"/>
  <c r="AL10" i="4"/>
  <c r="AJ10" i="4"/>
  <c r="O10" i="4"/>
  <c r="A11" i="4" a="1"/>
  <c r="A11" i="4" l="1"/>
  <c r="AR11" i="4" l="1"/>
  <c r="AR12" i="4" s="1"/>
  <c r="I11" i="4"/>
  <c r="I12" i="4" s="1"/>
  <c r="AD11" i="4"/>
  <c r="AD12" i="4" s="1"/>
  <c r="E11" i="4"/>
  <c r="E12" i="4" s="1"/>
  <c r="F11" i="4"/>
  <c r="F12" i="4" s="1"/>
  <c r="T11" i="4"/>
  <c r="T12" i="4" s="1"/>
  <c r="AC11" i="4"/>
  <c r="AC12" i="4" s="1"/>
  <c r="W11" i="4"/>
  <c r="W12" i="4" s="1"/>
  <c r="U11" i="4"/>
  <c r="U12" i="4" s="1"/>
  <c r="AG11" i="4"/>
  <c r="AG12" i="4" s="1"/>
  <c r="V11" i="4"/>
  <c r="V12" i="4" s="1"/>
  <c r="AI11" i="4"/>
  <c r="AI12" i="4" s="1"/>
  <c r="N11" i="4"/>
  <c r="N12" i="4" s="1"/>
  <c r="AP11" i="4"/>
  <c r="AP12" i="4" s="1"/>
  <c r="J11" i="4"/>
  <c r="J12" i="4" s="1"/>
  <c r="G11" i="4"/>
  <c r="G12" i="4" s="1"/>
  <c r="AT11" i="4"/>
  <c r="AT12" i="4" s="1"/>
  <c r="AO11" i="4"/>
  <c r="AO12" i="4" s="1"/>
  <c r="D11" i="4"/>
  <c r="D12" i="4" s="1"/>
  <c r="AK11" i="4"/>
  <c r="AK12" i="4" s="1"/>
  <c r="H11" i="4"/>
  <c r="H12" i="4" s="1"/>
  <c r="Y11" i="4"/>
  <c r="Q11" i="4"/>
  <c r="Q12" i="4" s="1"/>
  <c r="AA11" i="4"/>
  <c r="AA12" i="4" s="1"/>
  <c r="M11" i="4"/>
  <c r="M12" i="4" s="1"/>
  <c r="AE11" i="4"/>
  <c r="AE12" i="4" s="1"/>
  <c r="AN11" i="4"/>
  <c r="AN12" i="4" s="1"/>
  <c r="L11" i="4"/>
  <c r="L12" i="4" s="1"/>
  <c r="O11" i="4"/>
  <c r="O12" i="4" s="1"/>
  <c r="AS11" i="4"/>
  <c r="AS12" i="4" s="1"/>
  <c r="AQ11" i="4"/>
  <c r="AQ12" i="4" s="1"/>
  <c r="AB11" i="4"/>
  <c r="AB12" i="4" s="1"/>
  <c r="AH11" i="4"/>
  <c r="AH12" i="4" s="1"/>
  <c r="AJ11" i="4"/>
  <c r="AJ12" i="4" s="1"/>
  <c r="K11" i="4"/>
  <c r="K12" i="4" s="1"/>
  <c r="S11" i="4"/>
  <c r="S12" i="4" s="1"/>
  <c r="AF11" i="4"/>
  <c r="AF12" i="4" s="1"/>
  <c r="AM11" i="4"/>
  <c r="AM12" i="4" s="1"/>
  <c r="R11" i="4"/>
  <c r="R12" i="4" s="1"/>
  <c r="AL11" i="4"/>
  <c r="AL12" i="4" s="1"/>
  <c r="P11" i="4"/>
  <c r="P12" i="4" s="1"/>
  <c r="CB23" i="5" l="1"/>
  <c r="EJ23" i="5" s="1"/>
  <c r="CB164" i="5"/>
  <c r="EJ164" i="5" s="1"/>
  <c r="CB7" i="5"/>
  <c r="EJ7" i="5" s="1"/>
  <c r="CB73" i="5"/>
  <c r="EJ73" i="5" s="1"/>
  <c r="CB120" i="5"/>
  <c r="EJ120" i="5" s="1"/>
  <c r="CB168" i="5"/>
  <c r="EJ168" i="5" s="1"/>
  <c r="CB13" i="5"/>
  <c r="EJ13" i="5" s="1"/>
  <c r="CB131" i="5"/>
  <c r="EJ131" i="5" s="1"/>
  <c r="CB16" i="5"/>
  <c r="EJ16" i="5" s="1"/>
  <c r="CB79" i="5"/>
  <c r="EJ79" i="5" s="1"/>
  <c r="CB103" i="5"/>
  <c r="EJ103" i="5" s="1"/>
  <c r="CB146" i="5"/>
  <c r="EJ146" i="5" s="1"/>
  <c r="CB170" i="5"/>
  <c r="EJ170" i="5" s="1"/>
  <c r="CB37" i="5"/>
  <c r="EJ37" i="5" s="1"/>
  <c r="CB88" i="5"/>
  <c r="EJ88" i="5" s="1"/>
  <c r="CB42" i="5"/>
  <c r="EJ42" i="5" s="1"/>
  <c r="CB162" i="5"/>
  <c r="EJ162" i="5" s="1"/>
  <c r="CB194" i="5"/>
  <c r="EJ194" i="5" s="1"/>
  <c r="CB22" i="5"/>
  <c r="EJ22" i="5" s="1"/>
  <c r="CB91" i="5"/>
  <c r="EJ91" i="5" s="1"/>
  <c r="CB96" i="5"/>
  <c r="EJ96" i="5" s="1"/>
  <c r="CB137" i="5"/>
  <c r="EJ137" i="5" s="1"/>
  <c r="CB110" i="5"/>
  <c r="EJ110" i="5" s="1"/>
  <c r="CB186" i="5"/>
  <c r="EJ186" i="5" s="1"/>
  <c r="CB118" i="5"/>
  <c r="EJ118" i="5" s="1"/>
  <c r="CB72" i="5"/>
  <c r="EJ72" i="5" s="1"/>
  <c r="CB86" i="5"/>
  <c r="EJ86" i="5" s="1"/>
  <c r="CB141" i="5"/>
  <c r="EJ141" i="5" s="1"/>
  <c r="CB174" i="5"/>
  <c r="EJ174" i="5" s="1"/>
  <c r="CB6" i="5"/>
  <c r="EJ6" i="5" s="1"/>
  <c r="CB188" i="5"/>
  <c r="EJ188" i="5" s="1"/>
  <c r="CB84" i="5"/>
  <c r="EJ84" i="5" s="1"/>
  <c r="CB185" i="5"/>
  <c r="EJ185" i="5" s="1"/>
  <c r="CB55" i="5"/>
  <c r="EJ55" i="5" s="1"/>
  <c r="CB177" i="5"/>
  <c r="EJ177" i="5" s="1"/>
  <c r="CB152" i="5"/>
  <c r="EJ152" i="5" s="1"/>
  <c r="CB28" i="5"/>
  <c r="EJ28" i="5" s="1"/>
  <c r="CB54" i="5"/>
  <c r="EJ54" i="5" s="1"/>
  <c r="CB71" i="5"/>
  <c r="EJ71" i="5" s="1"/>
  <c r="CB15" i="5"/>
  <c r="EJ15" i="5" s="1"/>
  <c r="CB149" i="5"/>
  <c r="EJ149" i="5" s="1"/>
  <c r="CB187" i="5"/>
  <c r="EJ187" i="5" s="1"/>
  <c r="CB134" i="5"/>
  <c r="EJ134" i="5" s="1"/>
  <c r="CB90" i="5"/>
  <c r="EJ90" i="5" s="1"/>
  <c r="CB59" i="5"/>
  <c r="EJ59" i="5" s="1"/>
  <c r="CB32" i="5"/>
  <c r="EJ32" i="5" s="1"/>
  <c r="CB87" i="5"/>
  <c r="EJ87" i="5" s="1"/>
  <c r="CB45" i="5"/>
  <c r="EJ45" i="5" s="1"/>
  <c r="CB123" i="5"/>
  <c r="EJ123" i="5" s="1"/>
  <c r="CB51" i="5"/>
  <c r="EJ51" i="5" s="1"/>
  <c r="CB31" i="5"/>
  <c r="EJ31" i="5" s="1"/>
  <c r="CB176" i="5"/>
  <c r="EJ176" i="5" s="1"/>
  <c r="CB63" i="5"/>
  <c r="EJ63" i="5" s="1"/>
  <c r="CB184" i="5"/>
  <c r="EJ184" i="5" s="1"/>
  <c r="CB4" i="5"/>
  <c r="EJ4" i="5" s="1"/>
  <c r="CB12" i="5"/>
  <c r="EJ12" i="5" s="1"/>
  <c r="CB49" i="5"/>
  <c r="EJ49" i="5" s="1"/>
  <c r="CB111" i="5"/>
  <c r="EJ111" i="5" s="1"/>
  <c r="CB154" i="5"/>
  <c r="EJ154" i="5" s="1"/>
  <c r="CB106" i="5"/>
  <c r="EJ106" i="5" s="1"/>
  <c r="CB60" i="5"/>
  <c r="EJ60" i="5" s="1"/>
  <c r="CB180" i="5"/>
  <c r="EJ180" i="5" s="1"/>
  <c r="CB148" i="5"/>
  <c r="EJ148" i="5" s="1"/>
  <c r="CB67" i="5"/>
  <c r="EJ67" i="5" s="1"/>
  <c r="CB93" i="5"/>
  <c r="EJ93" i="5" s="1"/>
  <c r="CB172" i="5"/>
  <c r="EJ172" i="5" s="1"/>
  <c r="CB173" i="5"/>
  <c r="EJ173" i="5" s="1"/>
  <c r="CB175" i="5"/>
  <c r="EJ175" i="5" s="1"/>
  <c r="CB139" i="5"/>
  <c r="EJ139" i="5" s="1"/>
  <c r="CB158" i="5"/>
  <c r="EJ158" i="5" s="1"/>
  <c r="CB97" i="5"/>
  <c r="EJ97" i="5" s="1"/>
  <c r="CB138" i="5"/>
  <c r="EJ138" i="5" s="1"/>
  <c r="CB17" i="5"/>
  <c r="EJ17" i="5" s="1"/>
  <c r="CB66" i="5"/>
  <c r="EJ66" i="5" s="1"/>
  <c r="CB159" i="5"/>
  <c r="EJ159" i="5" s="1"/>
  <c r="CB163" i="5"/>
  <c r="EJ163" i="5" s="1"/>
  <c r="CB132" i="5"/>
  <c r="EJ132" i="5" s="1"/>
  <c r="CB35" i="5"/>
  <c r="EJ35" i="5" s="1"/>
  <c r="CB108" i="5"/>
  <c r="EJ108" i="5" s="1"/>
  <c r="CB190" i="5"/>
  <c r="EJ190" i="5" s="1"/>
  <c r="CB105" i="5"/>
  <c r="EJ105" i="5" s="1"/>
  <c r="CB94" i="5"/>
  <c r="EJ94" i="5" s="1"/>
  <c r="CB156" i="5"/>
  <c r="EJ156" i="5" s="1"/>
  <c r="CB39" i="5"/>
  <c r="EJ39" i="5" s="1"/>
  <c r="CB80" i="5"/>
  <c r="EJ80" i="5" s="1"/>
  <c r="CB29" i="5"/>
  <c r="EJ29" i="5" s="1"/>
  <c r="CB191" i="5"/>
  <c r="EJ191" i="5" s="1"/>
  <c r="CB112" i="5"/>
  <c r="EJ112" i="5" s="1"/>
  <c r="CB11" i="5"/>
  <c r="EJ11" i="5" s="1"/>
  <c r="CB135" i="5"/>
  <c r="EJ135" i="5" s="1"/>
  <c r="CB40" i="5"/>
  <c r="EJ40" i="5" s="1"/>
  <c r="CB46" i="5"/>
  <c r="EJ46" i="5" s="1"/>
  <c r="CB136" i="5"/>
  <c r="EJ136" i="5" s="1"/>
  <c r="CB101" i="5"/>
  <c r="EJ101" i="5" s="1"/>
  <c r="CB89" i="5"/>
  <c r="EJ89" i="5" s="1"/>
  <c r="CB179" i="5"/>
  <c r="EJ179" i="5" s="1"/>
  <c r="CB56" i="5"/>
  <c r="EJ56" i="5" s="1"/>
  <c r="CB129" i="5"/>
  <c r="EJ129" i="5" s="1"/>
  <c r="CB145" i="5"/>
  <c r="EJ145" i="5" s="1"/>
  <c r="CB102" i="5"/>
  <c r="EJ102" i="5" s="1"/>
  <c r="CB161" i="5"/>
  <c r="EJ161" i="5" s="1"/>
  <c r="CB150" i="5"/>
  <c r="EJ150" i="5" s="1"/>
  <c r="CB147" i="5"/>
  <c r="EJ147" i="5" s="1"/>
  <c r="CB144" i="5"/>
  <c r="EJ144" i="5" s="1"/>
  <c r="CB75" i="5"/>
  <c r="EJ75" i="5" s="1"/>
  <c r="CB82" i="5"/>
  <c r="EJ82" i="5" s="1"/>
  <c r="CB182" i="5"/>
  <c r="EJ182" i="5" s="1"/>
  <c r="CB160" i="5"/>
  <c r="EJ160" i="5" s="1"/>
  <c r="CB155" i="5"/>
  <c r="EJ155" i="5" s="1"/>
  <c r="CB78" i="5"/>
  <c r="EJ78" i="5" s="1"/>
  <c r="CB62" i="5"/>
  <c r="EJ62" i="5" s="1"/>
  <c r="CB14" i="5"/>
  <c r="EJ14" i="5" s="1"/>
  <c r="CB92" i="5"/>
  <c r="EJ92" i="5" s="1"/>
  <c r="CB43" i="5"/>
  <c r="EJ43" i="5" s="1"/>
  <c r="CB128" i="5"/>
  <c r="EJ128" i="5" s="1"/>
  <c r="CB44" i="5"/>
  <c r="EJ44" i="5" s="1"/>
  <c r="CB50" i="5"/>
  <c r="EJ50" i="5" s="1"/>
  <c r="CB178" i="5"/>
  <c r="EJ178" i="5" s="1"/>
  <c r="CB167" i="5"/>
  <c r="EJ167" i="5" s="1"/>
  <c r="CB83" i="5"/>
  <c r="EJ83" i="5" s="1"/>
  <c r="CB121" i="5"/>
  <c r="EJ121" i="5" s="1"/>
  <c r="CB61" i="5"/>
  <c r="EJ61" i="5" s="1"/>
  <c r="CB151" i="5"/>
  <c r="EJ151" i="5" s="1"/>
  <c r="CB76" i="5"/>
  <c r="EJ76" i="5" s="1"/>
  <c r="CB64" i="5"/>
  <c r="EJ64" i="5" s="1"/>
  <c r="CB100" i="5"/>
  <c r="EJ100" i="5" s="1"/>
  <c r="CB127" i="5"/>
  <c r="EJ127" i="5" s="1"/>
  <c r="CB47" i="5"/>
  <c r="EJ47" i="5" s="1"/>
  <c r="CB81" i="5"/>
  <c r="EJ81" i="5" s="1"/>
  <c r="CB140" i="5"/>
  <c r="EJ140" i="5" s="1"/>
  <c r="CB26" i="5"/>
  <c r="EJ26" i="5" s="1"/>
  <c r="CB95" i="5"/>
  <c r="EJ95" i="5" s="1"/>
  <c r="CB124" i="5"/>
  <c r="EJ124" i="5" s="1"/>
  <c r="CB98" i="5"/>
  <c r="EJ98" i="5" s="1"/>
  <c r="CB30" i="5"/>
  <c r="EJ30" i="5" s="1"/>
  <c r="CB109" i="5"/>
  <c r="EJ109" i="5" s="1"/>
  <c r="CB74" i="5"/>
  <c r="EJ74" i="5" s="1"/>
  <c r="CB153" i="5"/>
  <c r="EJ153" i="5" s="1"/>
  <c r="CB70" i="5"/>
  <c r="EJ70" i="5" s="1"/>
  <c r="CB24" i="5"/>
  <c r="EJ24" i="5" s="1"/>
  <c r="CB85" i="5"/>
  <c r="EJ85" i="5" s="1"/>
  <c r="CB58" i="5"/>
  <c r="EJ58" i="5" s="1"/>
  <c r="CB36" i="5"/>
  <c r="EJ36" i="5" s="1"/>
  <c r="CB3" i="5"/>
  <c r="EJ3" i="5" s="1"/>
  <c r="CB116" i="5"/>
  <c r="EJ116" i="5" s="1"/>
  <c r="CB171" i="5"/>
  <c r="EJ171" i="5" s="1"/>
  <c r="CB77" i="5"/>
  <c r="EJ77" i="5" s="1"/>
  <c r="CB183" i="5"/>
  <c r="EJ183" i="5" s="1"/>
  <c r="CB65" i="5"/>
  <c r="EJ65" i="5" s="1"/>
  <c r="CB53" i="5"/>
  <c r="EJ53" i="5" s="1"/>
  <c r="CB33" i="5"/>
  <c r="EJ33" i="5" s="1"/>
  <c r="CB119" i="5"/>
  <c r="EJ119" i="5" s="1"/>
  <c r="CB114" i="5"/>
  <c r="EJ114" i="5" s="1"/>
  <c r="CB20" i="5"/>
  <c r="EJ20" i="5" s="1"/>
  <c r="CB142" i="5"/>
  <c r="EJ142" i="5" s="1"/>
  <c r="CB34" i="5"/>
  <c r="EJ34" i="5" s="1"/>
  <c r="CB143" i="5"/>
  <c r="EJ143" i="5" s="1"/>
  <c r="CB41" i="5"/>
  <c r="EJ41" i="5" s="1"/>
  <c r="CB125" i="5"/>
  <c r="EJ125" i="5" s="1"/>
  <c r="CB115" i="5"/>
  <c r="EJ115" i="5" s="1"/>
  <c r="CB117" i="5"/>
  <c r="EJ117" i="5" s="1"/>
  <c r="CB38" i="5"/>
  <c r="EJ38" i="5" s="1"/>
  <c r="CB99" i="5"/>
  <c r="EJ99" i="5" s="1"/>
  <c r="CB189" i="5"/>
  <c r="EJ189" i="5" s="1"/>
  <c r="CB122" i="5"/>
  <c r="EJ122" i="5" s="1"/>
  <c r="CB165" i="5"/>
  <c r="EJ165" i="5" s="1"/>
  <c r="CB19" i="5"/>
  <c r="EJ19" i="5" s="1"/>
  <c r="CB157" i="5"/>
  <c r="EJ157" i="5" s="1"/>
  <c r="CB8" i="5"/>
  <c r="EJ8" i="5" s="1"/>
  <c r="CB133" i="5"/>
  <c r="EJ133" i="5" s="1"/>
  <c r="CB192" i="5"/>
  <c r="EJ192" i="5" s="1"/>
  <c r="CB69" i="5"/>
  <c r="EJ69" i="5" s="1"/>
  <c r="CB68" i="5"/>
  <c r="EJ68" i="5" s="1"/>
  <c r="CB193" i="5"/>
  <c r="EJ193" i="5" s="1"/>
  <c r="CB21" i="5"/>
  <c r="EJ21" i="5" s="1"/>
  <c r="CB130" i="5"/>
  <c r="EJ130" i="5" s="1"/>
  <c r="CB166" i="5"/>
  <c r="EJ166" i="5" s="1"/>
  <c r="CB5" i="5"/>
  <c r="EJ5" i="5" s="1"/>
  <c r="CB126" i="5"/>
  <c r="EJ126" i="5" s="1"/>
  <c r="CB52" i="5"/>
  <c r="EJ52" i="5" s="1"/>
  <c r="CB9" i="5"/>
  <c r="EJ9" i="5" s="1"/>
  <c r="CB113" i="5"/>
  <c r="EJ113" i="5" s="1"/>
  <c r="CB10" i="5"/>
  <c r="EJ10" i="5" s="1"/>
  <c r="CB57" i="5"/>
  <c r="EJ57" i="5" s="1"/>
  <c r="CB104" i="5"/>
  <c r="EJ104" i="5" s="1"/>
  <c r="CB48" i="5"/>
  <c r="EJ48" i="5" s="1"/>
  <c r="CB25" i="5"/>
  <c r="EJ25" i="5" s="1"/>
  <c r="CB181" i="5"/>
  <c r="EJ181" i="5" s="1"/>
  <c r="CB169" i="5"/>
  <c r="EJ169" i="5" s="1"/>
  <c r="CB107" i="5"/>
  <c r="EJ107" i="5" s="1"/>
  <c r="CB18" i="5"/>
  <c r="EJ18" i="5" s="1"/>
  <c r="CB27" i="5"/>
  <c r="EJ27" i="5" s="1"/>
  <c r="BJ169" i="5"/>
  <c r="DR169" i="5" s="1"/>
  <c r="BJ49" i="5"/>
  <c r="DR49" i="5" s="1"/>
  <c r="BJ12" i="5"/>
  <c r="DR12" i="5" s="1"/>
  <c r="BJ176" i="5"/>
  <c r="DR176" i="5" s="1"/>
  <c r="BJ9" i="5"/>
  <c r="DR9" i="5" s="1"/>
  <c r="BJ45" i="5"/>
  <c r="DR45" i="5" s="1"/>
  <c r="BJ135" i="5"/>
  <c r="DR135" i="5" s="1"/>
  <c r="BJ47" i="5"/>
  <c r="DR47" i="5" s="1"/>
  <c r="BJ90" i="5"/>
  <c r="DR90" i="5" s="1"/>
  <c r="BJ149" i="5"/>
  <c r="DR149" i="5" s="1"/>
  <c r="BJ185" i="5"/>
  <c r="DR185" i="5" s="1"/>
  <c r="BJ112" i="5"/>
  <c r="DR112" i="5" s="1"/>
  <c r="BJ33" i="5"/>
  <c r="DR33" i="5" s="1"/>
  <c r="BJ120" i="5"/>
  <c r="DR120" i="5" s="1"/>
  <c r="BJ166" i="5"/>
  <c r="DR166" i="5" s="1"/>
  <c r="BJ107" i="5"/>
  <c r="DR107" i="5" s="1"/>
  <c r="BJ189" i="5"/>
  <c r="DR189" i="5" s="1"/>
  <c r="BJ48" i="5"/>
  <c r="DR48" i="5" s="1"/>
  <c r="BJ125" i="5"/>
  <c r="DR125" i="5" s="1"/>
  <c r="BJ53" i="5"/>
  <c r="DR53" i="5" s="1"/>
  <c r="BJ188" i="5"/>
  <c r="DR188" i="5" s="1"/>
  <c r="BJ60" i="5"/>
  <c r="DR60" i="5" s="1"/>
  <c r="BJ5" i="5"/>
  <c r="DR5" i="5" s="1"/>
  <c r="BJ69" i="5"/>
  <c r="DR69" i="5" s="1"/>
  <c r="BJ133" i="5"/>
  <c r="DR133" i="5" s="1"/>
  <c r="BJ79" i="5"/>
  <c r="DR79" i="5" s="1"/>
  <c r="BJ158" i="5"/>
  <c r="DR158" i="5" s="1"/>
  <c r="BJ3" i="5"/>
  <c r="DR3" i="5" s="1"/>
  <c r="BJ144" i="5"/>
  <c r="DR144" i="5" s="1"/>
  <c r="BJ128" i="5"/>
  <c r="DR128" i="5" s="1"/>
  <c r="BJ75" i="5"/>
  <c r="DR75" i="5" s="1"/>
  <c r="BJ24" i="5"/>
  <c r="DR24" i="5" s="1"/>
  <c r="BJ178" i="5"/>
  <c r="DR178" i="5" s="1"/>
  <c r="BJ126" i="5"/>
  <c r="DR126" i="5" s="1"/>
  <c r="BJ62" i="5"/>
  <c r="DR62" i="5" s="1"/>
  <c r="BJ193" i="5"/>
  <c r="DR193" i="5" s="1"/>
  <c r="BJ147" i="5"/>
  <c r="DR147" i="5" s="1"/>
  <c r="BJ27" i="5"/>
  <c r="DR27" i="5" s="1"/>
  <c r="BJ65" i="5"/>
  <c r="DR65" i="5" s="1"/>
  <c r="BJ81" i="5"/>
  <c r="DR81" i="5" s="1"/>
  <c r="BJ165" i="5"/>
  <c r="DR165" i="5" s="1"/>
  <c r="BJ74" i="5"/>
  <c r="DR74" i="5" s="1"/>
  <c r="BJ103" i="5"/>
  <c r="DR103" i="5" s="1"/>
  <c r="BJ20" i="5"/>
  <c r="DR20" i="5" s="1"/>
  <c r="BJ110" i="5"/>
  <c r="DR110" i="5" s="1"/>
  <c r="BJ174" i="5"/>
  <c r="DR174" i="5" s="1"/>
  <c r="BJ157" i="5"/>
  <c r="DR157" i="5" s="1"/>
  <c r="BJ190" i="5"/>
  <c r="DR190" i="5" s="1"/>
  <c r="BJ56" i="5"/>
  <c r="DR56" i="5" s="1"/>
  <c r="BJ145" i="5"/>
  <c r="DR145" i="5" s="1"/>
  <c r="BJ175" i="5"/>
  <c r="DR175" i="5" s="1"/>
  <c r="BJ153" i="5"/>
  <c r="DR153" i="5" s="1"/>
  <c r="BJ21" i="5"/>
  <c r="DR21" i="5" s="1"/>
  <c r="BJ6" i="5"/>
  <c r="DR6" i="5" s="1"/>
  <c r="BJ164" i="5"/>
  <c r="DR164" i="5" s="1"/>
  <c r="BJ70" i="5"/>
  <c r="DR70" i="5" s="1"/>
  <c r="BJ191" i="5"/>
  <c r="DR191" i="5" s="1"/>
  <c r="BJ163" i="5"/>
  <c r="DR163" i="5" s="1"/>
  <c r="BJ104" i="5"/>
  <c r="DR104" i="5" s="1"/>
  <c r="BJ41" i="5"/>
  <c r="DR41" i="5" s="1"/>
  <c r="BJ168" i="5"/>
  <c r="DR168" i="5" s="1"/>
  <c r="BJ159" i="5"/>
  <c r="DR159" i="5" s="1"/>
  <c r="BJ72" i="5"/>
  <c r="DR72" i="5" s="1"/>
  <c r="BJ181" i="5"/>
  <c r="DR181" i="5" s="1"/>
  <c r="BJ76" i="5"/>
  <c r="DR76" i="5" s="1"/>
  <c r="BJ8" i="5"/>
  <c r="DR8" i="5" s="1"/>
  <c r="BJ101" i="5"/>
  <c r="DR101" i="5" s="1"/>
  <c r="BJ11" i="5"/>
  <c r="DR11" i="5" s="1"/>
  <c r="BJ30" i="5"/>
  <c r="DR30" i="5" s="1"/>
  <c r="BJ177" i="5"/>
  <c r="DR177" i="5" s="1"/>
  <c r="BJ32" i="5"/>
  <c r="DR32" i="5" s="1"/>
  <c r="BJ108" i="5"/>
  <c r="DR108" i="5" s="1"/>
  <c r="BJ180" i="5"/>
  <c r="DR180" i="5" s="1"/>
  <c r="BJ51" i="5"/>
  <c r="DR51" i="5" s="1"/>
  <c r="BJ93" i="5"/>
  <c r="DR93" i="5" s="1"/>
  <c r="BJ18" i="5"/>
  <c r="DR18" i="5" s="1"/>
  <c r="BJ111" i="5"/>
  <c r="DR111" i="5" s="1"/>
  <c r="BJ131" i="5"/>
  <c r="DR131" i="5" s="1"/>
  <c r="BJ116" i="5"/>
  <c r="DR116" i="5" s="1"/>
  <c r="BJ71" i="5"/>
  <c r="DR71" i="5" s="1"/>
  <c r="BJ172" i="5"/>
  <c r="DR172" i="5" s="1"/>
  <c r="BJ95" i="5"/>
  <c r="DR95" i="5" s="1"/>
  <c r="BJ39" i="5"/>
  <c r="DR39" i="5" s="1"/>
  <c r="BJ143" i="5"/>
  <c r="DR143" i="5" s="1"/>
  <c r="BJ150" i="5"/>
  <c r="DR150" i="5" s="1"/>
  <c r="BJ87" i="5"/>
  <c r="DR87" i="5" s="1"/>
  <c r="BJ64" i="5"/>
  <c r="DR64" i="5" s="1"/>
  <c r="BJ119" i="5"/>
  <c r="DR119" i="5" s="1"/>
  <c r="BJ78" i="5"/>
  <c r="DR78" i="5" s="1"/>
  <c r="BJ94" i="5"/>
  <c r="DR94" i="5" s="1"/>
  <c r="BJ121" i="5"/>
  <c r="DR121" i="5" s="1"/>
  <c r="BJ141" i="5"/>
  <c r="DR141" i="5" s="1"/>
  <c r="BJ89" i="5"/>
  <c r="DR89" i="5" s="1"/>
  <c r="BJ86" i="5"/>
  <c r="DR86" i="5" s="1"/>
  <c r="BJ118" i="5"/>
  <c r="DR118" i="5" s="1"/>
  <c r="BJ50" i="5"/>
  <c r="DR50" i="5" s="1"/>
  <c r="BJ152" i="5"/>
  <c r="DR152" i="5" s="1"/>
  <c r="BJ68" i="5"/>
  <c r="DR68" i="5" s="1"/>
  <c r="BJ156" i="5"/>
  <c r="DR156" i="5" s="1"/>
  <c r="BJ38" i="5"/>
  <c r="DR38" i="5" s="1"/>
  <c r="BJ136" i="5"/>
  <c r="DR136" i="5" s="1"/>
  <c r="BJ66" i="5"/>
  <c r="DR66" i="5" s="1"/>
  <c r="BJ100" i="5"/>
  <c r="DR100" i="5" s="1"/>
  <c r="BJ124" i="5"/>
  <c r="DR124" i="5" s="1"/>
  <c r="BJ123" i="5"/>
  <c r="DR123" i="5" s="1"/>
  <c r="BJ77" i="5"/>
  <c r="DR77" i="5" s="1"/>
  <c r="BJ54" i="5"/>
  <c r="DR54" i="5" s="1"/>
  <c r="BJ192" i="5"/>
  <c r="DR192" i="5" s="1"/>
  <c r="BJ105" i="5"/>
  <c r="DR105" i="5" s="1"/>
  <c r="BJ55" i="5"/>
  <c r="DR55" i="5" s="1"/>
  <c r="BJ182" i="5"/>
  <c r="DR182" i="5" s="1"/>
  <c r="BJ61" i="5"/>
  <c r="DR61" i="5" s="1"/>
  <c r="BJ137" i="5"/>
  <c r="DR137" i="5" s="1"/>
  <c r="BJ58" i="5"/>
  <c r="DR58" i="5" s="1"/>
  <c r="BJ34" i="5"/>
  <c r="DR34" i="5" s="1"/>
  <c r="BJ25" i="5"/>
  <c r="DR25" i="5" s="1"/>
  <c r="BJ139" i="5"/>
  <c r="DR139" i="5" s="1"/>
  <c r="BJ7" i="5"/>
  <c r="DR7" i="5" s="1"/>
  <c r="BJ154" i="5"/>
  <c r="DR154" i="5" s="1"/>
  <c r="BJ92" i="5"/>
  <c r="DR92" i="5" s="1"/>
  <c r="BJ35" i="5"/>
  <c r="DR35" i="5" s="1"/>
  <c r="BJ28" i="5"/>
  <c r="DR28" i="5" s="1"/>
  <c r="BJ167" i="5"/>
  <c r="DR167" i="5" s="1"/>
  <c r="BJ44" i="5"/>
  <c r="DR44" i="5" s="1"/>
  <c r="BJ102" i="5"/>
  <c r="DR102" i="5" s="1"/>
  <c r="BJ97" i="5"/>
  <c r="DR97" i="5" s="1"/>
  <c r="BJ59" i="5"/>
  <c r="DR59" i="5" s="1"/>
  <c r="BJ10" i="5"/>
  <c r="DR10" i="5" s="1"/>
  <c r="BJ31" i="5"/>
  <c r="DR31" i="5" s="1"/>
  <c r="BJ29" i="5"/>
  <c r="DR29" i="5" s="1"/>
  <c r="BJ80" i="5"/>
  <c r="DR80" i="5" s="1"/>
  <c r="BJ183" i="5"/>
  <c r="DR183" i="5" s="1"/>
  <c r="BJ114" i="5"/>
  <c r="DR114" i="5" s="1"/>
  <c r="BJ148" i="5"/>
  <c r="DR148" i="5" s="1"/>
  <c r="BJ73" i="5"/>
  <c r="DR73" i="5" s="1"/>
  <c r="BJ36" i="5"/>
  <c r="DR36" i="5" s="1"/>
  <c r="BJ155" i="5"/>
  <c r="DR155" i="5" s="1"/>
  <c r="BJ96" i="5"/>
  <c r="DR96" i="5" s="1"/>
  <c r="BJ57" i="5"/>
  <c r="DR57" i="5" s="1"/>
  <c r="BJ83" i="5"/>
  <c r="DR83" i="5" s="1"/>
  <c r="BJ82" i="5"/>
  <c r="DR82" i="5" s="1"/>
  <c r="BJ113" i="5"/>
  <c r="DR113" i="5" s="1"/>
  <c r="BJ16" i="5"/>
  <c r="DR16" i="5" s="1"/>
  <c r="BJ179" i="5"/>
  <c r="DR179" i="5" s="1"/>
  <c r="BJ42" i="5"/>
  <c r="DR42" i="5" s="1"/>
  <c r="BJ85" i="5"/>
  <c r="DR85" i="5" s="1"/>
  <c r="BJ37" i="5"/>
  <c r="DR37" i="5" s="1"/>
  <c r="BJ122" i="5"/>
  <c r="DR122" i="5" s="1"/>
  <c r="BJ88" i="5"/>
  <c r="DR88" i="5" s="1"/>
  <c r="BJ173" i="5"/>
  <c r="DR173" i="5" s="1"/>
  <c r="BJ98" i="5"/>
  <c r="DR98" i="5" s="1"/>
  <c r="BJ132" i="5"/>
  <c r="DR132" i="5" s="1"/>
  <c r="BJ186" i="5"/>
  <c r="DR186" i="5" s="1"/>
  <c r="BJ91" i="5"/>
  <c r="DR91" i="5" s="1"/>
  <c r="BJ170" i="5"/>
  <c r="DR170" i="5" s="1"/>
  <c r="BJ146" i="5"/>
  <c r="DR146" i="5" s="1"/>
  <c r="BJ52" i="5"/>
  <c r="DR52" i="5" s="1"/>
  <c r="BJ106" i="5"/>
  <c r="DR106" i="5" s="1"/>
  <c r="BJ194" i="5"/>
  <c r="DR194" i="5" s="1"/>
  <c r="BJ161" i="5"/>
  <c r="DR161" i="5" s="1"/>
  <c r="BJ171" i="5"/>
  <c r="DR171" i="5" s="1"/>
  <c r="BJ140" i="5"/>
  <c r="DR140" i="5" s="1"/>
  <c r="BJ187" i="5"/>
  <c r="DR187" i="5" s="1"/>
  <c r="BJ129" i="5"/>
  <c r="DR129" i="5" s="1"/>
  <c r="BJ17" i="5"/>
  <c r="DR17" i="5" s="1"/>
  <c r="BJ26" i="5"/>
  <c r="DR26" i="5" s="1"/>
  <c r="BJ130" i="5"/>
  <c r="DR130" i="5" s="1"/>
  <c r="BJ109" i="5"/>
  <c r="DR109" i="5" s="1"/>
  <c r="BJ117" i="5"/>
  <c r="DR117" i="5" s="1"/>
  <c r="BJ22" i="5"/>
  <c r="DR22" i="5" s="1"/>
  <c r="BJ151" i="5"/>
  <c r="DR151" i="5" s="1"/>
  <c r="BJ40" i="5"/>
  <c r="DR40" i="5" s="1"/>
  <c r="BJ115" i="5"/>
  <c r="DR115" i="5" s="1"/>
  <c r="BJ13" i="5"/>
  <c r="DR13" i="5" s="1"/>
  <c r="BJ63" i="5"/>
  <c r="DR63" i="5" s="1"/>
  <c r="BJ23" i="5"/>
  <c r="DR23" i="5" s="1"/>
  <c r="BJ14" i="5"/>
  <c r="DR14" i="5" s="1"/>
  <c r="BJ4" i="5"/>
  <c r="DR4" i="5" s="1"/>
  <c r="BJ127" i="5"/>
  <c r="DR127" i="5" s="1"/>
  <c r="BJ46" i="5"/>
  <c r="DR46" i="5" s="1"/>
  <c r="BJ184" i="5"/>
  <c r="DR184" i="5" s="1"/>
  <c r="BJ160" i="5"/>
  <c r="DR160" i="5" s="1"/>
  <c r="BJ19" i="5"/>
  <c r="DR19" i="5" s="1"/>
  <c r="BJ134" i="5"/>
  <c r="DR134" i="5" s="1"/>
  <c r="BJ67" i="5"/>
  <c r="DR67" i="5" s="1"/>
  <c r="BJ162" i="5"/>
  <c r="DR162" i="5" s="1"/>
  <c r="BJ99" i="5"/>
  <c r="DR99" i="5" s="1"/>
  <c r="BJ43" i="5"/>
  <c r="DR43" i="5" s="1"/>
  <c r="BJ84" i="5"/>
  <c r="DR84" i="5" s="1"/>
  <c r="BJ138" i="5"/>
  <c r="DR138" i="5" s="1"/>
  <c r="BJ142" i="5"/>
  <c r="DR142" i="5" s="1"/>
  <c r="BJ15" i="5"/>
  <c r="DR15" i="5" s="1"/>
  <c r="BR175" i="5"/>
  <c r="DZ175" i="5" s="1"/>
  <c r="BR58" i="5"/>
  <c r="DZ58" i="5" s="1"/>
  <c r="BR56" i="5"/>
  <c r="DZ56" i="5" s="1"/>
  <c r="BR165" i="5"/>
  <c r="DZ165" i="5" s="1"/>
  <c r="BR183" i="5"/>
  <c r="DZ183" i="5" s="1"/>
  <c r="BR186" i="5"/>
  <c r="DZ186" i="5" s="1"/>
  <c r="BR164" i="5"/>
  <c r="DZ164" i="5" s="1"/>
  <c r="BR112" i="5"/>
  <c r="DZ112" i="5" s="1"/>
  <c r="BR93" i="5"/>
  <c r="DZ93" i="5" s="1"/>
  <c r="BR118" i="5"/>
  <c r="DZ118" i="5" s="1"/>
  <c r="BR167" i="5"/>
  <c r="DZ167" i="5" s="1"/>
  <c r="BR3" i="5"/>
  <c r="DZ3" i="5" s="1"/>
  <c r="BR136" i="5"/>
  <c r="DZ136" i="5" s="1"/>
  <c r="BR53" i="5"/>
  <c r="DZ53" i="5" s="1"/>
  <c r="BR107" i="5"/>
  <c r="DZ107" i="5" s="1"/>
  <c r="BR46" i="5"/>
  <c r="DZ46" i="5" s="1"/>
  <c r="BR150" i="5"/>
  <c r="DZ150" i="5" s="1"/>
  <c r="BR22" i="5"/>
  <c r="DZ22" i="5" s="1"/>
  <c r="BR9" i="5"/>
  <c r="DZ9" i="5" s="1"/>
  <c r="BR74" i="5"/>
  <c r="DZ74" i="5" s="1"/>
  <c r="BR87" i="5"/>
  <c r="DZ87" i="5" s="1"/>
  <c r="BR44" i="5"/>
  <c r="DZ44" i="5" s="1"/>
  <c r="BR188" i="5"/>
  <c r="DZ188" i="5" s="1"/>
  <c r="BR141" i="5"/>
  <c r="DZ141" i="5" s="1"/>
  <c r="BR185" i="5"/>
  <c r="DZ185" i="5" s="1"/>
  <c r="BR133" i="5"/>
  <c r="DZ133" i="5" s="1"/>
  <c r="BR57" i="5"/>
  <c r="DZ57" i="5" s="1"/>
  <c r="BR147" i="5"/>
  <c r="DZ147" i="5" s="1"/>
  <c r="BR121" i="5"/>
  <c r="DZ121" i="5" s="1"/>
  <c r="BR45" i="5"/>
  <c r="DZ45" i="5" s="1"/>
  <c r="BR50" i="5"/>
  <c r="DZ50" i="5" s="1"/>
  <c r="BR123" i="5"/>
  <c r="DZ123" i="5" s="1"/>
  <c r="BR91" i="5"/>
  <c r="DZ91" i="5" s="1"/>
  <c r="BR29" i="5"/>
  <c r="DZ29" i="5" s="1"/>
  <c r="BR73" i="5"/>
  <c r="DZ73" i="5" s="1"/>
  <c r="BR163" i="5"/>
  <c r="DZ163" i="5" s="1"/>
  <c r="BR177" i="5"/>
  <c r="DZ177" i="5" s="1"/>
  <c r="BR78" i="5"/>
  <c r="DZ78" i="5" s="1"/>
  <c r="BR113" i="5"/>
  <c r="DZ113" i="5" s="1"/>
  <c r="BR132" i="5"/>
  <c r="DZ132" i="5" s="1"/>
  <c r="BR145" i="5"/>
  <c r="DZ145" i="5" s="1"/>
  <c r="BR4" i="5"/>
  <c r="DZ4" i="5" s="1"/>
  <c r="BR142" i="5"/>
  <c r="DZ142" i="5" s="1"/>
  <c r="BR174" i="5"/>
  <c r="DZ174" i="5" s="1"/>
  <c r="BR41" i="5"/>
  <c r="DZ41" i="5" s="1"/>
  <c r="BR23" i="5"/>
  <c r="DZ23" i="5" s="1"/>
  <c r="BR105" i="5"/>
  <c r="DZ105" i="5" s="1"/>
  <c r="BR94" i="5"/>
  <c r="DZ94" i="5" s="1"/>
  <c r="BR61" i="5"/>
  <c r="DZ61" i="5" s="1"/>
  <c r="BR134" i="5"/>
  <c r="DZ134" i="5" s="1"/>
  <c r="BR35" i="5"/>
  <c r="DZ35" i="5" s="1"/>
  <c r="BR81" i="5"/>
  <c r="DZ81" i="5" s="1"/>
  <c r="BR166" i="5"/>
  <c r="DZ166" i="5" s="1"/>
  <c r="BR75" i="5"/>
  <c r="DZ75" i="5" s="1"/>
  <c r="BR18" i="5"/>
  <c r="DZ18" i="5" s="1"/>
  <c r="BR67" i="5"/>
  <c r="DZ67" i="5" s="1"/>
  <c r="BR6" i="5"/>
  <c r="DZ6" i="5" s="1"/>
  <c r="BR171" i="5"/>
  <c r="DZ171" i="5" s="1"/>
  <c r="BR151" i="5"/>
  <c r="DZ151" i="5" s="1"/>
  <c r="BR143" i="5"/>
  <c r="DZ143" i="5" s="1"/>
  <c r="BR102" i="5"/>
  <c r="DZ102" i="5" s="1"/>
  <c r="BR19" i="5"/>
  <c r="DZ19" i="5" s="1"/>
  <c r="BR15" i="5"/>
  <c r="DZ15" i="5" s="1"/>
  <c r="BR156" i="5"/>
  <c r="DZ156" i="5" s="1"/>
  <c r="BR88" i="5"/>
  <c r="DZ88" i="5" s="1"/>
  <c r="BR178" i="5"/>
  <c r="DZ178" i="5" s="1"/>
  <c r="BR190" i="5"/>
  <c r="DZ190" i="5" s="1"/>
  <c r="BR33" i="5"/>
  <c r="DZ33" i="5" s="1"/>
  <c r="BR99" i="5"/>
  <c r="DZ99" i="5" s="1"/>
  <c r="BR36" i="5"/>
  <c r="DZ36" i="5" s="1"/>
  <c r="BR64" i="5"/>
  <c r="DZ64" i="5" s="1"/>
  <c r="BR30" i="5"/>
  <c r="DZ30" i="5" s="1"/>
  <c r="BR97" i="5"/>
  <c r="DZ97" i="5" s="1"/>
  <c r="BR168" i="5"/>
  <c r="DZ168" i="5" s="1"/>
  <c r="BR43" i="5"/>
  <c r="DZ43" i="5" s="1"/>
  <c r="BR191" i="5"/>
  <c r="DZ191" i="5" s="1"/>
  <c r="BR38" i="5"/>
  <c r="DZ38" i="5" s="1"/>
  <c r="BR184" i="5"/>
  <c r="DZ184" i="5" s="1"/>
  <c r="BR104" i="5"/>
  <c r="DZ104" i="5" s="1"/>
  <c r="BR182" i="5"/>
  <c r="DZ182" i="5" s="1"/>
  <c r="BR63" i="5"/>
  <c r="DZ63" i="5" s="1"/>
  <c r="BR111" i="5"/>
  <c r="DZ111" i="5" s="1"/>
  <c r="BR69" i="5"/>
  <c r="DZ69" i="5" s="1"/>
  <c r="BR176" i="5"/>
  <c r="DZ176" i="5" s="1"/>
  <c r="BR20" i="5"/>
  <c r="DZ20" i="5" s="1"/>
  <c r="BR100" i="5"/>
  <c r="DZ100" i="5" s="1"/>
  <c r="BR135" i="5"/>
  <c r="DZ135" i="5" s="1"/>
  <c r="BR79" i="5"/>
  <c r="DZ79" i="5" s="1"/>
  <c r="BR55" i="5"/>
  <c r="DZ55" i="5" s="1"/>
  <c r="BR116" i="5"/>
  <c r="DZ116" i="5" s="1"/>
  <c r="BR12" i="5"/>
  <c r="DZ12" i="5" s="1"/>
  <c r="BR72" i="5"/>
  <c r="DZ72" i="5" s="1"/>
  <c r="BR76" i="5"/>
  <c r="DZ76" i="5" s="1"/>
  <c r="BR193" i="5"/>
  <c r="DZ193" i="5" s="1"/>
  <c r="BR48" i="5"/>
  <c r="DZ48" i="5" s="1"/>
  <c r="BR11" i="5"/>
  <c r="DZ11" i="5" s="1"/>
  <c r="BR21" i="5"/>
  <c r="DZ21" i="5" s="1"/>
  <c r="BR82" i="5"/>
  <c r="DZ82" i="5" s="1"/>
  <c r="BR127" i="5"/>
  <c r="DZ127" i="5" s="1"/>
  <c r="BR158" i="5"/>
  <c r="DZ158" i="5" s="1"/>
  <c r="BR122" i="5"/>
  <c r="DZ122" i="5" s="1"/>
  <c r="BR32" i="5"/>
  <c r="DZ32" i="5" s="1"/>
  <c r="BR159" i="5"/>
  <c r="DZ159" i="5" s="1"/>
  <c r="BR8" i="5"/>
  <c r="DZ8" i="5" s="1"/>
  <c r="BR124" i="5"/>
  <c r="DZ124" i="5" s="1"/>
  <c r="BR181" i="5"/>
  <c r="DZ181" i="5" s="1"/>
  <c r="BR139" i="5"/>
  <c r="DZ139" i="5" s="1"/>
  <c r="BR13" i="5"/>
  <c r="DZ13" i="5" s="1"/>
  <c r="BR92" i="5"/>
  <c r="DZ92" i="5" s="1"/>
  <c r="BR108" i="5"/>
  <c r="DZ108" i="5" s="1"/>
  <c r="BR187" i="5"/>
  <c r="DZ187" i="5" s="1"/>
  <c r="BR52" i="5"/>
  <c r="DZ52" i="5" s="1"/>
  <c r="BR103" i="5"/>
  <c r="DZ103" i="5" s="1"/>
  <c r="BR27" i="5"/>
  <c r="DZ27" i="5" s="1"/>
  <c r="BR37" i="5"/>
  <c r="DZ37" i="5" s="1"/>
  <c r="BR98" i="5"/>
  <c r="DZ98" i="5" s="1"/>
  <c r="BR152" i="5"/>
  <c r="DZ152" i="5" s="1"/>
  <c r="BR65" i="5"/>
  <c r="DZ65" i="5" s="1"/>
  <c r="BR7" i="5"/>
  <c r="DZ7" i="5" s="1"/>
  <c r="BR169" i="5"/>
  <c r="DZ169" i="5" s="1"/>
  <c r="BR59" i="5"/>
  <c r="DZ59" i="5" s="1"/>
  <c r="BR162" i="5"/>
  <c r="DZ162" i="5" s="1"/>
  <c r="BR179" i="5"/>
  <c r="DZ179" i="5" s="1"/>
  <c r="BR34" i="5"/>
  <c r="DZ34" i="5" s="1"/>
  <c r="BR131" i="5"/>
  <c r="DZ131" i="5" s="1"/>
  <c r="BR26" i="5"/>
  <c r="DZ26" i="5" s="1"/>
  <c r="BR42" i="5"/>
  <c r="DZ42" i="5" s="1"/>
  <c r="BR47" i="5"/>
  <c r="DZ47" i="5" s="1"/>
  <c r="BR40" i="5"/>
  <c r="DZ40" i="5" s="1"/>
  <c r="BR39" i="5"/>
  <c r="DZ39" i="5" s="1"/>
  <c r="BR115" i="5"/>
  <c r="DZ115" i="5" s="1"/>
  <c r="BR149" i="5"/>
  <c r="DZ149" i="5" s="1"/>
  <c r="BR154" i="5"/>
  <c r="DZ154" i="5" s="1"/>
  <c r="BR180" i="5"/>
  <c r="DZ180" i="5" s="1"/>
  <c r="BR86" i="5"/>
  <c r="DZ86" i="5" s="1"/>
  <c r="BR140" i="5"/>
  <c r="DZ140" i="5" s="1"/>
  <c r="BR96" i="5"/>
  <c r="DZ96" i="5" s="1"/>
  <c r="BR90" i="5"/>
  <c r="DZ90" i="5" s="1"/>
  <c r="BR89" i="5"/>
  <c r="DZ89" i="5" s="1"/>
  <c r="BR60" i="5"/>
  <c r="DZ60" i="5" s="1"/>
  <c r="BR173" i="5"/>
  <c r="DZ173" i="5" s="1"/>
  <c r="BR5" i="5"/>
  <c r="DZ5" i="5" s="1"/>
  <c r="BR28" i="5"/>
  <c r="DZ28" i="5" s="1"/>
  <c r="BR114" i="5"/>
  <c r="DZ114" i="5" s="1"/>
  <c r="BR25" i="5"/>
  <c r="DZ25" i="5" s="1"/>
  <c r="BR130" i="5"/>
  <c r="DZ130" i="5" s="1"/>
  <c r="BR24" i="5"/>
  <c r="DZ24" i="5" s="1"/>
  <c r="BR62" i="5"/>
  <c r="DZ62" i="5" s="1"/>
  <c r="BR161" i="5"/>
  <c r="DZ161" i="5" s="1"/>
  <c r="BR70" i="5"/>
  <c r="DZ70" i="5" s="1"/>
  <c r="BR109" i="5"/>
  <c r="DZ109" i="5" s="1"/>
  <c r="BR31" i="5"/>
  <c r="DZ31" i="5" s="1"/>
  <c r="BR84" i="5"/>
  <c r="DZ84" i="5" s="1"/>
  <c r="BR85" i="5"/>
  <c r="DZ85" i="5" s="1"/>
  <c r="BR51" i="5"/>
  <c r="DZ51" i="5" s="1"/>
  <c r="BR49" i="5"/>
  <c r="DZ49" i="5" s="1"/>
  <c r="BR77" i="5"/>
  <c r="DZ77" i="5" s="1"/>
  <c r="BR95" i="5"/>
  <c r="DZ95" i="5" s="1"/>
  <c r="BR137" i="5"/>
  <c r="DZ137" i="5" s="1"/>
  <c r="BR80" i="5"/>
  <c r="DZ80" i="5" s="1"/>
  <c r="BR71" i="5"/>
  <c r="DZ71" i="5" s="1"/>
  <c r="BR83" i="5"/>
  <c r="DZ83" i="5" s="1"/>
  <c r="BR14" i="5"/>
  <c r="DZ14" i="5" s="1"/>
  <c r="BR157" i="5"/>
  <c r="DZ157" i="5" s="1"/>
  <c r="BR153" i="5"/>
  <c r="DZ153" i="5" s="1"/>
  <c r="BR10" i="5"/>
  <c r="DZ10" i="5" s="1"/>
  <c r="BR189" i="5"/>
  <c r="DZ189" i="5" s="1"/>
  <c r="BR148" i="5"/>
  <c r="DZ148" i="5" s="1"/>
  <c r="BR16" i="5"/>
  <c r="DZ16" i="5" s="1"/>
  <c r="BR101" i="5"/>
  <c r="DZ101" i="5" s="1"/>
  <c r="BR192" i="5"/>
  <c r="DZ192" i="5" s="1"/>
  <c r="BR138" i="5"/>
  <c r="DZ138" i="5" s="1"/>
  <c r="BR120" i="5"/>
  <c r="DZ120" i="5" s="1"/>
  <c r="BR128" i="5"/>
  <c r="DZ128" i="5" s="1"/>
  <c r="BR129" i="5"/>
  <c r="DZ129" i="5" s="1"/>
  <c r="BR17" i="5"/>
  <c r="DZ17" i="5" s="1"/>
  <c r="BR155" i="5"/>
  <c r="DZ155" i="5" s="1"/>
  <c r="BR146" i="5"/>
  <c r="DZ146" i="5" s="1"/>
  <c r="BR106" i="5"/>
  <c r="DZ106" i="5" s="1"/>
  <c r="BR66" i="5"/>
  <c r="DZ66" i="5" s="1"/>
  <c r="BR110" i="5"/>
  <c r="DZ110" i="5" s="1"/>
  <c r="BR172" i="5"/>
  <c r="DZ172" i="5" s="1"/>
  <c r="BR117" i="5"/>
  <c r="DZ117" i="5" s="1"/>
  <c r="BR160" i="5"/>
  <c r="DZ160" i="5" s="1"/>
  <c r="BR126" i="5"/>
  <c r="DZ126" i="5" s="1"/>
  <c r="BR125" i="5"/>
  <c r="DZ125" i="5" s="1"/>
  <c r="BR54" i="5"/>
  <c r="DZ54" i="5" s="1"/>
  <c r="BR170" i="5"/>
  <c r="DZ170" i="5" s="1"/>
  <c r="BR68" i="5"/>
  <c r="DZ68" i="5" s="1"/>
  <c r="BR194" i="5"/>
  <c r="DZ194" i="5" s="1"/>
  <c r="BR119" i="5"/>
  <c r="DZ119" i="5" s="1"/>
  <c r="BR144" i="5"/>
  <c r="DZ144" i="5" s="1"/>
  <c r="BC133" i="5"/>
  <c r="DK133" i="5" s="1"/>
  <c r="BC185" i="5"/>
  <c r="DK185" i="5" s="1"/>
  <c r="BC172" i="5"/>
  <c r="DK172" i="5" s="1"/>
  <c r="BC141" i="5"/>
  <c r="DK141" i="5" s="1"/>
  <c r="BC148" i="5"/>
  <c r="DK148" i="5" s="1"/>
  <c r="BC114" i="5"/>
  <c r="DK114" i="5" s="1"/>
  <c r="BC146" i="5"/>
  <c r="DK146" i="5" s="1"/>
  <c r="BC100" i="5"/>
  <c r="DK100" i="5" s="1"/>
  <c r="BC103" i="5"/>
  <c r="DK103" i="5" s="1"/>
  <c r="BC163" i="5"/>
  <c r="DK163" i="5" s="1"/>
  <c r="BC72" i="5"/>
  <c r="DK72" i="5" s="1"/>
  <c r="BC162" i="5"/>
  <c r="DK162" i="5" s="1"/>
  <c r="BC32" i="5"/>
  <c r="DK32" i="5" s="1"/>
  <c r="BC95" i="5"/>
  <c r="DK95" i="5" s="1"/>
  <c r="BC19" i="5"/>
  <c r="DK19" i="5" s="1"/>
  <c r="BC25" i="5"/>
  <c r="DK25" i="5" s="1"/>
  <c r="BC171" i="5"/>
  <c r="DK171" i="5" s="1"/>
  <c r="BC173" i="5"/>
  <c r="DK173" i="5" s="1"/>
  <c r="BC36" i="5"/>
  <c r="DK36" i="5" s="1"/>
  <c r="BC13" i="5"/>
  <c r="DK13" i="5" s="1"/>
  <c r="BC66" i="5"/>
  <c r="DK66" i="5" s="1"/>
  <c r="BC160" i="5"/>
  <c r="DK160" i="5" s="1"/>
  <c r="BC112" i="5"/>
  <c r="DK112" i="5" s="1"/>
  <c r="BC101" i="5"/>
  <c r="DK101" i="5" s="1"/>
  <c r="BC80" i="5"/>
  <c r="DK80" i="5" s="1"/>
  <c r="BC24" i="5"/>
  <c r="DK24" i="5" s="1"/>
  <c r="BC177" i="5"/>
  <c r="DK177" i="5" s="1"/>
  <c r="BC126" i="5"/>
  <c r="DK126" i="5" s="1"/>
  <c r="BC99" i="5"/>
  <c r="DK99" i="5" s="1"/>
  <c r="BC118" i="5"/>
  <c r="DK118" i="5" s="1"/>
  <c r="BC71" i="5"/>
  <c r="DK71" i="5" s="1"/>
  <c r="BC182" i="5"/>
  <c r="DK182" i="5" s="1"/>
  <c r="BC16" i="5"/>
  <c r="DK16" i="5" s="1"/>
  <c r="BC55" i="5"/>
  <c r="DK55" i="5" s="1"/>
  <c r="BC43" i="5"/>
  <c r="DK43" i="5" s="1"/>
  <c r="BC82" i="5"/>
  <c r="DK82" i="5" s="1"/>
  <c r="BC106" i="5"/>
  <c r="DK106" i="5" s="1"/>
  <c r="BC60" i="5"/>
  <c r="DK60" i="5" s="1"/>
  <c r="BC79" i="5"/>
  <c r="DK79" i="5" s="1"/>
  <c r="BC38" i="5"/>
  <c r="DK38" i="5" s="1"/>
  <c r="BC129" i="5"/>
  <c r="DK129" i="5" s="1"/>
  <c r="BC37" i="5"/>
  <c r="DK37" i="5" s="1"/>
  <c r="BC136" i="5"/>
  <c r="DK136" i="5" s="1"/>
  <c r="BC53" i="5"/>
  <c r="DK53" i="5" s="1"/>
  <c r="BC127" i="5"/>
  <c r="DK127" i="5" s="1"/>
  <c r="BC139" i="5"/>
  <c r="DK139" i="5" s="1"/>
  <c r="BC124" i="5"/>
  <c r="DK124" i="5" s="1"/>
  <c r="BC64" i="5"/>
  <c r="DK64" i="5" s="1"/>
  <c r="BC87" i="5"/>
  <c r="DK87" i="5" s="1"/>
  <c r="BC105" i="5"/>
  <c r="DK105" i="5" s="1"/>
  <c r="BC149" i="5"/>
  <c r="DK149" i="5" s="1"/>
  <c r="BC152" i="5"/>
  <c r="DK152" i="5" s="1"/>
  <c r="BC7" i="5"/>
  <c r="DK7" i="5" s="1"/>
  <c r="BC8" i="5"/>
  <c r="DK8" i="5" s="1"/>
  <c r="BC166" i="5"/>
  <c r="DK166" i="5" s="1"/>
  <c r="BC84" i="5"/>
  <c r="DK84" i="5" s="1"/>
  <c r="BC86" i="5"/>
  <c r="DK86" i="5" s="1"/>
  <c r="BC137" i="5"/>
  <c r="DK137" i="5" s="1"/>
  <c r="BC97" i="5"/>
  <c r="DK97" i="5" s="1"/>
  <c r="BC4" i="5"/>
  <c r="DK4" i="5" s="1"/>
  <c r="BC175" i="5"/>
  <c r="DK175" i="5" s="1"/>
  <c r="BC154" i="5"/>
  <c r="DK154" i="5" s="1"/>
  <c r="BC58" i="5"/>
  <c r="DK58" i="5" s="1"/>
  <c r="BC45" i="5"/>
  <c r="DK45" i="5" s="1"/>
  <c r="BC44" i="5"/>
  <c r="DK44" i="5" s="1"/>
  <c r="BC22" i="5"/>
  <c r="DK22" i="5" s="1"/>
  <c r="BC165" i="5"/>
  <c r="DK165" i="5" s="1"/>
  <c r="BC56" i="5"/>
  <c r="DK56" i="5" s="1"/>
  <c r="BC33" i="5"/>
  <c r="DK33" i="5" s="1"/>
  <c r="BC17" i="5"/>
  <c r="DK17" i="5" s="1"/>
  <c r="BC145" i="5"/>
  <c r="DK145" i="5" s="1"/>
  <c r="BC144" i="5"/>
  <c r="DK144" i="5" s="1"/>
  <c r="BC159" i="5"/>
  <c r="DK159" i="5" s="1"/>
  <c r="BC134" i="5"/>
  <c r="DK134" i="5" s="1"/>
  <c r="BC143" i="5"/>
  <c r="DK143" i="5" s="1"/>
  <c r="BC68" i="5"/>
  <c r="DK68" i="5" s="1"/>
  <c r="BC15" i="5"/>
  <c r="DK15" i="5" s="1"/>
  <c r="BC150" i="5"/>
  <c r="DK150" i="5" s="1"/>
  <c r="BC130" i="5"/>
  <c r="DK130" i="5" s="1"/>
  <c r="BC48" i="5"/>
  <c r="DK48" i="5" s="1"/>
  <c r="BC93" i="5"/>
  <c r="DK93" i="5" s="1"/>
  <c r="BC155" i="5"/>
  <c r="DK155" i="5" s="1"/>
  <c r="BC167" i="5"/>
  <c r="DK167" i="5" s="1"/>
  <c r="BC158" i="5"/>
  <c r="DK158" i="5" s="1"/>
  <c r="BC57" i="5"/>
  <c r="DK57" i="5" s="1"/>
  <c r="BC107" i="5"/>
  <c r="DK107" i="5" s="1"/>
  <c r="BC6" i="5"/>
  <c r="DK6" i="5" s="1"/>
  <c r="BC170" i="5"/>
  <c r="DK170" i="5" s="1"/>
  <c r="BC46" i="5"/>
  <c r="DK46" i="5" s="1"/>
  <c r="BC135" i="5"/>
  <c r="DK135" i="5" s="1"/>
  <c r="BC9" i="5"/>
  <c r="DK9" i="5" s="1"/>
  <c r="BC81" i="5"/>
  <c r="DK81" i="5" s="1"/>
  <c r="BC14" i="5"/>
  <c r="DK14" i="5" s="1"/>
  <c r="BC67" i="5"/>
  <c r="DK67" i="5" s="1"/>
  <c r="BC40" i="5"/>
  <c r="DK40" i="5" s="1"/>
  <c r="BC73" i="5"/>
  <c r="DK73" i="5" s="1"/>
  <c r="BC188" i="5"/>
  <c r="DK188" i="5" s="1"/>
  <c r="BC18" i="5"/>
  <c r="DK18" i="5" s="1"/>
  <c r="BC193" i="5"/>
  <c r="DK193" i="5" s="1"/>
  <c r="BC180" i="5"/>
  <c r="DK180" i="5" s="1"/>
  <c r="BC90" i="5"/>
  <c r="DK90" i="5" s="1"/>
  <c r="BC161" i="5"/>
  <c r="DK161" i="5" s="1"/>
  <c r="BC78" i="5"/>
  <c r="DK78" i="5" s="1"/>
  <c r="BC104" i="5"/>
  <c r="DK104" i="5" s="1"/>
  <c r="BC98" i="5"/>
  <c r="DK98" i="5" s="1"/>
  <c r="BC153" i="5"/>
  <c r="DK153" i="5" s="1"/>
  <c r="BC76" i="5"/>
  <c r="DK76" i="5" s="1"/>
  <c r="BC28" i="5"/>
  <c r="DK28" i="5" s="1"/>
  <c r="BC83" i="5"/>
  <c r="DK83" i="5" s="1"/>
  <c r="BC189" i="5"/>
  <c r="DK189" i="5" s="1"/>
  <c r="BC111" i="5"/>
  <c r="DK111" i="5" s="1"/>
  <c r="BC132" i="5"/>
  <c r="DK132" i="5" s="1"/>
  <c r="BC63" i="5"/>
  <c r="DK63" i="5" s="1"/>
  <c r="BC59" i="5"/>
  <c r="DK59" i="5" s="1"/>
  <c r="BC113" i="5"/>
  <c r="DK113" i="5" s="1"/>
  <c r="BC29" i="5"/>
  <c r="DK29" i="5" s="1"/>
  <c r="BC51" i="5"/>
  <c r="DK51" i="5" s="1"/>
  <c r="BC108" i="5"/>
  <c r="DK108" i="5" s="1"/>
  <c r="BC116" i="5"/>
  <c r="DK116" i="5" s="1"/>
  <c r="BC131" i="5"/>
  <c r="DK131" i="5" s="1"/>
  <c r="BC140" i="5"/>
  <c r="DK140" i="5" s="1"/>
  <c r="BC190" i="5"/>
  <c r="DK190" i="5" s="1"/>
  <c r="BC191" i="5"/>
  <c r="DK191" i="5" s="1"/>
  <c r="BC75" i="5"/>
  <c r="DK75" i="5" s="1"/>
  <c r="BC94" i="5"/>
  <c r="DK94" i="5" s="1"/>
  <c r="BC27" i="5"/>
  <c r="DK27" i="5" s="1"/>
  <c r="BC186" i="5"/>
  <c r="DK186" i="5" s="1"/>
  <c r="BC77" i="5"/>
  <c r="DK77" i="5" s="1"/>
  <c r="BC183" i="5"/>
  <c r="DK183" i="5" s="1"/>
  <c r="BC109" i="5"/>
  <c r="DK109" i="5" s="1"/>
  <c r="BC20" i="5"/>
  <c r="DK20" i="5" s="1"/>
  <c r="BC65" i="5"/>
  <c r="DK65" i="5" s="1"/>
  <c r="BC42" i="5"/>
  <c r="DK42" i="5" s="1"/>
  <c r="BC123" i="5"/>
  <c r="DK123" i="5" s="1"/>
  <c r="BC96" i="5"/>
  <c r="DK96" i="5" s="1"/>
  <c r="BC151" i="5"/>
  <c r="DK151" i="5" s="1"/>
  <c r="BC10" i="5"/>
  <c r="DK10" i="5" s="1"/>
  <c r="BC21" i="5"/>
  <c r="DK21" i="5" s="1"/>
  <c r="BC102" i="5"/>
  <c r="DK102" i="5" s="1"/>
  <c r="BC89" i="5"/>
  <c r="DK89" i="5" s="1"/>
  <c r="BC3" i="5"/>
  <c r="DK3" i="5" s="1"/>
  <c r="BC169" i="5"/>
  <c r="DK169" i="5" s="1"/>
  <c r="BC194" i="5"/>
  <c r="DK194" i="5" s="1"/>
  <c r="BC26" i="5"/>
  <c r="DK26" i="5" s="1"/>
  <c r="BC178" i="5"/>
  <c r="DK178" i="5" s="1"/>
  <c r="BC120" i="5"/>
  <c r="DK120" i="5" s="1"/>
  <c r="BC50" i="5"/>
  <c r="DK50" i="5" s="1"/>
  <c r="BC85" i="5"/>
  <c r="DK85" i="5" s="1"/>
  <c r="BC70" i="5"/>
  <c r="DK70" i="5" s="1"/>
  <c r="BC181" i="5"/>
  <c r="DK181" i="5" s="1"/>
  <c r="BC11" i="5"/>
  <c r="DK11" i="5" s="1"/>
  <c r="BC121" i="5"/>
  <c r="DK121" i="5" s="1"/>
  <c r="BC62" i="5"/>
  <c r="DK62" i="5" s="1"/>
  <c r="BC49" i="5"/>
  <c r="DK49" i="5" s="1"/>
  <c r="BC91" i="5"/>
  <c r="DK91" i="5" s="1"/>
  <c r="BC122" i="5"/>
  <c r="DK122" i="5" s="1"/>
  <c r="BC164" i="5"/>
  <c r="DK164" i="5" s="1"/>
  <c r="BC34" i="5"/>
  <c r="DK34" i="5" s="1"/>
  <c r="BC5" i="5"/>
  <c r="DK5" i="5" s="1"/>
  <c r="BC187" i="5"/>
  <c r="DK187" i="5" s="1"/>
  <c r="BC184" i="5"/>
  <c r="DK184" i="5" s="1"/>
  <c r="BC192" i="5"/>
  <c r="DK192" i="5" s="1"/>
  <c r="BC156" i="5"/>
  <c r="DK156" i="5" s="1"/>
  <c r="BC35" i="5"/>
  <c r="DK35" i="5" s="1"/>
  <c r="BC110" i="5"/>
  <c r="DK110" i="5" s="1"/>
  <c r="BC61" i="5"/>
  <c r="DK61" i="5" s="1"/>
  <c r="BC54" i="5"/>
  <c r="DK54" i="5" s="1"/>
  <c r="BC31" i="5"/>
  <c r="DK31" i="5" s="1"/>
  <c r="BC30" i="5"/>
  <c r="DK30" i="5" s="1"/>
  <c r="BC41" i="5"/>
  <c r="DK41" i="5" s="1"/>
  <c r="BC174" i="5"/>
  <c r="DK174" i="5" s="1"/>
  <c r="BC176" i="5"/>
  <c r="DK176" i="5" s="1"/>
  <c r="BC69" i="5"/>
  <c r="DK69" i="5" s="1"/>
  <c r="BC52" i="5"/>
  <c r="DK52" i="5" s="1"/>
  <c r="BC157" i="5"/>
  <c r="DK157" i="5" s="1"/>
  <c r="BC117" i="5"/>
  <c r="DK117" i="5" s="1"/>
  <c r="BC138" i="5"/>
  <c r="DK138" i="5" s="1"/>
  <c r="BC88" i="5"/>
  <c r="DK88" i="5" s="1"/>
  <c r="BC12" i="5"/>
  <c r="DK12" i="5" s="1"/>
  <c r="BC147" i="5"/>
  <c r="DK147" i="5" s="1"/>
  <c r="BC142" i="5"/>
  <c r="DK142" i="5" s="1"/>
  <c r="BC74" i="5"/>
  <c r="DK74" i="5" s="1"/>
  <c r="BC119" i="5"/>
  <c r="DK119" i="5" s="1"/>
  <c r="BC128" i="5"/>
  <c r="DK128" i="5" s="1"/>
  <c r="BC92" i="5"/>
  <c r="DK92" i="5" s="1"/>
  <c r="BC125" i="5"/>
  <c r="DK125" i="5" s="1"/>
  <c r="BC115" i="5"/>
  <c r="DK115" i="5" s="1"/>
  <c r="BC47" i="5"/>
  <c r="DK47" i="5" s="1"/>
  <c r="BC168" i="5"/>
  <c r="DK168" i="5" s="1"/>
  <c r="BC39" i="5"/>
  <c r="DK39" i="5" s="1"/>
  <c r="BC23" i="5"/>
  <c r="DK23" i="5" s="1"/>
  <c r="BC179" i="5"/>
  <c r="DK179" i="5" s="1"/>
  <c r="BQ58" i="5"/>
  <c r="DY58" i="5" s="1"/>
  <c r="BQ9" i="5"/>
  <c r="DY9" i="5" s="1"/>
  <c r="BQ51" i="5"/>
  <c r="DY51" i="5" s="1"/>
  <c r="BQ136" i="5"/>
  <c r="DY136" i="5" s="1"/>
  <c r="BQ162" i="5"/>
  <c r="DY162" i="5" s="1"/>
  <c r="BQ99" i="5"/>
  <c r="DY99" i="5" s="1"/>
  <c r="BQ160" i="5"/>
  <c r="DY160" i="5" s="1"/>
  <c r="BQ60" i="5"/>
  <c r="DY60" i="5" s="1"/>
  <c r="BQ45" i="5"/>
  <c r="DY45" i="5" s="1"/>
  <c r="BQ128" i="5"/>
  <c r="DY128" i="5" s="1"/>
  <c r="BQ94" i="5"/>
  <c r="DY94" i="5" s="1"/>
  <c r="BQ34" i="5"/>
  <c r="DY34" i="5" s="1"/>
  <c r="BQ82" i="5"/>
  <c r="DY82" i="5" s="1"/>
  <c r="BQ71" i="5"/>
  <c r="DY71" i="5" s="1"/>
  <c r="BQ102" i="5"/>
  <c r="DY102" i="5" s="1"/>
  <c r="BQ72" i="5"/>
  <c r="DY72" i="5" s="1"/>
  <c r="BQ37" i="5"/>
  <c r="DY37" i="5" s="1"/>
  <c r="BQ25" i="5"/>
  <c r="DY25" i="5" s="1"/>
  <c r="BQ6" i="5"/>
  <c r="DY6" i="5" s="1"/>
  <c r="BQ112" i="5"/>
  <c r="DY112" i="5" s="1"/>
  <c r="BQ38" i="5"/>
  <c r="DY38" i="5" s="1"/>
  <c r="BQ29" i="5"/>
  <c r="DY29" i="5" s="1"/>
  <c r="BQ178" i="5"/>
  <c r="DY178" i="5" s="1"/>
  <c r="BQ194" i="5"/>
  <c r="DY194" i="5" s="1"/>
  <c r="BQ33" i="5"/>
  <c r="DY33" i="5" s="1"/>
  <c r="BQ50" i="5"/>
  <c r="DY50" i="5" s="1"/>
  <c r="BQ96" i="5"/>
  <c r="DY96" i="5" s="1"/>
  <c r="BQ48" i="5"/>
  <c r="DY48" i="5" s="1"/>
  <c r="BQ186" i="5"/>
  <c r="DY186" i="5" s="1"/>
  <c r="BQ24" i="5"/>
  <c r="DY24" i="5" s="1"/>
  <c r="BQ126" i="5"/>
  <c r="DY126" i="5" s="1"/>
  <c r="BQ66" i="5"/>
  <c r="DY66" i="5" s="1"/>
  <c r="BQ148" i="5"/>
  <c r="DY148" i="5" s="1"/>
  <c r="BQ49" i="5"/>
  <c r="DY49" i="5" s="1"/>
  <c r="BQ192" i="5"/>
  <c r="DY192" i="5" s="1"/>
  <c r="BQ76" i="5"/>
  <c r="DY76" i="5" s="1"/>
  <c r="BQ180" i="5"/>
  <c r="DY180" i="5" s="1"/>
  <c r="BQ53" i="5"/>
  <c r="DY53" i="5" s="1"/>
  <c r="BQ22" i="5"/>
  <c r="DY22" i="5" s="1"/>
  <c r="BQ176" i="5"/>
  <c r="DY176" i="5" s="1"/>
  <c r="BQ68" i="5"/>
  <c r="DY68" i="5" s="1"/>
  <c r="BQ134" i="5"/>
  <c r="DY134" i="5" s="1"/>
  <c r="BQ111" i="5"/>
  <c r="DY111" i="5" s="1"/>
  <c r="BQ179" i="5"/>
  <c r="DY179" i="5" s="1"/>
  <c r="BQ108" i="5"/>
  <c r="DY108" i="5" s="1"/>
  <c r="BQ190" i="5"/>
  <c r="DY190" i="5" s="1"/>
  <c r="BQ104" i="5"/>
  <c r="DY104" i="5" s="1"/>
  <c r="BQ123" i="5"/>
  <c r="DY123" i="5" s="1"/>
  <c r="BQ159" i="5"/>
  <c r="DY159" i="5" s="1"/>
  <c r="BQ191" i="5"/>
  <c r="DY191" i="5" s="1"/>
  <c r="BQ163" i="5"/>
  <c r="DY163" i="5" s="1"/>
  <c r="BQ83" i="5"/>
  <c r="DY83" i="5" s="1"/>
  <c r="BQ40" i="5"/>
  <c r="DY40" i="5" s="1"/>
  <c r="BQ77" i="5"/>
  <c r="DY77" i="5" s="1"/>
  <c r="BQ93" i="5"/>
  <c r="DY93" i="5" s="1"/>
  <c r="BQ135" i="5"/>
  <c r="DY135" i="5" s="1"/>
  <c r="BQ174" i="5"/>
  <c r="DY174" i="5" s="1"/>
  <c r="BQ95" i="5"/>
  <c r="DY95" i="5" s="1"/>
  <c r="BQ106" i="5"/>
  <c r="DY106" i="5" s="1"/>
  <c r="BQ173" i="5"/>
  <c r="DY173" i="5" s="1"/>
  <c r="BQ89" i="5"/>
  <c r="DY89" i="5" s="1"/>
  <c r="BQ47" i="5"/>
  <c r="DY47" i="5" s="1"/>
  <c r="BQ80" i="5"/>
  <c r="DY80" i="5" s="1"/>
  <c r="BQ118" i="5"/>
  <c r="DY118" i="5" s="1"/>
  <c r="BQ161" i="5"/>
  <c r="DY161" i="5" s="1"/>
  <c r="BQ183" i="5"/>
  <c r="DY183" i="5" s="1"/>
  <c r="BQ74" i="5"/>
  <c r="DY74" i="5" s="1"/>
  <c r="BQ57" i="5"/>
  <c r="DY57" i="5" s="1"/>
  <c r="BQ10" i="5"/>
  <c r="DY10" i="5" s="1"/>
  <c r="BQ44" i="5"/>
  <c r="DY44" i="5" s="1"/>
  <c r="BQ121" i="5"/>
  <c r="DY121" i="5" s="1"/>
  <c r="BQ8" i="5"/>
  <c r="DY8" i="5" s="1"/>
  <c r="BQ30" i="5"/>
  <c r="DY30" i="5" s="1"/>
  <c r="BQ185" i="5"/>
  <c r="DY185" i="5" s="1"/>
  <c r="BQ164" i="5"/>
  <c r="DY164" i="5" s="1"/>
  <c r="BQ23" i="5"/>
  <c r="DY23" i="5" s="1"/>
  <c r="BQ130" i="5"/>
  <c r="DY130" i="5" s="1"/>
  <c r="BQ147" i="5"/>
  <c r="DY147" i="5" s="1"/>
  <c r="BQ7" i="5"/>
  <c r="DY7" i="5" s="1"/>
  <c r="BQ32" i="5"/>
  <c r="DY32" i="5" s="1"/>
  <c r="BQ141" i="5"/>
  <c r="DY141" i="5" s="1"/>
  <c r="BQ114" i="5"/>
  <c r="DY114" i="5" s="1"/>
  <c r="BQ61" i="5"/>
  <c r="DY61" i="5" s="1"/>
  <c r="BQ193" i="5"/>
  <c r="DY193" i="5" s="1"/>
  <c r="BQ39" i="5"/>
  <c r="DY39" i="5" s="1"/>
  <c r="BQ27" i="5"/>
  <c r="DY27" i="5" s="1"/>
  <c r="BQ133" i="5"/>
  <c r="DY133" i="5" s="1"/>
  <c r="BQ140" i="5"/>
  <c r="DY140" i="5" s="1"/>
  <c r="BQ15" i="5"/>
  <c r="DY15" i="5" s="1"/>
  <c r="BQ150" i="5"/>
  <c r="DY150" i="5" s="1"/>
  <c r="BQ20" i="5"/>
  <c r="DY20" i="5" s="1"/>
  <c r="BQ172" i="5"/>
  <c r="DY172" i="5" s="1"/>
  <c r="BQ124" i="5"/>
  <c r="DY124" i="5" s="1"/>
  <c r="BQ182" i="5"/>
  <c r="DY182" i="5" s="1"/>
  <c r="BQ137" i="5"/>
  <c r="DY137" i="5" s="1"/>
  <c r="BQ79" i="5"/>
  <c r="DY79" i="5" s="1"/>
  <c r="BQ19" i="5"/>
  <c r="DY19" i="5" s="1"/>
  <c r="BQ110" i="5"/>
  <c r="DY110" i="5" s="1"/>
  <c r="BQ146" i="5"/>
  <c r="DY146" i="5" s="1"/>
  <c r="BQ56" i="5"/>
  <c r="DY56" i="5" s="1"/>
  <c r="BQ127" i="5"/>
  <c r="DY127" i="5" s="1"/>
  <c r="BQ36" i="5"/>
  <c r="DY36" i="5" s="1"/>
  <c r="BQ125" i="5"/>
  <c r="DY125" i="5" s="1"/>
  <c r="BQ78" i="5"/>
  <c r="DY78" i="5" s="1"/>
  <c r="BQ4" i="5"/>
  <c r="DY4" i="5" s="1"/>
  <c r="BQ63" i="5"/>
  <c r="DY63" i="5" s="1"/>
  <c r="BQ5" i="5"/>
  <c r="DY5" i="5" s="1"/>
  <c r="BQ119" i="5"/>
  <c r="DY119" i="5" s="1"/>
  <c r="BQ65" i="5"/>
  <c r="DY65" i="5" s="1"/>
  <c r="BQ52" i="5"/>
  <c r="DY52" i="5" s="1"/>
  <c r="BQ55" i="5"/>
  <c r="DY55" i="5" s="1"/>
  <c r="BQ43" i="5"/>
  <c r="DY43" i="5" s="1"/>
  <c r="BQ92" i="5"/>
  <c r="DY92" i="5" s="1"/>
  <c r="BQ85" i="5"/>
  <c r="DY85" i="5" s="1"/>
  <c r="BQ157" i="5"/>
  <c r="DY157" i="5" s="1"/>
  <c r="BQ67" i="5"/>
  <c r="DY67" i="5" s="1"/>
  <c r="BQ28" i="5"/>
  <c r="DY28" i="5" s="1"/>
  <c r="BQ156" i="5"/>
  <c r="DY156" i="5" s="1"/>
  <c r="BQ109" i="5"/>
  <c r="DY109" i="5" s="1"/>
  <c r="BQ70" i="5"/>
  <c r="DY70" i="5" s="1"/>
  <c r="BQ14" i="5"/>
  <c r="DY14" i="5" s="1"/>
  <c r="BQ116" i="5"/>
  <c r="DY116" i="5" s="1"/>
  <c r="BQ142" i="5"/>
  <c r="DY142" i="5" s="1"/>
  <c r="BQ131" i="5"/>
  <c r="DY131" i="5" s="1"/>
  <c r="BQ11" i="5"/>
  <c r="DY11" i="5" s="1"/>
  <c r="BQ101" i="5"/>
  <c r="DY101" i="5" s="1"/>
  <c r="BQ175" i="5"/>
  <c r="DY175" i="5" s="1"/>
  <c r="BQ138" i="5"/>
  <c r="DY138" i="5" s="1"/>
  <c r="BQ132" i="5"/>
  <c r="DY132" i="5" s="1"/>
  <c r="BQ103" i="5"/>
  <c r="DY103" i="5" s="1"/>
  <c r="BQ143" i="5"/>
  <c r="DY143" i="5" s="1"/>
  <c r="BQ139" i="5"/>
  <c r="DY139" i="5" s="1"/>
  <c r="BQ188" i="5"/>
  <c r="DY188" i="5" s="1"/>
  <c r="BQ166" i="5"/>
  <c r="DY166" i="5" s="1"/>
  <c r="BQ151" i="5"/>
  <c r="DY151" i="5" s="1"/>
  <c r="BQ59" i="5"/>
  <c r="DY59" i="5" s="1"/>
  <c r="BQ86" i="5"/>
  <c r="DY86" i="5" s="1"/>
  <c r="BQ73" i="5"/>
  <c r="DY73" i="5" s="1"/>
  <c r="BQ167" i="5"/>
  <c r="DY167" i="5" s="1"/>
  <c r="BQ69" i="5"/>
  <c r="DY69" i="5" s="1"/>
  <c r="BQ168" i="5"/>
  <c r="DY168" i="5" s="1"/>
  <c r="BQ87" i="5"/>
  <c r="DY87" i="5" s="1"/>
  <c r="BQ54" i="5"/>
  <c r="DY54" i="5" s="1"/>
  <c r="BQ35" i="5"/>
  <c r="DY35" i="5" s="1"/>
  <c r="BQ154" i="5"/>
  <c r="DY154" i="5" s="1"/>
  <c r="BQ21" i="5"/>
  <c r="DY21" i="5" s="1"/>
  <c r="BQ46" i="5"/>
  <c r="DY46" i="5" s="1"/>
  <c r="BQ41" i="5"/>
  <c r="DY41" i="5" s="1"/>
  <c r="BQ122" i="5"/>
  <c r="DY122" i="5" s="1"/>
  <c r="BQ129" i="5"/>
  <c r="DY129" i="5" s="1"/>
  <c r="BQ177" i="5"/>
  <c r="DY177" i="5" s="1"/>
  <c r="BQ62" i="5"/>
  <c r="DY62" i="5" s="1"/>
  <c r="BQ187" i="5"/>
  <c r="DY187" i="5" s="1"/>
  <c r="BQ181" i="5"/>
  <c r="DY181" i="5" s="1"/>
  <c r="BQ98" i="5"/>
  <c r="DY98" i="5" s="1"/>
  <c r="BQ17" i="5"/>
  <c r="DY17" i="5" s="1"/>
  <c r="BQ165" i="5"/>
  <c r="DY165" i="5" s="1"/>
  <c r="BQ64" i="5"/>
  <c r="DY64" i="5" s="1"/>
  <c r="BQ145" i="5"/>
  <c r="DY145" i="5" s="1"/>
  <c r="BQ18" i="5"/>
  <c r="DY18" i="5" s="1"/>
  <c r="BQ117" i="5"/>
  <c r="DY117" i="5" s="1"/>
  <c r="BQ26" i="5"/>
  <c r="DY26" i="5" s="1"/>
  <c r="BQ81" i="5"/>
  <c r="DY81" i="5" s="1"/>
  <c r="BQ155" i="5"/>
  <c r="DY155" i="5" s="1"/>
  <c r="BQ152" i="5"/>
  <c r="DY152" i="5" s="1"/>
  <c r="BQ84" i="5"/>
  <c r="DY84" i="5" s="1"/>
  <c r="BQ169" i="5"/>
  <c r="DY169" i="5" s="1"/>
  <c r="BQ170" i="5"/>
  <c r="DY170" i="5" s="1"/>
  <c r="BQ16" i="5"/>
  <c r="DY16" i="5" s="1"/>
  <c r="BQ105" i="5"/>
  <c r="DY105" i="5" s="1"/>
  <c r="BQ97" i="5"/>
  <c r="DY97" i="5" s="1"/>
  <c r="BQ113" i="5"/>
  <c r="DY113" i="5" s="1"/>
  <c r="BQ120" i="5"/>
  <c r="DY120" i="5" s="1"/>
  <c r="BQ90" i="5"/>
  <c r="DY90" i="5" s="1"/>
  <c r="BQ75" i="5"/>
  <c r="DY75" i="5" s="1"/>
  <c r="BQ3" i="5"/>
  <c r="DY3" i="5" s="1"/>
  <c r="BQ189" i="5"/>
  <c r="DY189" i="5" s="1"/>
  <c r="BQ171" i="5"/>
  <c r="DY171" i="5" s="1"/>
  <c r="BQ115" i="5"/>
  <c r="DY115" i="5" s="1"/>
  <c r="BQ100" i="5"/>
  <c r="DY100" i="5" s="1"/>
  <c r="BQ153" i="5"/>
  <c r="DY153" i="5" s="1"/>
  <c r="BQ107" i="5"/>
  <c r="DY107" i="5" s="1"/>
  <c r="BQ149" i="5"/>
  <c r="DY149" i="5" s="1"/>
  <c r="BQ144" i="5"/>
  <c r="DY144" i="5" s="1"/>
  <c r="BQ42" i="5"/>
  <c r="DY42" i="5" s="1"/>
  <c r="BQ91" i="5"/>
  <c r="DY91" i="5" s="1"/>
  <c r="BQ31" i="5"/>
  <c r="DY31" i="5" s="1"/>
  <c r="BQ13" i="5"/>
  <c r="DY13" i="5" s="1"/>
  <c r="BQ12" i="5"/>
  <c r="DY12" i="5" s="1"/>
  <c r="BQ184" i="5"/>
  <c r="DY184" i="5" s="1"/>
  <c r="BQ88" i="5"/>
  <c r="DY88" i="5" s="1"/>
  <c r="BQ158" i="5"/>
  <c r="DY158" i="5" s="1"/>
  <c r="CA62" i="5"/>
  <c r="EI62" i="5" s="1"/>
  <c r="CA29" i="5"/>
  <c r="EI29" i="5" s="1"/>
  <c r="CA24" i="5"/>
  <c r="EI24" i="5" s="1"/>
  <c r="CA52" i="5"/>
  <c r="EI52" i="5" s="1"/>
  <c r="CA58" i="5"/>
  <c r="EI58" i="5" s="1"/>
  <c r="CA188" i="5"/>
  <c r="EI188" i="5" s="1"/>
  <c r="CA78" i="5"/>
  <c r="EI78" i="5" s="1"/>
  <c r="CA186" i="5"/>
  <c r="EI186" i="5" s="1"/>
  <c r="CA147" i="5"/>
  <c r="EI147" i="5" s="1"/>
  <c r="CA175" i="5"/>
  <c r="EI175" i="5" s="1"/>
  <c r="CA127" i="5"/>
  <c r="EI127" i="5" s="1"/>
  <c r="CA135" i="5"/>
  <c r="EI135" i="5" s="1"/>
  <c r="CA189" i="5"/>
  <c r="EI189" i="5" s="1"/>
  <c r="CA187" i="5"/>
  <c r="EI187" i="5" s="1"/>
  <c r="CA153" i="5"/>
  <c r="EI153" i="5" s="1"/>
  <c r="CA177" i="5"/>
  <c r="EI177" i="5" s="1"/>
  <c r="CA113" i="5"/>
  <c r="EI113" i="5" s="1"/>
  <c r="CA22" i="5"/>
  <c r="EI22" i="5" s="1"/>
  <c r="CA17" i="5"/>
  <c r="EI17" i="5" s="1"/>
  <c r="CA117" i="5"/>
  <c r="EI117" i="5" s="1"/>
  <c r="CA70" i="5"/>
  <c r="EI70" i="5" s="1"/>
  <c r="CA171" i="5"/>
  <c r="EI171" i="5" s="1"/>
  <c r="CA41" i="5"/>
  <c r="EI41" i="5" s="1"/>
  <c r="CA157" i="5"/>
  <c r="EI157" i="5" s="1"/>
  <c r="CA48" i="5"/>
  <c r="EI48" i="5" s="1"/>
  <c r="CA85" i="5"/>
  <c r="EI85" i="5" s="1"/>
  <c r="CA179" i="5"/>
  <c r="EI179" i="5" s="1"/>
  <c r="CA30" i="5"/>
  <c r="EI30" i="5" s="1"/>
  <c r="CA119" i="5"/>
  <c r="EI119" i="5" s="1"/>
  <c r="CA5" i="5"/>
  <c r="EI5" i="5" s="1"/>
  <c r="CA27" i="5"/>
  <c r="EI27" i="5" s="1"/>
  <c r="CA94" i="5"/>
  <c r="EI94" i="5" s="1"/>
  <c r="CA120" i="5"/>
  <c r="EI120" i="5" s="1"/>
  <c r="CA60" i="5"/>
  <c r="EI60" i="5" s="1"/>
  <c r="CA183" i="5"/>
  <c r="EI183" i="5" s="1"/>
  <c r="CA19" i="5"/>
  <c r="EI19" i="5" s="1"/>
  <c r="CA194" i="5"/>
  <c r="EI194" i="5" s="1"/>
  <c r="CA81" i="5"/>
  <c r="EI81" i="5" s="1"/>
  <c r="CA76" i="5"/>
  <c r="EI76" i="5" s="1"/>
  <c r="CA57" i="5"/>
  <c r="EI57" i="5" s="1"/>
  <c r="CA122" i="5"/>
  <c r="EI122" i="5" s="1"/>
  <c r="CA83" i="5"/>
  <c r="EI83" i="5" s="1"/>
  <c r="CA126" i="5"/>
  <c r="EI126" i="5" s="1"/>
  <c r="CA64" i="5"/>
  <c r="EI64" i="5" s="1"/>
  <c r="CA63" i="5"/>
  <c r="EI63" i="5" s="1"/>
  <c r="CA77" i="5"/>
  <c r="EI77" i="5" s="1"/>
  <c r="CA137" i="5"/>
  <c r="EI137" i="5" s="1"/>
  <c r="CA169" i="5"/>
  <c r="EI169" i="5" s="1"/>
  <c r="CA33" i="5"/>
  <c r="EI33" i="5" s="1"/>
  <c r="CA89" i="5"/>
  <c r="EI89" i="5" s="1"/>
  <c r="CA15" i="5"/>
  <c r="EI15" i="5" s="1"/>
  <c r="CA74" i="5"/>
  <c r="EI74" i="5" s="1"/>
  <c r="CA150" i="5"/>
  <c r="EI150" i="5" s="1"/>
  <c r="CA11" i="5"/>
  <c r="EI11" i="5" s="1"/>
  <c r="CA6" i="5"/>
  <c r="EI6" i="5" s="1"/>
  <c r="CA66" i="5"/>
  <c r="EI66" i="5" s="1"/>
  <c r="CA182" i="5"/>
  <c r="EI182" i="5" s="1"/>
  <c r="CA53" i="5"/>
  <c r="EI53" i="5" s="1"/>
  <c r="CA161" i="5"/>
  <c r="EI161" i="5" s="1"/>
  <c r="CA132" i="5"/>
  <c r="EI132" i="5" s="1"/>
  <c r="CA100" i="5"/>
  <c r="EI100" i="5" s="1"/>
  <c r="CA34" i="5"/>
  <c r="EI34" i="5" s="1"/>
  <c r="CA104" i="5"/>
  <c r="EI104" i="5" s="1"/>
  <c r="CA69" i="5"/>
  <c r="EI69" i="5" s="1"/>
  <c r="CA154" i="5"/>
  <c r="EI154" i="5" s="1"/>
  <c r="CA97" i="5"/>
  <c r="EI97" i="5" s="1"/>
  <c r="CA12" i="5"/>
  <c r="EI12" i="5" s="1"/>
  <c r="CA51" i="5"/>
  <c r="EI51" i="5" s="1"/>
  <c r="CA164" i="5"/>
  <c r="EI164" i="5" s="1"/>
  <c r="CA95" i="5"/>
  <c r="EI95" i="5" s="1"/>
  <c r="CA173" i="5"/>
  <c r="EI173" i="5" s="1"/>
  <c r="CA108" i="5"/>
  <c r="EI108" i="5" s="1"/>
  <c r="CA133" i="5"/>
  <c r="EI133" i="5" s="1"/>
  <c r="CA156" i="5"/>
  <c r="EI156" i="5" s="1"/>
  <c r="CA131" i="5"/>
  <c r="EI131" i="5" s="1"/>
  <c r="CA84" i="5"/>
  <c r="EI84" i="5" s="1"/>
  <c r="CA167" i="5"/>
  <c r="EI167" i="5" s="1"/>
  <c r="CA139" i="5"/>
  <c r="EI139" i="5" s="1"/>
  <c r="CA101" i="5"/>
  <c r="EI101" i="5" s="1"/>
  <c r="CA56" i="5"/>
  <c r="EI56" i="5" s="1"/>
  <c r="CA109" i="5"/>
  <c r="EI109" i="5" s="1"/>
  <c r="CA159" i="5"/>
  <c r="EI159" i="5" s="1"/>
  <c r="CA98" i="5"/>
  <c r="EI98" i="5" s="1"/>
  <c r="CA42" i="5"/>
  <c r="EI42" i="5" s="1"/>
  <c r="CA168" i="5"/>
  <c r="EI168" i="5" s="1"/>
  <c r="CA13" i="5"/>
  <c r="EI13" i="5" s="1"/>
  <c r="CA90" i="5"/>
  <c r="EI90" i="5" s="1"/>
  <c r="CA118" i="5"/>
  <c r="EI118" i="5" s="1"/>
  <c r="CA67" i="5"/>
  <c r="EI67" i="5" s="1"/>
  <c r="CA163" i="5"/>
  <c r="EI163" i="5" s="1"/>
  <c r="CA49" i="5"/>
  <c r="EI49" i="5" s="1"/>
  <c r="CA190" i="5"/>
  <c r="EI190" i="5" s="1"/>
  <c r="CA44" i="5"/>
  <c r="EI44" i="5" s="1"/>
  <c r="CA107" i="5"/>
  <c r="EI107" i="5" s="1"/>
  <c r="CA36" i="5"/>
  <c r="EI36" i="5" s="1"/>
  <c r="CA178" i="5"/>
  <c r="EI178" i="5" s="1"/>
  <c r="CA125" i="5"/>
  <c r="EI125" i="5" s="1"/>
  <c r="CA47" i="5"/>
  <c r="EI47" i="5" s="1"/>
  <c r="CA192" i="5"/>
  <c r="EI192" i="5" s="1"/>
  <c r="CA96" i="5"/>
  <c r="EI96" i="5" s="1"/>
  <c r="CA14" i="5"/>
  <c r="EI14" i="5" s="1"/>
  <c r="CA130" i="5"/>
  <c r="EI130" i="5" s="1"/>
  <c r="CA193" i="5"/>
  <c r="EI193" i="5" s="1"/>
  <c r="CA134" i="5"/>
  <c r="EI134" i="5" s="1"/>
  <c r="CA26" i="5"/>
  <c r="EI26" i="5" s="1"/>
  <c r="CA123" i="5"/>
  <c r="EI123" i="5" s="1"/>
  <c r="CA45" i="5"/>
  <c r="EI45" i="5" s="1"/>
  <c r="CA92" i="5"/>
  <c r="EI92" i="5" s="1"/>
  <c r="CA23" i="5"/>
  <c r="EI23" i="5" s="1"/>
  <c r="CA72" i="5"/>
  <c r="EI72" i="5" s="1"/>
  <c r="CA146" i="5"/>
  <c r="EI146" i="5" s="1"/>
  <c r="CA37" i="5"/>
  <c r="EI37" i="5" s="1"/>
  <c r="CA181" i="5"/>
  <c r="EI181" i="5" s="1"/>
  <c r="CA142" i="5"/>
  <c r="EI142" i="5" s="1"/>
  <c r="CA105" i="5"/>
  <c r="EI105" i="5" s="1"/>
  <c r="CA129" i="5"/>
  <c r="EI129" i="5" s="1"/>
  <c r="CA71" i="5"/>
  <c r="EI71" i="5" s="1"/>
  <c r="CA7" i="5"/>
  <c r="EI7" i="5" s="1"/>
  <c r="CA128" i="5"/>
  <c r="EI128" i="5" s="1"/>
  <c r="CA124" i="5"/>
  <c r="EI124" i="5" s="1"/>
  <c r="CA88" i="5"/>
  <c r="EI88" i="5" s="1"/>
  <c r="CA185" i="5"/>
  <c r="EI185" i="5" s="1"/>
  <c r="CA143" i="5"/>
  <c r="EI143" i="5" s="1"/>
  <c r="CA176" i="5"/>
  <c r="EI176" i="5" s="1"/>
  <c r="CA138" i="5"/>
  <c r="EI138" i="5" s="1"/>
  <c r="CA158" i="5"/>
  <c r="EI158" i="5" s="1"/>
  <c r="CA191" i="5"/>
  <c r="EI191" i="5" s="1"/>
  <c r="CA4" i="5"/>
  <c r="EI4" i="5" s="1"/>
  <c r="CA144" i="5"/>
  <c r="EI144" i="5" s="1"/>
  <c r="CA43" i="5"/>
  <c r="EI43" i="5" s="1"/>
  <c r="CA8" i="5"/>
  <c r="EI8" i="5" s="1"/>
  <c r="CA152" i="5"/>
  <c r="EI152" i="5" s="1"/>
  <c r="CA40" i="5"/>
  <c r="EI40" i="5" s="1"/>
  <c r="CA20" i="5"/>
  <c r="EI20" i="5" s="1"/>
  <c r="CA91" i="5"/>
  <c r="EI91" i="5" s="1"/>
  <c r="CA162" i="5"/>
  <c r="EI162" i="5" s="1"/>
  <c r="CA75" i="5"/>
  <c r="EI75" i="5" s="1"/>
  <c r="CA102" i="5"/>
  <c r="EI102" i="5" s="1"/>
  <c r="CA110" i="5"/>
  <c r="EI110" i="5" s="1"/>
  <c r="CA155" i="5"/>
  <c r="EI155" i="5" s="1"/>
  <c r="CA86" i="5"/>
  <c r="EI86" i="5" s="1"/>
  <c r="CA50" i="5"/>
  <c r="EI50" i="5" s="1"/>
  <c r="CA46" i="5"/>
  <c r="EI46" i="5" s="1"/>
  <c r="CA9" i="5"/>
  <c r="EI9" i="5" s="1"/>
  <c r="CA121" i="5"/>
  <c r="EI121" i="5" s="1"/>
  <c r="CA16" i="5"/>
  <c r="EI16" i="5" s="1"/>
  <c r="CA32" i="5"/>
  <c r="EI32" i="5" s="1"/>
  <c r="CA99" i="5"/>
  <c r="EI99" i="5" s="1"/>
  <c r="CA61" i="5"/>
  <c r="EI61" i="5" s="1"/>
  <c r="CA54" i="5"/>
  <c r="EI54" i="5" s="1"/>
  <c r="CA21" i="5"/>
  <c r="EI21" i="5" s="1"/>
  <c r="CA82" i="5"/>
  <c r="EI82" i="5" s="1"/>
  <c r="CA39" i="5"/>
  <c r="EI39" i="5" s="1"/>
  <c r="CA148" i="5"/>
  <c r="EI148" i="5" s="1"/>
  <c r="CA136" i="5"/>
  <c r="EI136" i="5" s="1"/>
  <c r="CA65" i="5"/>
  <c r="EI65" i="5" s="1"/>
  <c r="CA180" i="5"/>
  <c r="EI180" i="5" s="1"/>
  <c r="CA174" i="5"/>
  <c r="EI174" i="5" s="1"/>
  <c r="CA166" i="5"/>
  <c r="EI166" i="5" s="1"/>
  <c r="CA140" i="5"/>
  <c r="EI140" i="5" s="1"/>
  <c r="CA31" i="5"/>
  <c r="EI31" i="5" s="1"/>
  <c r="CA103" i="5"/>
  <c r="EI103" i="5" s="1"/>
  <c r="CA116" i="5"/>
  <c r="EI116" i="5" s="1"/>
  <c r="CA111" i="5"/>
  <c r="EI111" i="5" s="1"/>
  <c r="CA10" i="5"/>
  <c r="EI10" i="5" s="1"/>
  <c r="CA38" i="5"/>
  <c r="EI38" i="5" s="1"/>
  <c r="CA68" i="5"/>
  <c r="EI68" i="5" s="1"/>
  <c r="CA115" i="5"/>
  <c r="EI115" i="5" s="1"/>
  <c r="CA184" i="5"/>
  <c r="EI184" i="5" s="1"/>
  <c r="CA55" i="5"/>
  <c r="EI55" i="5" s="1"/>
  <c r="CA170" i="5"/>
  <c r="EI170" i="5" s="1"/>
  <c r="CA25" i="5"/>
  <c r="EI25" i="5" s="1"/>
  <c r="CA35" i="5"/>
  <c r="EI35" i="5" s="1"/>
  <c r="CA28" i="5"/>
  <c r="EI28" i="5" s="1"/>
  <c r="CA160" i="5"/>
  <c r="EI160" i="5" s="1"/>
  <c r="CA59" i="5"/>
  <c r="EI59" i="5" s="1"/>
  <c r="CA87" i="5"/>
  <c r="EI87" i="5" s="1"/>
  <c r="CA141" i="5"/>
  <c r="EI141" i="5" s="1"/>
  <c r="CA151" i="5"/>
  <c r="EI151" i="5" s="1"/>
  <c r="CA112" i="5"/>
  <c r="EI112" i="5" s="1"/>
  <c r="CA80" i="5"/>
  <c r="EI80" i="5" s="1"/>
  <c r="CA114" i="5"/>
  <c r="EI114" i="5" s="1"/>
  <c r="CA73" i="5"/>
  <c r="EI73" i="5" s="1"/>
  <c r="CA149" i="5"/>
  <c r="EI149" i="5" s="1"/>
  <c r="CA106" i="5"/>
  <c r="EI106" i="5" s="1"/>
  <c r="CA172" i="5"/>
  <c r="EI172" i="5" s="1"/>
  <c r="CA165" i="5"/>
  <c r="EI165" i="5" s="1"/>
  <c r="CA18" i="5"/>
  <c r="EI18" i="5" s="1"/>
  <c r="CA79" i="5"/>
  <c r="EI79" i="5" s="1"/>
  <c r="CA3" i="5"/>
  <c r="EI3" i="5" s="1"/>
  <c r="CA93" i="5"/>
  <c r="EI93" i="5" s="1"/>
  <c r="CA145" i="5"/>
  <c r="EI145" i="5" s="1"/>
  <c r="AX128" i="5"/>
  <c r="DF128" i="5" s="1"/>
  <c r="AX123" i="5"/>
  <c r="DF123" i="5" s="1"/>
  <c r="AX80" i="5"/>
  <c r="DF80" i="5" s="1"/>
  <c r="AX167" i="5"/>
  <c r="DF167" i="5" s="1"/>
  <c r="AX133" i="5"/>
  <c r="DF133" i="5" s="1"/>
  <c r="AX61" i="5"/>
  <c r="DF61" i="5" s="1"/>
  <c r="AX87" i="5"/>
  <c r="DF87" i="5" s="1"/>
  <c r="AX120" i="5"/>
  <c r="DF120" i="5" s="1"/>
  <c r="AX27" i="5"/>
  <c r="DF27" i="5" s="1"/>
  <c r="AX47" i="5"/>
  <c r="DF47" i="5" s="1"/>
  <c r="AX42" i="5"/>
  <c r="DF42" i="5" s="1"/>
  <c r="AX109" i="5"/>
  <c r="DF109" i="5" s="1"/>
  <c r="AX93" i="5"/>
  <c r="DF93" i="5" s="1"/>
  <c r="AX110" i="5"/>
  <c r="DF110" i="5" s="1"/>
  <c r="AX36" i="5"/>
  <c r="DF36" i="5" s="1"/>
  <c r="AX31" i="5"/>
  <c r="DF31" i="5" s="1"/>
  <c r="AX181" i="5"/>
  <c r="DF181" i="5" s="1"/>
  <c r="AX186" i="5"/>
  <c r="DF186" i="5" s="1"/>
  <c r="AX101" i="5"/>
  <c r="DF101" i="5" s="1"/>
  <c r="AX165" i="5"/>
  <c r="DF165" i="5" s="1"/>
  <c r="AX100" i="5"/>
  <c r="DF100" i="5" s="1"/>
  <c r="AX46" i="5"/>
  <c r="DF46" i="5" s="1"/>
  <c r="AX161" i="5"/>
  <c r="DF161" i="5" s="1"/>
  <c r="AX119" i="5"/>
  <c r="DF119" i="5" s="1"/>
  <c r="AX67" i="5"/>
  <c r="DF67" i="5" s="1"/>
  <c r="AX97" i="5"/>
  <c r="DF97" i="5" s="1"/>
  <c r="AX115" i="5"/>
  <c r="DF115" i="5" s="1"/>
  <c r="AX51" i="5"/>
  <c r="DF51" i="5" s="1"/>
  <c r="AX172" i="5"/>
  <c r="DF172" i="5" s="1"/>
  <c r="AX111" i="5"/>
  <c r="DF111" i="5" s="1"/>
  <c r="AX116" i="5"/>
  <c r="DF116" i="5" s="1"/>
  <c r="AX99" i="5"/>
  <c r="DF99" i="5" s="1"/>
  <c r="AX35" i="5"/>
  <c r="DF35" i="5" s="1"/>
  <c r="AX59" i="5"/>
  <c r="DF59" i="5" s="1"/>
  <c r="AX168" i="5"/>
  <c r="DF168" i="5" s="1"/>
  <c r="AX33" i="5"/>
  <c r="DF33" i="5" s="1"/>
  <c r="AX188" i="5"/>
  <c r="DF188" i="5" s="1"/>
  <c r="AX166" i="5"/>
  <c r="DF166" i="5" s="1"/>
  <c r="AX68" i="5"/>
  <c r="DF68" i="5" s="1"/>
  <c r="AX18" i="5"/>
  <c r="DF18" i="5" s="1"/>
  <c r="AX63" i="5"/>
  <c r="DF63" i="5" s="1"/>
  <c r="AX60" i="5"/>
  <c r="DF60" i="5" s="1"/>
  <c r="AX129" i="5"/>
  <c r="DF129" i="5" s="1"/>
  <c r="AX37" i="5"/>
  <c r="DF37" i="5" s="1"/>
  <c r="AX159" i="5"/>
  <c r="DF159" i="5" s="1"/>
  <c r="AX21" i="5"/>
  <c r="DF21" i="5" s="1"/>
  <c r="AX13" i="5"/>
  <c r="DF13" i="5" s="1"/>
  <c r="AX16" i="5"/>
  <c r="DF16" i="5" s="1"/>
  <c r="AX50" i="5"/>
  <c r="DF50" i="5" s="1"/>
  <c r="AX108" i="5"/>
  <c r="DF108" i="5" s="1"/>
  <c r="AX103" i="5"/>
  <c r="DF103" i="5" s="1"/>
  <c r="AX158" i="5"/>
  <c r="DF158" i="5" s="1"/>
  <c r="AX112" i="5"/>
  <c r="DF112" i="5" s="1"/>
  <c r="AX53" i="5"/>
  <c r="DF53" i="5" s="1"/>
  <c r="AX182" i="5"/>
  <c r="DF182" i="5" s="1"/>
  <c r="AX17" i="5"/>
  <c r="DF17" i="5" s="1"/>
  <c r="AX187" i="5"/>
  <c r="DF187" i="5" s="1"/>
  <c r="AX14" i="5"/>
  <c r="DF14" i="5" s="1"/>
  <c r="AX28" i="5"/>
  <c r="DF28" i="5" s="1"/>
  <c r="AX105" i="5"/>
  <c r="DF105" i="5" s="1"/>
  <c r="AX175" i="5"/>
  <c r="DF175" i="5" s="1"/>
  <c r="AX190" i="5"/>
  <c r="DF190" i="5" s="1"/>
  <c r="AX43" i="5"/>
  <c r="DF43" i="5" s="1"/>
  <c r="AX121" i="5"/>
  <c r="DF121" i="5" s="1"/>
  <c r="AX194" i="5"/>
  <c r="DF194" i="5" s="1"/>
  <c r="AX178" i="5"/>
  <c r="DF178" i="5" s="1"/>
  <c r="AX185" i="5"/>
  <c r="DF185" i="5" s="1"/>
  <c r="AX69" i="5"/>
  <c r="DF69" i="5" s="1"/>
  <c r="AX71" i="5"/>
  <c r="DF71" i="5" s="1"/>
  <c r="AX32" i="5"/>
  <c r="DF32" i="5" s="1"/>
  <c r="AX15" i="5"/>
  <c r="DF15" i="5" s="1"/>
  <c r="AX125" i="5"/>
  <c r="DF125" i="5" s="1"/>
  <c r="AX77" i="5"/>
  <c r="DF77" i="5" s="1"/>
  <c r="AX4" i="5"/>
  <c r="DF4" i="5" s="1"/>
  <c r="AX96" i="5"/>
  <c r="DF96" i="5" s="1"/>
  <c r="AX173" i="5"/>
  <c r="DF173" i="5" s="1"/>
  <c r="AX91" i="5"/>
  <c r="DF91" i="5" s="1"/>
  <c r="AX102" i="5"/>
  <c r="DF102" i="5" s="1"/>
  <c r="AX98" i="5"/>
  <c r="DF98" i="5" s="1"/>
  <c r="AX44" i="5"/>
  <c r="DF44" i="5" s="1"/>
  <c r="AX8" i="5"/>
  <c r="DF8" i="5" s="1"/>
  <c r="AX62" i="5"/>
  <c r="DF62" i="5" s="1"/>
  <c r="AX75" i="5"/>
  <c r="DF75" i="5" s="1"/>
  <c r="AX85" i="5"/>
  <c r="DF85" i="5" s="1"/>
  <c r="AX164" i="5"/>
  <c r="DF164" i="5" s="1"/>
  <c r="AX25" i="5"/>
  <c r="DF25" i="5" s="1"/>
  <c r="AX176" i="5"/>
  <c r="DF176" i="5" s="1"/>
  <c r="AX90" i="5"/>
  <c r="DF90" i="5" s="1"/>
  <c r="AX10" i="5"/>
  <c r="DF10" i="5" s="1"/>
  <c r="AX86" i="5"/>
  <c r="DF86" i="5" s="1"/>
  <c r="AX184" i="5"/>
  <c r="DF184" i="5" s="1"/>
  <c r="AX127" i="5"/>
  <c r="DF127" i="5" s="1"/>
  <c r="AX146" i="5"/>
  <c r="DF146" i="5" s="1"/>
  <c r="AX130" i="5"/>
  <c r="DF130" i="5" s="1"/>
  <c r="AX141" i="5"/>
  <c r="DF141" i="5" s="1"/>
  <c r="AX70" i="5"/>
  <c r="DF70" i="5" s="1"/>
  <c r="AX149" i="5"/>
  <c r="DF149" i="5" s="1"/>
  <c r="AX189" i="5"/>
  <c r="DF189" i="5" s="1"/>
  <c r="AX7" i="5"/>
  <c r="DF7" i="5" s="1"/>
  <c r="AX95" i="5"/>
  <c r="DF95" i="5" s="1"/>
  <c r="AX135" i="5"/>
  <c r="DF135" i="5" s="1"/>
  <c r="AX52" i="5"/>
  <c r="DF52" i="5" s="1"/>
  <c r="AX191" i="5"/>
  <c r="DF191" i="5" s="1"/>
  <c r="AX19" i="5"/>
  <c r="DF19" i="5" s="1"/>
  <c r="AX179" i="5"/>
  <c r="DF179" i="5" s="1"/>
  <c r="AX144" i="5"/>
  <c r="DF144" i="5" s="1"/>
  <c r="AX29" i="5"/>
  <c r="DF29" i="5" s="1"/>
  <c r="AX140" i="5"/>
  <c r="DF140" i="5" s="1"/>
  <c r="AX72" i="5"/>
  <c r="DF72" i="5" s="1"/>
  <c r="AX54" i="5"/>
  <c r="DF54" i="5" s="1"/>
  <c r="AX122" i="5"/>
  <c r="DF122" i="5" s="1"/>
  <c r="AX81" i="5"/>
  <c r="DF81" i="5" s="1"/>
  <c r="AX88" i="5"/>
  <c r="DF88" i="5" s="1"/>
  <c r="AX40" i="5"/>
  <c r="DF40" i="5" s="1"/>
  <c r="AX65" i="5"/>
  <c r="DF65" i="5" s="1"/>
  <c r="AX153" i="5"/>
  <c r="DF153" i="5" s="1"/>
  <c r="AX22" i="5"/>
  <c r="DF22" i="5" s="1"/>
  <c r="AX9" i="5"/>
  <c r="DF9" i="5" s="1"/>
  <c r="AX114" i="5"/>
  <c r="DF114" i="5" s="1"/>
  <c r="AX183" i="5"/>
  <c r="DF183" i="5" s="1"/>
  <c r="AX58" i="5"/>
  <c r="DF58" i="5" s="1"/>
  <c r="AX84" i="5"/>
  <c r="DF84" i="5" s="1"/>
  <c r="AX155" i="5"/>
  <c r="DF155" i="5" s="1"/>
  <c r="AX82" i="5"/>
  <c r="DF82" i="5" s="1"/>
  <c r="AX137" i="5"/>
  <c r="DF137" i="5" s="1"/>
  <c r="AX45" i="5"/>
  <c r="DF45" i="5" s="1"/>
  <c r="AX57" i="5"/>
  <c r="DF57" i="5" s="1"/>
  <c r="AX66" i="5"/>
  <c r="DF66" i="5" s="1"/>
  <c r="AX132" i="5"/>
  <c r="DF132" i="5" s="1"/>
  <c r="AX73" i="5"/>
  <c r="DF73" i="5" s="1"/>
  <c r="AX24" i="5"/>
  <c r="DF24" i="5" s="1"/>
  <c r="AX92" i="5"/>
  <c r="DF92" i="5" s="1"/>
  <c r="AX6" i="5"/>
  <c r="DF6" i="5" s="1"/>
  <c r="AX192" i="5"/>
  <c r="DF192" i="5" s="1"/>
  <c r="AX156" i="5"/>
  <c r="DF156" i="5" s="1"/>
  <c r="AX177" i="5"/>
  <c r="DF177" i="5" s="1"/>
  <c r="AX94" i="5"/>
  <c r="DF94" i="5" s="1"/>
  <c r="AX23" i="5"/>
  <c r="DF23" i="5" s="1"/>
  <c r="AX151" i="5"/>
  <c r="DF151" i="5" s="1"/>
  <c r="AX154" i="5"/>
  <c r="DF154" i="5" s="1"/>
  <c r="AX12" i="5"/>
  <c r="DF12" i="5" s="1"/>
  <c r="AX124" i="5"/>
  <c r="DF124" i="5" s="1"/>
  <c r="AX118" i="5"/>
  <c r="DF118" i="5" s="1"/>
  <c r="AX107" i="5"/>
  <c r="DF107" i="5" s="1"/>
  <c r="AX5" i="5"/>
  <c r="DF5" i="5" s="1"/>
  <c r="AX83" i="5"/>
  <c r="DF83" i="5" s="1"/>
  <c r="AX3" i="5"/>
  <c r="DF3" i="5" s="1"/>
  <c r="AX117" i="5"/>
  <c r="DF117" i="5" s="1"/>
  <c r="AX136" i="5"/>
  <c r="DF136" i="5" s="1"/>
  <c r="AX64" i="5"/>
  <c r="DF64" i="5" s="1"/>
  <c r="AX139" i="5"/>
  <c r="DF139" i="5" s="1"/>
  <c r="AX163" i="5"/>
  <c r="DF163" i="5" s="1"/>
  <c r="AX106" i="5"/>
  <c r="DF106" i="5" s="1"/>
  <c r="AX157" i="5"/>
  <c r="DF157" i="5" s="1"/>
  <c r="AX113" i="5"/>
  <c r="DF113" i="5" s="1"/>
  <c r="AX171" i="5"/>
  <c r="DF171" i="5" s="1"/>
  <c r="AX145" i="5"/>
  <c r="DF145" i="5" s="1"/>
  <c r="AX174" i="5"/>
  <c r="DF174" i="5" s="1"/>
  <c r="AX169" i="5"/>
  <c r="DF169" i="5" s="1"/>
  <c r="AX170" i="5"/>
  <c r="DF170" i="5" s="1"/>
  <c r="AX76" i="5"/>
  <c r="DF76" i="5" s="1"/>
  <c r="AX160" i="5"/>
  <c r="DF160" i="5" s="1"/>
  <c r="AX79" i="5"/>
  <c r="DF79" i="5" s="1"/>
  <c r="AX38" i="5"/>
  <c r="DF38" i="5" s="1"/>
  <c r="AX126" i="5"/>
  <c r="DF126" i="5" s="1"/>
  <c r="AX162" i="5"/>
  <c r="DF162" i="5" s="1"/>
  <c r="AX55" i="5"/>
  <c r="DF55" i="5" s="1"/>
  <c r="AX142" i="5"/>
  <c r="DF142" i="5" s="1"/>
  <c r="AX143" i="5"/>
  <c r="DF143" i="5" s="1"/>
  <c r="AX74" i="5"/>
  <c r="DF74" i="5" s="1"/>
  <c r="AX41" i="5"/>
  <c r="DF41" i="5" s="1"/>
  <c r="AX26" i="5"/>
  <c r="DF26" i="5" s="1"/>
  <c r="AX104" i="5"/>
  <c r="DF104" i="5" s="1"/>
  <c r="AX152" i="5"/>
  <c r="DF152" i="5" s="1"/>
  <c r="AX30" i="5"/>
  <c r="DF30" i="5" s="1"/>
  <c r="AX48" i="5"/>
  <c r="DF48" i="5" s="1"/>
  <c r="AX34" i="5"/>
  <c r="DF34" i="5" s="1"/>
  <c r="AX150" i="5"/>
  <c r="DF150" i="5" s="1"/>
  <c r="AX138" i="5"/>
  <c r="DF138" i="5" s="1"/>
  <c r="AX148" i="5"/>
  <c r="DF148" i="5" s="1"/>
  <c r="AX56" i="5"/>
  <c r="DF56" i="5" s="1"/>
  <c r="AX11" i="5"/>
  <c r="DF11" i="5" s="1"/>
  <c r="AX147" i="5"/>
  <c r="DF147" i="5" s="1"/>
  <c r="AX193" i="5"/>
  <c r="DF193" i="5" s="1"/>
  <c r="AX131" i="5"/>
  <c r="DF131" i="5" s="1"/>
  <c r="AX180" i="5"/>
  <c r="DF180" i="5" s="1"/>
  <c r="AX134" i="5"/>
  <c r="DF134" i="5" s="1"/>
  <c r="AX39" i="5"/>
  <c r="DF39" i="5" s="1"/>
  <c r="AX78" i="5"/>
  <c r="DF78" i="5" s="1"/>
  <c r="AX49" i="5"/>
  <c r="DF49" i="5" s="1"/>
  <c r="AX20" i="5"/>
  <c r="DF20" i="5" s="1"/>
  <c r="AX89" i="5"/>
  <c r="DF89" i="5" s="1"/>
  <c r="BY162" i="5"/>
  <c r="EG162" i="5" s="1"/>
  <c r="BY79" i="5"/>
  <c r="EG79" i="5" s="1"/>
  <c r="BY47" i="5"/>
  <c r="EG47" i="5" s="1"/>
  <c r="BY6" i="5"/>
  <c r="EG6" i="5" s="1"/>
  <c r="BY109" i="5"/>
  <c r="EG109" i="5" s="1"/>
  <c r="BY68" i="5"/>
  <c r="EG68" i="5" s="1"/>
  <c r="BY159" i="5"/>
  <c r="EG159" i="5" s="1"/>
  <c r="BY77" i="5"/>
  <c r="EG77" i="5" s="1"/>
  <c r="BY16" i="5"/>
  <c r="EG16" i="5" s="1"/>
  <c r="BY117" i="5"/>
  <c r="EG117" i="5" s="1"/>
  <c r="BY168" i="5"/>
  <c r="EG168" i="5" s="1"/>
  <c r="BY44" i="5"/>
  <c r="EG44" i="5" s="1"/>
  <c r="BY135" i="5"/>
  <c r="EG135" i="5" s="1"/>
  <c r="BY149" i="5"/>
  <c r="EG149" i="5" s="1"/>
  <c r="BY50" i="5"/>
  <c r="EG50" i="5" s="1"/>
  <c r="BY111" i="5"/>
  <c r="EG111" i="5" s="1"/>
  <c r="BY166" i="5"/>
  <c r="EG166" i="5" s="1"/>
  <c r="BY10" i="5"/>
  <c r="EG10" i="5" s="1"/>
  <c r="BY153" i="5"/>
  <c r="EG153" i="5" s="1"/>
  <c r="BY119" i="5"/>
  <c r="EG119" i="5" s="1"/>
  <c r="BY178" i="5"/>
  <c r="EG178" i="5" s="1"/>
  <c r="BY82" i="5"/>
  <c r="EG82" i="5" s="1"/>
  <c r="BY188" i="5"/>
  <c r="EG188" i="5" s="1"/>
  <c r="BY182" i="5"/>
  <c r="EG182" i="5" s="1"/>
  <c r="BY138" i="5"/>
  <c r="EG138" i="5" s="1"/>
  <c r="BY83" i="5"/>
  <c r="EG83" i="5" s="1"/>
  <c r="BY59" i="5"/>
  <c r="EG59" i="5" s="1"/>
  <c r="BY105" i="5"/>
  <c r="EG105" i="5" s="1"/>
  <c r="BY172" i="5"/>
  <c r="EG172" i="5" s="1"/>
  <c r="BY48" i="5"/>
  <c r="EG48" i="5" s="1"/>
  <c r="BY15" i="5"/>
  <c r="EG15" i="5" s="1"/>
  <c r="BY45" i="5"/>
  <c r="EG45" i="5" s="1"/>
  <c r="BY146" i="5"/>
  <c r="EG146" i="5" s="1"/>
  <c r="BY13" i="5"/>
  <c r="EG13" i="5" s="1"/>
  <c r="BY95" i="5"/>
  <c r="EG95" i="5" s="1"/>
  <c r="BY17" i="5"/>
  <c r="EG17" i="5" s="1"/>
  <c r="BY55" i="5"/>
  <c r="EG55" i="5" s="1"/>
  <c r="BY49" i="5"/>
  <c r="EG49" i="5" s="1"/>
  <c r="BY100" i="5"/>
  <c r="EG100" i="5" s="1"/>
  <c r="BY85" i="5"/>
  <c r="EG85" i="5" s="1"/>
  <c r="BY127" i="5"/>
  <c r="EG127" i="5" s="1"/>
  <c r="BY184" i="5"/>
  <c r="EG184" i="5" s="1"/>
  <c r="BY7" i="5"/>
  <c r="EG7" i="5" s="1"/>
  <c r="BY170" i="5"/>
  <c r="EG170" i="5" s="1"/>
  <c r="BY29" i="5"/>
  <c r="EG29" i="5" s="1"/>
  <c r="BY92" i="5"/>
  <c r="EG92" i="5" s="1"/>
  <c r="BY39" i="5"/>
  <c r="EG39" i="5" s="1"/>
  <c r="BY11" i="5"/>
  <c r="EG11" i="5" s="1"/>
  <c r="BY57" i="5"/>
  <c r="EG57" i="5" s="1"/>
  <c r="BY51" i="5"/>
  <c r="EG51" i="5" s="1"/>
  <c r="BY139" i="5"/>
  <c r="EG139" i="5" s="1"/>
  <c r="BY176" i="5"/>
  <c r="EG176" i="5" s="1"/>
  <c r="BY131" i="5"/>
  <c r="EG131" i="5" s="1"/>
  <c r="BY86" i="5"/>
  <c r="EG86" i="5" s="1"/>
  <c r="BY71" i="5"/>
  <c r="EG71" i="5" s="1"/>
  <c r="BY80" i="5"/>
  <c r="EG80" i="5" s="1"/>
  <c r="BY151" i="5"/>
  <c r="EG151" i="5" s="1"/>
  <c r="BY179" i="5"/>
  <c r="EG179" i="5" s="1"/>
  <c r="BY5" i="5"/>
  <c r="EG5" i="5" s="1"/>
  <c r="BY174" i="5"/>
  <c r="EG174" i="5" s="1"/>
  <c r="BY167" i="5"/>
  <c r="EG167" i="5" s="1"/>
  <c r="BY169" i="5"/>
  <c r="EG169" i="5" s="1"/>
  <c r="BY145" i="5"/>
  <c r="EG145" i="5" s="1"/>
  <c r="BY35" i="5"/>
  <c r="EG35" i="5" s="1"/>
  <c r="BY65" i="5"/>
  <c r="EG65" i="5" s="1"/>
  <c r="BY70" i="5"/>
  <c r="EG70" i="5" s="1"/>
  <c r="BY42" i="5"/>
  <c r="EG42" i="5" s="1"/>
  <c r="BY98" i="5"/>
  <c r="EG98" i="5" s="1"/>
  <c r="BY165" i="5"/>
  <c r="EG165" i="5" s="1"/>
  <c r="BY28" i="5"/>
  <c r="EG28" i="5" s="1"/>
  <c r="BY186" i="5"/>
  <c r="EG186" i="5" s="1"/>
  <c r="BY189" i="5"/>
  <c r="EG189" i="5" s="1"/>
  <c r="BY75" i="5"/>
  <c r="EG75" i="5" s="1"/>
  <c r="BY84" i="5"/>
  <c r="EG84" i="5" s="1"/>
  <c r="BY97" i="5"/>
  <c r="EG97" i="5" s="1"/>
  <c r="BY108" i="5"/>
  <c r="EG108" i="5" s="1"/>
  <c r="BY33" i="5"/>
  <c r="EG33" i="5" s="1"/>
  <c r="BY144" i="5"/>
  <c r="EG144" i="5" s="1"/>
  <c r="BY114" i="5"/>
  <c r="EG114" i="5" s="1"/>
  <c r="BY115" i="5"/>
  <c r="EG115" i="5" s="1"/>
  <c r="BY137" i="5"/>
  <c r="EG137" i="5" s="1"/>
  <c r="BY156" i="5"/>
  <c r="EG156" i="5" s="1"/>
  <c r="BY128" i="5"/>
  <c r="EG128" i="5" s="1"/>
  <c r="BY88" i="5"/>
  <c r="EG88" i="5" s="1"/>
  <c r="BY34" i="5"/>
  <c r="EG34" i="5" s="1"/>
  <c r="BY14" i="5"/>
  <c r="EG14" i="5" s="1"/>
  <c r="BY180" i="5"/>
  <c r="EG180" i="5" s="1"/>
  <c r="BY158" i="5"/>
  <c r="EG158" i="5" s="1"/>
  <c r="BY122" i="5"/>
  <c r="EG122" i="5" s="1"/>
  <c r="BY116" i="5"/>
  <c r="EG116" i="5" s="1"/>
  <c r="BY110" i="5"/>
  <c r="EG110" i="5" s="1"/>
  <c r="BY161" i="5"/>
  <c r="EG161" i="5" s="1"/>
  <c r="BY193" i="5"/>
  <c r="EG193" i="5" s="1"/>
  <c r="BY63" i="5"/>
  <c r="EG63" i="5" s="1"/>
  <c r="BY62" i="5"/>
  <c r="EG62" i="5" s="1"/>
  <c r="BY160" i="5"/>
  <c r="EG160" i="5" s="1"/>
  <c r="BY66" i="5"/>
  <c r="EG66" i="5" s="1"/>
  <c r="BY19" i="5"/>
  <c r="EG19" i="5" s="1"/>
  <c r="BY101" i="5"/>
  <c r="EG101" i="5" s="1"/>
  <c r="BY120" i="5"/>
  <c r="EG120" i="5" s="1"/>
  <c r="BY133" i="5"/>
  <c r="EG133" i="5" s="1"/>
  <c r="BY37" i="5"/>
  <c r="EG37" i="5" s="1"/>
  <c r="BY190" i="5"/>
  <c r="EG190" i="5" s="1"/>
  <c r="BY93" i="5"/>
  <c r="EG93" i="5" s="1"/>
  <c r="BY9" i="5"/>
  <c r="EG9" i="5" s="1"/>
  <c r="BY24" i="5"/>
  <c r="EG24" i="5" s="1"/>
  <c r="BY141" i="5"/>
  <c r="EG141" i="5" s="1"/>
  <c r="BY130" i="5"/>
  <c r="EG130" i="5" s="1"/>
  <c r="BY152" i="5"/>
  <c r="EG152" i="5" s="1"/>
  <c r="BY183" i="5"/>
  <c r="EG183" i="5" s="1"/>
  <c r="BY40" i="5"/>
  <c r="EG40" i="5" s="1"/>
  <c r="BY8" i="5"/>
  <c r="EG8" i="5" s="1"/>
  <c r="BY43" i="5"/>
  <c r="EG43" i="5" s="1"/>
  <c r="BY72" i="5"/>
  <c r="EG72" i="5" s="1"/>
  <c r="BY175" i="5"/>
  <c r="EG175" i="5" s="1"/>
  <c r="BY102" i="5"/>
  <c r="EG102" i="5" s="1"/>
  <c r="BY181" i="5"/>
  <c r="EG181" i="5" s="1"/>
  <c r="BY187" i="5"/>
  <c r="EG187" i="5" s="1"/>
  <c r="BY4" i="5"/>
  <c r="EG4" i="5" s="1"/>
  <c r="BY132" i="5"/>
  <c r="EG132" i="5" s="1"/>
  <c r="BY61" i="5"/>
  <c r="EG61" i="5" s="1"/>
  <c r="BY121" i="5"/>
  <c r="EG121" i="5" s="1"/>
  <c r="BY148" i="5"/>
  <c r="EG148" i="5" s="1"/>
  <c r="BY38" i="5"/>
  <c r="EG38" i="5" s="1"/>
  <c r="BY69" i="5"/>
  <c r="EG69" i="5" s="1"/>
  <c r="BY157" i="5"/>
  <c r="EG157" i="5" s="1"/>
  <c r="BY3" i="5"/>
  <c r="EG3" i="5" s="1"/>
  <c r="BY30" i="5"/>
  <c r="EG30" i="5" s="1"/>
  <c r="BY53" i="5"/>
  <c r="EG53" i="5" s="1"/>
  <c r="BY123" i="5"/>
  <c r="EG123" i="5" s="1"/>
  <c r="BY60" i="5"/>
  <c r="EG60" i="5" s="1"/>
  <c r="BY32" i="5"/>
  <c r="EG32" i="5" s="1"/>
  <c r="BY22" i="5"/>
  <c r="EG22" i="5" s="1"/>
  <c r="BY21" i="5"/>
  <c r="EG21" i="5" s="1"/>
  <c r="BY113" i="5"/>
  <c r="EG113" i="5" s="1"/>
  <c r="BY64" i="5"/>
  <c r="EG64" i="5" s="1"/>
  <c r="BY163" i="5"/>
  <c r="EG163" i="5" s="1"/>
  <c r="BY194" i="5"/>
  <c r="EG194" i="5" s="1"/>
  <c r="BY25" i="5"/>
  <c r="EG25" i="5" s="1"/>
  <c r="BY191" i="5"/>
  <c r="EG191" i="5" s="1"/>
  <c r="BY147" i="5"/>
  <c r="EG147" i="5" s="1"/>
  <c r="BY173" i="5"/>
  <c r="EG173" i="5" s="1"/>
  <c r="BY143" i="5"/>
  <c r="EG143" i="5" s="1"/>
  <c r="BY23" i="5"/>
  <c r="EG23" i="5" s="1"/>
  <c r="BY26" i="5"/>
  <c r="EG26" i="5" s="1"/>
  <c r="BY107" i="5"/>
  <c r="EG107" i="5" s="1"/>
  <c r="BY126" i="5"/>
  <c r="EG126" i="5" s="1"/>
  <c r="BY27" i="5"/>
  <c r="EG27" i="5" s="1"/>
  <c r="BY90" i="5"/>
  <c r="EG90" i="5" s="1"/>
  <c r="BY150" i="5"/>
  <c r="EG150" i="5" s="1"/>
  <c r="BY177" i="5"/>
  <c r="EG177" i="5" s="1"/>
  <c r="BY185" i="5"/>
  <c r="EG185" i="5" s="1"/>
  <c r="BY155" i="5"/>
  <c r="EG155" i="5" s="1"/>
  <c r="BY94" i="5"/>
  <c r="EG94" i="5" s="1"/>
  <c r="BY41" i="5"/>
  <c r="EG41" i="5" s="1"/>
  <c r="BY18" i="5"/>
  <c r="EG18" i="5" s="1"/>
  <c r="BY20" i="5"/>
  <c r="EG20" i="5" s="1"/>
  <c r="BY56" i="5"/>
  <c r="EG56" i="5" s="1"/>
  <c r="BY87" i="5"/>
  <c r="EG87" i="5" s="1"/>
  <c r="BY106" i="5"/>
  <c r="EG106" i="5" s="1"/>
  <c r="BY36" i="5"/>
  <c r="EG36" i="5" s="1"/>
  <c r="BY136" i="5"/>
  <c r="EG136" i="5" s="1"/>
  <c r="BY74" i="5"/>
  <c r="EG74" i="5" s="1"/>
  <c r="BY103" i="5"/>
  <c r="EG103" i="5" s="1"/>
  <c r="BY91" i="5"/>
  <c r="EG91" i="5" s="1"/>
  <c r="BY99" i="5"/>
  <c r="EG99" i="5" s="1"/>
  <c r="BY171" i="5"/>
  <c r="EG171" i="5" s="1"/>
  <c r="BY54" i="5"/>
  <c r="EG54" i="5" s="1"/>
  <c r="BY164" i="5"/>
  <c r="EG164" i="5" s="1"/>
  <c r="BY89" i="5"/>
  <c r="EG89" i="5" s="1"/>
  <c r="BY124" i="5"/>
  <c r="EG124" i="5" s="1"/>
  <c r="BY96" i="5"/>
  <c r="EG96" i="5" s="1"/>
  <c r="BY112" i="5"/>
  <c r="EG112" i="5" s="1"/>
  <c r="BY140" i="5"/>
  <c r="EG140" i="5" s="1"/>
  <c r="BY134" i="5"/>
  <c r="EG134" i="5" s="1"/>
  <c r="BY52" i="5"/>
  <c r="EG52" i="5" s="1"/>
  <c r="BY12" i="5"/>
  <c r="EG12" i="5" s="1"/>
  <c r="BY76" i="5"/>
  <c r="EG76" i="5" s="1"/>
  <c r="BY81" i="5"/>
  <c r="EG81" i="5" s="1"/>
  <c r="BY78" i="5"/>
  <c r="EG78" i="5" s="1"/>
  <c r="BY46" i="5"/>
  <c r="EG46" i="5" s="1"/>
  <c r="BY58" i="5"/>
  <c r="EG58" i="5" s="1"/>
  <c r="BY118" i="5"/>
  <c r="EG118" i="5" s="1"/>
  <c r="BY104" i="5"/>
  <c r="EG104" i="5" s="1"/>
  <c r="BY142" i="5"/>
  <c r="EG142" i="5" s="1"/>
  <c r="BY73" i="5"/>
  <c r="EG73" i="5" s="1"/>
  <c r="BY129" i="5"/>
  <c r="EG129" i="5" s="1"/>
  <c r="BY31" i="5"/>
  <c r="EG31" i="5" s="1"/>
  <c r="BY67" i="5"/>
  <c r="EG67" i="5" s="1"/>
  <c r="BY125" i="5"/>
  <c r="EG125" i="5" s="1"/>
  <c r="BY154" i="5"/>
  <c r="EG154" i="5" s="1"/>
  <c r="BY192" i="5"/>
  <c r="EG192" i="5" s="1"/>
  <c r="BN70" i="5"/>
  <c r="DV70" i="5" s="1"/>
  <c r="BN111" i="5"/>
  <c r="DV111" i="5" s="1"/>
  <c r="BN121" i="5"/>
  <c r="DV121" i="5" s="1"/>
  <c r="BN117" i="5"/>
  <c r="DV117" i="5" s="1"/>
  <c r="BN9" i="5"/>
  <c r="DV9" i="5" s="1"/>
  <c r="BN91" i="5"/>
  <c r="DV91" i="5" s="1"/>
  <c r="BN104" i="5"/>
  <c r="DV104" i="5" s="1"/>
  <c r="BN147" i="5"/>
  <c r="DV147" i="5" s="1"/>
  <c r="BN3" i="5"/>
  <c r="DV3" i="5" s="1"/>
  <c r="BN21" i="5"/>
  <c r="DV21" i="5" s="1"/>
  <c r="BN100" i="5"/>
  <c r="DV100" i="5" s="1"/>
  <c r="BN98" i="5"/>
  <c r="DV98" i="5" s="1"/>
  <c r="BN122" i="5"/>
  <c r="DV122" i="5" s="1"/>
  <c r="BN73" i="5"/>
  <c r="DV73" i="5" s="1"/>
  <c r="BN71" i="5"/>
  <c r="DV71" i="5" s="1"/>
  <c r="BN146" i="5"/>
  <c r="DV146" i="5" s="1"/>
  <c r="BN74" i="5"/>
  <c r="DV74" i="5" s="1"/>
  <c r="BN12" i="5"/>
  <c r="DV12" i="5" s="1"/>
  <c r="BN118" i="5"/>
  <c r="DV118" i="5" s="1"/>
  <c r="BN184" i="5"/>
  <c r="DV184" i="5" s="1"/>
  <c r="BN180" i="5"/>
  <c r="DV180" i="5" s="1"/>
  <c r="BN62" i="5"/>
  <c r="DV62" i="5" s="1"/>
  <c r="BN10" i="5"/>
  <c r="DV10" i="5" s="1"/>
  <c r="BN101" i="5"/>
  <c r="DV101" i="5" s="1"/>
  <c r="BN158" i="5"/>
  <c r="DV158" i="5" s="1"/>
  <c r="BN90" i="5"/>
  <c r="DV90" i="5" s="1"/>
  <c r="BN183" i="5"/>
  <c r="DV183" i="5" s="1"/>
  <c r="BN116" i="5"/>
  <c r="DV116" i="5" s="1"/>
  <c r="BN126" i="5"/>
  <c r="DV126" i="5" s="1"/>
  <c r="BN120" i="5"/>
  <c r="DV120" i="5" s="1"/>
  <c r="BN169" i="5"/>
  <c r="DV169" i="5" s="1"/>
  <c r="BN88" i="5"/>
  <c r="DV88" i="5" s="1"/>
  <c r="BN49" i="5"/>
  <c r="DV49" i="5" s="1"/>
  <c r="BN40" i="5"/>
  <c r="DV40" i="5" s="1"/>
  <c r="BN13" i="5"/>
  <c r="DV13" i="5" s="1"/>
  <c r="BN175" i="5"/>
  <c r="DV175" i="5" s="1"/>
  <c r="BN166" i="5"/>
  <c r="DV166" i="5" s="1"/>
  <c r="BN130" i="5"/>
  <c r="DV130" i="5" s="1"/>
  <c r="BN48" i="5"/>
  <c r="DV48" i="5" s="1"/>
  <c r="BN154" i="5"/>
  <c r="DV154" i="5" s="1"/>
  <c r="BN165" i="5"/>
  <c r="DV165" i="5" s="1"/>
  <c r="BN63" i="5"/>
  <c r="DV63" i="5" s="1"/>
  <c r="BN66" i="5"/>
  <c r="DV66" i="5" s="1"/>
  <c r="BN55" i="5"/>
  <c r="DV55" i="5" s="1"/>
  <c r="BN160" i="5"/>
  <c r="DV160" i="5" s="1"/>
  <c r="BN65" i="5"/>
  <c r="DV65" i="5" s="1"/>
  <c r="BN192" i="5"/>
  <c r="DV192" i="5" s="1"/>
  <c r="BN153" i="5"/>
  <c r="DV153" i="5" s="1"/>
  <c r="BN105" i="5"/>
  <c r="DV105" i="5" s="1"/>
  <c r="BN150" i="5"/>
  <c r="DV150" i="5" s="1"/>
  <c r="BN152" i="5"/>
  <c r="DV152" i="5" s="1"/>
  <c r="BN97" i="5"/>
  <c r="DV97" i="5" s="1"/>
  <c r="BN188" i="5"/>
  <c r="DV188" i="5" s="1"/>
  <c r="BN16" i="5"/>
  <c r="DV16" i="5" s="1"/>
  <c r="BN143" i="5"/>
  <c r="DV143" i="5" s="1"/>
  <c r="BN177" i="5"/>
  <c r="DV177" i="5" s="1"/>
  <c r="BN110" i="5"/>
  <c r="DV110" i="5" s="1"/>
  <c r="BN35" i="5"/>
  <c r="DV35" i="5" s="1"/>
  <c r="BN51" i="5"/>
  <c r="DV51" i="5" s="1"/>
  <c r="BN36" i="5"/>
  <c r="DV36" i="5" s="1"/>
  <c r="BN123" i="5"/>
  <c r="DV123" i="5" s="1"/>
  <c r="BN172" i="5"/>
  <c r="DV172" i="5" s="1"/>
  <c r="BN67" i="5"/>
  <c r="DV67" i="5" s="1"/>
  <c r="BN39" i="5"/>
  <c r="DV39" i="5" s="1"/>
  <c r="BN185" i="5"/>
  <c r="DV185" i="5" s="1"/>
  <c r="BN79" i="5"/>
  <c r="DV79" i="5" s="1"/>
  <c r="BN11" i="5"/>
  <c r="DV11" i="5" s="1"/>
  <c r="BN145" i="5"/>
  <c r="DV145" i="5" s="1"/>
  <c r="BN149" i="5"/>
  <c r="DV149" i="5" s="1"/>
  <c r="BN20" i="5"/>
  <c r="DV20" i="5" s="1"/>
  <c r="BN190" i="5"/>
  <c r="DV190" i="5" s="1"/>
  <c r="BN125" i="5"/>
  <c r="DV125" i="5" s="1"/>
  <c r="BN57" i="5"/>
  <c r="DV57" i="5" s="1"/>
  <c r="BN155" i="5"/>
  <c r="DV155" i="5" s="1"/>
  <c r="BN59" i="5"/>
  <c r="DV59" i="5" s="1"/>
  <c r="BN178" i="5"/>
  <c r="DV178" i="5" s="1"/>
  <c r="BN96" i="5"/>
  <c r="DV96" i="5" s="1"/>
  <c r="BN133" i="5"/>
  <c r="DV133" i="5" s="1"/>
  <c r="BN43" i="5"/>
  <c r="DV43" i="5" s="1"/>
  <c r="BN124" i="5"/>
  <c r="DV124" i="5" s="1"/>
  <c r="BN159" i="5"/>
  <c r="DV159" i="5" s="1"/>
  <c r="BN108" i="5"/>
  <c r="DV108" i="5" s="1"/>
  <c r="BN89" i="5"/>
  <c r="DV89" i="5" s="1"/>
  <c r="BN47" i="5"/>
  <c r="DV47" i="5" s="1"/>
  <c r="BN58" i="5"/>
  <c r="DV58" i="5" s="1"/>
  <c r="BN33" i="5"/>
  <c r="DV33" i="5" s="1"/>
  <c r="BN194" i="5"/>
  <c r="DV194" i="5" s="1"/>
  <c r="BN174" i="5"/>
  <c r="DV174" i="5" s="1"/>
  <c r="BN115" i="5"/>
  <c r="DV115" i="5" s="1"/>
  <c r="BN78" i="5"/>
  <c r="DV78" i="5" s="1"/>
  <c r="BN87" i="5"/>
  <c r="DV87" i="5" s="1"/>
  <c r="BN60" i="5"/>
  <c r="DV60" i="5" s="1"/>
  <c r="BN6" i="5"/>
  <c r="DV6" i="5" s="1"/>
  <c r="BN19" i="5"/>
  <c r="DV19" i="5" s="1"/>
  <c r="BN167" i="5"/>
  <c r="DV167" i="5" s="1"/>
  <c r="BN4" i="5"/>
  <c r="DV4" i="5" s="1"/>
  <c r="BN140" i="5"/>
  <c r="DV140" i="5" s="1"/>
  <c r="BN136" i="5"/>
  <c r="DV136" i="5" s="1"/>
  <c r="BN157" i="5"/>
  <c r="DV157" i="5" s="1"/>
  <c r="BN14" i="5"/>
  <c r="DV14" i="5" s="1"/>
  <c r="BN128" i="5"/>
  <c r="DV128" i="5" s="1"/>
  <c r="BN44" i="5"/>
  <c r="DV44" i="5" s="1"/>
  <c r="BN163" i="5"/>
  <c r="DV163" i="5" s="1"/>
  <c r="BN168" i="5"/>
  <c r="DV168" i="5" s="1"/>
  <c r="BN23" i="5"/>
  <c r="DV23" i="5" s="1"/>
  <c r="BN56" i="5"/>
  <c r="DV56" i="5" s="1"/>
  <c r="BN127" i="5"/>
  <c r="DV127" i="5" s="1"/>
  <c r="BN64" i="5"/>
  <c r="DV64" i="5" s="1"/>
  <c r="BN107" i="5"/>
  <c r="DV107" i="5" s="1"/>
  <c r="BN164" i="5"/>
  <c r="DV164" i="5" s="1"/>
  <c r="BN139" i="5"/>
  <c r="DV139" i="5" s="1"/>
  <c r="BN32" i="5"/>
  <c r="DV32" i="5" s="1"/>
  <c r="BN173" i="5"/>
  <c r="DV173" i="5" s="1"/>
  <c r="BN38" i="5"/>
  <c r="DV38" i="5" s="1"/>
  <c r="BN99" i="5"/>
  <c r="DV99" i="5" s="1"/>
  <c r="BN61" i="5"/>
  <c r="DV61" i="5" s="1"/>
  <c r="BN22" i="5"/>
  <c r="DV22" i="5" s="1"/>
  <c r="BN113" i="5"/>
  <c r="DV113" i="5" s="1"/>
  <c r="BN69" i="5"/>
  <c r="DV69" i="5" s="1"/>
  <c r="BN29" i="5"/>
  <c r="DV29" i="5" s="1"/>
  <c r="BN30" i="5"/>
  <c r="DV30" i="5" s="1"/>
  <c r="BN95" i="5"/>
  <c r="DV95" i="5" s="1"/>
  <c r="BN141" i="5"/>
  <c r="DV141" i="5" s="1"/>
  <c r="BN82" i="5"/>
  <c r="DV82" i="5" s="1"/>
  <c r="BN68" i="5"/>
  <c r="DV68" i="5" s="1"/>
  <c r="BN86" i="5"/>
  <c r="DV86" i="5" s="1"/>
  <c r="BN81" i="5"/>
  <c r="DV81" i="5" s="1"/>
  <c r="BN148" i="5"/>
  <c r="DV148" i="5" s="1"/>
  <c r="BN138" i="5"/>
  <c r="DV138" i="5" s="1"/>
  <c r="BN181" i="5"/>
  <c r="DV181" i="5" s="1"/>
  <c r="BN186" i="5"/>
  <c r="DV186" i="5" s="1"/>
  <c r="BN103" i="5"/>
  <c r="DV103" i="5" s="1"/>
  <c r="BN28" i="5"/>
  <c r="DV28" i="5" s="1"/>
  <c r="BN54" i="5"/>
  <c r="DV54" i="5" s="1"/>
  <c r="BN17" i="5"/>
  <c r="DV17" i="5" s="1"/>
  <c r="BN109" i="5"/>
  <c r="DV109" i="5" s="1"/>
  <c r="BN119" i="5"/>
  <c r="DV119" i="5" s="1"/>
  <c r="BN170" i="5"/>
  <c r="DV170" i="5" s="1"/>
  <c r="BN31" i="5"/>
  <c r="DV31" i="5" s="1"/>
  <c r="BN137" i="5"/>
  <c r="DV137" i="5" s="1"/>
  <c r="BN151" i="5"/>
  <c r="DV151" i="5" s="1"/>
  <c r="BN25" i="5"/>
  <c r="DV25" i="5" s="1"/>
  <c r="BN18" i="5"/>
  <c r="DV18" i="5" s="1"/>
  <c r="BN179" i="5"/>
  <c r="DV179" i="5" s="1"/>
  <c r="BN171" i="5"/>
  <c r="DV171" i="5" s="1"/>
  <c r="BN142" i="5"/>
  <c r="DV142" i="5" s="1"/>
  <c r="BN76" i="5"/>
  <c r="DV76" i="5" s="1"/>
  <c r="BN84" i="5"/>
  <c r="DV84" i="5" s="1"/>
  <c r="BN112" i="5"/>
  <c r="DV112" i="5" s="1"/>
  <c r="BN189" i="5"/>
  <c r="DV189" i="5" s="1"/>
  <c r="BN131" i="5"/>
  <c r="DV131" i="5" s="1"/>
  <c r="BN187" i="5"/>
  <c r="DV187" i="5" s="1"/>
  <c r="BN45" i="5"/>
  <c r="DV45" i="5" s="1"/>
  <c r="BN93" i="5"/>
  <c r="DV93" i="5" s="1"/>
  <c r="BN92" i="5"/>
  <c r="DV92" i="5" s="1"/>
  <c r="BN41" i="5"/>
  <c r="DV41" i="5" s="1"/>
  <c r="BN80" i="5"/>
  <c r="DV80" i="5" s="1"/>
  <c r="BN50" i="5"/>
  <c r="DV50" i="5" s="1"/>
  <c r="BN135" i="5"/>
  <c r="DV135" i="5" s="1"/>
  <c r="BN182" i="5"/>
  <c r="DV182" i="5" s="1"/>
  <c r="BN85" i="5"/>
  <c r="DV85" i="5" s="1"/>
  <c r="BN191" i="5"/>
  <c r="DV191" i="5" s="1"/>
  <c r="BN34" i="5"/>
  <c r="DV34" i="5" s="1"/>
  <c r="BN83" i="5"/>
  <c r="DV83" i="5" s="1"/>
  <c r="BN156" i="5"/>
  <c r="DV156" i="5" s="1"/>
  <c r="BN24" i="5"/>
  <c r="DV24" i="5" s="1"/>
  <c r="BN42" i="5"/>
  <c r="DV42" i="5" s="1"/>
  <c r="BN77" i="5"/>
  <c r="DV77" i="5" s="1"/>
  <c r="BN144" i="5"/>
  <c r="DV144" i="5" s="1"/>
  <c r="BN129" i="5"/>
  <c r="DV129" i="5" s="1"/>
  <c r="BN15" i="5"/>
  <c r="DV15" i="5" s="1"/>
  <c r="BN102" i="5"/>
  <c r="DV102" i="5" s="1"/>
  <c r="BN162" i="5"/>
  <c r="DV162" i="5" s="1"/>
  <c r="BN37" i="5"/>
  <c r="DV37" i="5" s="1"/>
  <c r="BN75" i="5"/>
  <c r="DV75" i="5" s="1"/>
  <c r="BN193" i="5"/>
  <c r="DV193" i="5" s="1"/>
  <c r="BN94" i="5"/>
  <c r="DV94" i="5" s="1"/>
  <c r="BN52" i="5"/>
  <c r="DV52" i="5" s="1"/>
  <c r="BN7" i="5"/>
  <c r="DV7" i="5" s="1"/>
  <c r="BN27" i="5"/>
  <c r="DV27" i="5" s="1"/>
  <c r="BN26" i="5"/>
  <c r="DV26" i="5" s="1"/>
  <c r="BN72" i="5"/>
  <c r="DV72" i="5" s="1"/>
  <c r="BN176" i="5"/>
  <c r="DV176" i="5" s="1"/>
  <c r="BN106" i="5"/>
  <c r="DV106" i="5" s="1"/>
  <c r="BN8" i="5"/>
  <c r="DV8" i="5" s="1"/>
  <c r="BN161" i="5"/>
  <c r="DV161" i="5" s="1"/>
  <c r="BN132" i="5"/>
  <c r="DV132" i="5" s="1"/>
  <c r="BN53" i="5"/>
  <c r="DV53" i="5" s="1"/>
  <c r="BN5" i="5"/>
  <c r="DV5" i="5" s="1"/>
  <c r="BN114" i="5"/>
  <c r="DV114" i="5" s="1"/>
  <c r="BN46" i="5"/>
  <c r="DV46" i="5" s="1"/>
  <c r="BN134" i="5"/>
  <c r="DV134" i="5" s="1"/>
  <c r="AV186" i="5"/>
  <c r="DD186" i="5" s="1"/>
  <c r="AV87" i="5"/>
  <c r="DD87" i="5" s="1"/>
  <c r="AV188" i="5"/>
  <c r="DD188" i="5" s="1"/>
  <c r="AV148" i="5"/>
  <c r="DD148" i="5" s="1"/>
  <c r="AV92" i="5"/>
  <c r="DD92" i="5" s="1"/>
  <c r="AV131" i="5"/>
  <c r="DD131" i="5" s="1"/>
  <c r="AV77" i="5"/>
  <c r="DD77" i="5" s="1"/>
  <c r="AV9" i="5"/>
  <c r="DD9" i="5" s="1"/>
  <c r="AV19" i="5"/>
  <c r="DD19" i="5" s="1"/>
  <c r="AV53" i="5"/>
  <c r="DD53" i="5" s="1"/>
  <c r="AV181" i="5"/>
  <c r="DD181" i="5" s="1"/>
  <c r="AV37" i="5"/>
  <c r="DD37" i="5" s="1"/>
  <c r="AV22" i="5"/>
  <c r="DD22" i="5" s="1"/>
  <c r="AV28" i="5"/>
  <c r="DD28" i="5" s="1"/>
  <c r="AV168" i="5"/>
  <c r="DD168" i="5" s="1"/>
  <c r="AV10" i="5"/>
  <c r="DD10" i="5" s="1"/>
  <c r="AV20" i="5"/>
  <c r="DD20" i="5" s="1"/>
  <c r="AV91" i="5"/>
  <c r="DD91" i="5" s="1"/>
  <c r="AV183" i="5"/>
  <c r="DD183" i="5" s="1"/>
  <c r="AV139" i="5"/>
  <c r="DD139" i="5" s="1"/>
  <c r="AV6" i="5"/>
  <c r="DD6" i="5" s="1"/>
  <c r="AV189" i="5"/>
  <c r="DD189" i="5" s="1"/>
  <c r="AV116" i="5"/>
  <c r="DD116" i="5" s="1"/>
  <c r="AV102" i="5"/>
  <c r="DD102" i="5" s="1"/>
  <c r="AV163" i="5"/>
  <c r="DD163" i="5" s="1"/>
  <c r="AV54" i="5"/>
  <c r="DD54" i="5" s="1"/>
  <c r="AV174" i="5"/>
  <c r="DD174" i="5" s="1"/>
  <c r="AV63" i="5"/>
  <c r="DD63" i="5" s="1"/>
  <c r="AV33" i="5"/>
  <c r="DD33" i="5" s="1"/>
  <c r="AV13" i="5"/>
  <c r="DD13" i="5" s="1"/>
  <c r="AV122" i="5"/>
  <c r="DD122" i="5" s="1"/>
  <c r="AV94" i="5"/>
  <c r="DD94" i="5" s="1"/>
  <c r="AV35" i="5"/>
  <c r="DD35" i="5" s="1"/>
  <c r="AV190" i="5"/>
  <c r="DD190" i="5" s="1"/>
  <c r="AV80" i="5"/>
  <c r="DD80" i="5" s="1"/>
  <c r="AV159" i="5"/>
  <c r="DD159" i="5" s="1"/>
  <c r="AV161" i="5"/>
  <c r="DD161" i="5" s="1"/>
  <c r="AV27" i="5"/>
  <c r="DD27" i="5" s="1"/>
  <c r="AV15" i="5"/>
  <c r="DD15" i="5" s="1"/>
  <c r="AV57" i="5"/>
  <c r="DD57" i="5" s="1"/>
  <c r="AV166" i="5"/>
  <c r="DD166" i="5" s="1"/>
  <c r="AV47" i="5"/>
  <c r="DD47" i="5" s="1"/>
  <c r="AV192" i="5"/>
  <c r="DD192" i="5" s="1"/>
  <c r="AV144" i="5"/>
  <c r="DD144" i="5" s="1"/>
  <c r="AV31" i="5"/>
  <c r="DD31" i="5" s="1"/>
  <c r="AV46" i="5"/>
  <c r="DD46" i="5" s="1"/>
  <c r="AV41" i="5"/>
  <c r="DD41" i="5" s="1"/>
  <c r="AV115" i="5"/>
  <c r="DD115" i="5" s="1"/>
  <c r="AV86" i="5"/>
  <c r="DD86" i="5" s="1"/>
  <c r="AV50" i="5"/>
  <c r="DD50" i="5" s="1"/>
  <c r="AV134" i="5"/>
  <c r="DD134" i="5" s="1"/>
  <c r="AV138" i="5"/>
  <c r="DD138" i="5" s="1"/>
  <c r="AV8" i="5"/>
  <c r="DD8" i="5" s="1"/>
  <c r="AV103" i="5"/>
  <c r="DD103" i="5" s="1"/>
  <c r="AV128" i="5"/>
  <c r="DD128" i="5" s="1"/>
  <c r="AV113" i="5"/>
  <c r="DD113" i="5" s="1"/>
  <c r="AV107" i="5"/>
  <c r="DD107" i="5" s="1"/>
  <c r="AV121" i="5"/>
  <c r="DD121" i="5" s="1"/>
  <c r="AV16" i="5"/>
  <c r="DD16" i="5" s="1"/>
  <c r="AV26" i="5"/>
  <c r="DD26" i="5" s="1"/>
  <c r="AV142" i="5"/>
  <c r="DD142" i="5" s="1"/>
  <c r="AV152" i="5"/>
  <c r="DD152" i="5" s="1"/>
  <c r="AV38" i="5"/>
  <c r="DD38" i="5" s="1"/>
  <c r="AV73" i="5"/>
  <c r="DD73" i="5" s="1"/>
  <c r="AV108" i="5"/>
  <c r="DD108" i="5" s="1"/>
  <c r="AV90" i="5"/>
  <c r="DD90" i="5" s="1"/>
  <c r="AV123" i="5"/>
  <c r="DD123" i="5" s="1"/>
  <c r="AV70" i="5"/>
  <c r="DD70" i="5" s="1"/>
  <c r="AV68" i="5"/>
  <c r="DD68" i="5" s="1"/>
  <c r="AV147" i="5"/>
  <c r="DD147" i="5" s="1"/>
  <c r="AV69" i="5"/>
  <c r="DD69" i="5" s="1"/>
  <c r="AV93" i="5"/>
  <c r="DD93" i="5" s="1"/>
  <c r="AV171" i="5"/>
  <c r="DD171" i="5" s="1"/>
  <c r="AV133" i="5"/>
  <c r="DD133" i="5" s="1"/>
  <c r="AV158" i="5"/>
  <c r="DD158" i="5" s="1"/>
  <c r="AV187" i="5"/>
  <c r="DD187" i="5" s="1"/>
  <c r="AV111" i="5"/>
  <c r="DD111" i="5" s="1"/>
  <c r="AV129" i="5"/>
  <c r="DD129" i="5" s="1"/>
  <c r="AV185" i="5"/>
  <c r="DD185" i="5" s="1"/>
  <c r="AV40" i="5"/>
  <c r="DD40" i="5" s="1"/>
  <c r="AV95" i="5"/>
  <c r="DD95" i="5" s="1"/>
  <c r="AV32" i="5"/>
  <c r="DD32" i="5" s="1"/>
  <c r="AV112" i="5"/>
  <c r="DD112" i="5" s="1"/>
  <c r="AV81" i="5"/>
  <c r="DD81" i="5" s="1"/>
  <c r="AV165" i="5"/>
  <c r="DD165" i="5" s="1"/>
  <c r="AV30" i="5"/>
  <c r="DD30" i="5" s="1"/>
  <c r="AV14" i="5"/>
  <c r="DD14" i="5" s="1"/>
  <c r="AV194" i="5"/>
  <c r="DD194" i="5" s="1"/>
  <c r="AV51" i="5"/>
  <c r="DD51" i="5" s="1"/>
  <c r="AV169" i="5"/>
  <c r="DD169" i="5" s="1"/>
  <c r="AV34" i="5"/>
  <c r="DD34" i="5" s="1"/>
  <c r="AV5" i="5"/>
  <c r="DD5" i="5" s="1"/>
  <c r="AV89" i="5"/>
  <c r="DD89" i="5" s="1"/>
  <c r="AV11" i="5"/>
  <c r="DD11" i="5" s="1"/>
  <c r="AV74" i="5"/>
  <c r="DD74" i="5" s="1"/>
  <c r="AV55" i="5"/>
  <c r="DD55" i="5" s="1"/>
  <c r="AV21" i="5"/>
  <c r="DD21" i="5" s="1"/>
  <c r="AV180" i="5"/>
  <c r="DD180" i="5" s="1"/>
  <c r="AV141" i="5"/>
  <c r="DD141" i="5" s="1"/>
  <c r="AV100" i="5"/>
  <c r="DD100" i="5" s="1"/>
  <c r="AV72" i="5"/>
  <c r="DD72" i="5" s="1"/>
  <c r="AV76" i="5"/>
  <c r="DD76" i="5" s="1"/>
  <c r="AV117" i="5"/>
  <c r="DD117" i="5" s="1"/>
  <c r="AV154" i="5"/>
  <c r="DD154" i="5" s="1"/>
  <c r="AV137" i="5"/>
  <c r="DD137" i="5" s="1"/>
  <c r="AV118" i="5"/>
  <c r="DD118" i="5" s="1"/>
  <c r="AV156" i="5"/>
  <c r="DD156" i="5" s="1"/>
  <c r="AV65" i="5"/>
  <c r="DD65" i="5" s="1"/>
  <c r="AV98" i="5"/>
  <c r="DD98" i="5" s="1"/>
  <c r="AV101" i="5"/>
  <c r="DD101" i="5" s="1"/>
  <c r="AV23" i="5"/>
  <c r="DD23" i="5" s="1"/>
  <c r="AV191" i="5"/>
  <c r="DD191" i="5" s="1"/>
  <c r="AV60" i="5"/>
  <c r="DD60" i="5" s="1"/>
  <c r="AV125" i="5"/>
  <c r="DD125" i="5" s="1"/>
  <c r="AV155" i="5"/>
  <c r="DD155" i="5" s="1"/>
  <c r="AV170" i="5"/>
  <c r="DD170" i="5" s="1"/>
  <c r="AV173" i="5"/>
  <c r="DD173" i="5" s="1"/>
  <c r="AV88" i="5"/>
  <c r="DD88" i="5" s="1"/>
  <c r="AV172" i="5"/>
  <c r="DD172" i="5" s="1"/>
  <c r="AV130" i="5"/>
  <c r="DD130" i="5" s="1"/>
  <c r="AV145" i="5"/>
  <c r="DD145" i="5" s="1"/>
  <c r="AV109" i="5"/>
  <c r="DD109" i="5" s="1"/>
  <c r="AV59" i="5"/>
  <c r="DD59" i="5" s="1"/>
  <c r="AV75" i="5"/>
  <c r="DD75" i="5" s="1"/>
  <c r="AV140" i="5"/>
  <c r="DD140" i="5" s="1"/>
  <c r="AV17" i="5"/>
  <c r="DD17" i="5" s="1"/>
  <c r="AV193" i="5"/>
  <c r="DD193" i="5" s="1"/>
  <c r="AV182" i="5"/>
  <c r="DD182" i="5" s="1"/>
  <c r="AV162" i="5"/>
  <c r="DD162" i="5" s="1"/>
  <c r="AV104" i="5"/>
  <c r="DD104" i="5" s="1"/>
  <c r="AV105" i="5"/>
  <c r="DD105" i="5" s="1"/>
  <c r="AV179" i="5"/>
  <c r="DD179" i="5" s="1"/>
  <c r="AV25" i="5"/>
  <c r="DD25" i="5" s="1"/>
  <c r="AV110" i="5"/>
  <c r="DD110" i="5" s="1"/>
  <c r="AV178" i="5"/>
  <c r="DD178" i="5" s="1"/>
  <c r="AV164" i="5"/>
  <c r="DD164" i="5" s="1"/>
  <c r="AV150" i="5"/>
  <c r="DD150" i="5" s="1"/>
  <c r="AV29" i="5"/>
  <c r="DD29" i="5" s="1"/>
  <c r="AV106" i="5"/>
  <c r="DD106" i="5" s="1"/>
  <c r="AV58" i="5"/>
  <c r="DD58" i="5" s="1"/>
  <c r="AV184" i="5"/>
  <c r="DD184" i="5" s="1"/>
  <c r="AV175" i="5"/>
  <c r="DD175" i="5" s="1"/>
  <c r="AV79" i="5"/>
  <c r="DD79" i="5" s="1"/>
  <c r="AV7" i="5"/>
  <c r="DD7" i="5" s="1"/>
  <c r="AV132" i="5"/>
  <c r="DD132" i="5" s="1"/>
  <c r="AV49" i="5"/>
  <c r="DD49" i="5" s="1"/>
  <c r="AV12" i="5"/>
  <c r="DD12" i="5" s="1"/>
  <c r="AV18" i="5"/>
  <c r="DD18" i="5" s="1"/>
  <c r="AV151" i="5"/>
  <c r="DD151" i="5" s="1"/>
  <c r="AV36" i="5"/>
  <c r="DD36" i="5" s="1"/>
  <c r="AV3" i="5"/>
  <c r="DD3" i="5" s="1"/>
  <c r="AV136" i="5"/>
  <c r="DD136" i="5" s="1"/>
  <c r="AV61" i="5"/>
  <c r="DD61" i="5" s="1"/>
  <c r="AV83" i="5"/>
  <c r="DD83" i="5" s="1"/>
  <c r="AV67" i="5"/>
  <c r="DD67" i="5" s="1"/>
  <c r="AV48" i="5"/>
  <c r="DD48" i="5" s="1"/>
  <c r="AV64" i="5"/>
  <c r="DD64" i="5" s="1"/>
  <c r="AV135" i="5"/>
  <c r="DD135" i="5" s="1"/>
  <c r="AV127" i="5"/>
  <c r="DD127" i="5" s="1"/>
  <c r="AV120" i="5"/>
  <c r="DD120" i="5" s="1"/>
  <c r="AV56" i="5"/>
  <c r="DD56" i="5" s="1"/>
  <c r="AV97" i="5"/>
  <c r="DD97" i="5" s="1"/>
  <c r="AV96" i="5"/>
  <c r="DD96" i="5" s="1"/>
  <c r="AV24" i="5"/>
  <c r="DD24" i="5" s="1"/>
  <c r="AV52" i="5"/>
  <c r="DD52" i="5" s="1"/>
  <c r="AV126" i="5"/>
  <c r="DD126" i="5" s="1"/>
  <c r="AV119" i="5"/>
  <c r="DD119" i="5" s="1"/>
  <c r="AV99" i="5"/>
  <c r="DD99" i="5" s="1"/>
  <c r="AV124" i="5"/>
  <c r="DD124" i="5" s="1"/>
  <c r="AV82" i="5"/>
  <c r="DD82" i="5" s="1"/>
  <c r="AV149" i="5"/>
  <c r="DD149" i="5" s="1"/>
  <c r="AV114" i="5"/>
  <c r="DD114" i="5" s="1"/>
  <c r="AV177" i="5"/>
  <c r="DD177" i="5" s="1"/>
  <c r="AV44" i="5"/>
  <c r="DD44" i="5" s="1"/>
  <c r="AV78" i="5"/>
  <c r="DD78" i="5" s="1"/>
  <c r="AV157" i="5"/>
  <c r="DD157" i="5" s="1"/>
  <c r="AV66" i="5"/>
  <c r="DD66" i="5" s="1"/>
  <c r="AV176" i="5"/>
  <c r="DD176" i="5" s="1"/>
  <c r="AV146" i="5"/>
  <c r="DD146" i="5" s="1"/>
  <c r="AV167" i="5"/>
  <c r="DD167" i="5" s="1"/>
  <c r="AV39" i="5"/>
  <c r="DD39" i="5" s="1"/>
  <c r="AV160" i="5"/>
  <c r="DD160" i="5" s="1"/>
  <c r="AV45" i="5"/>
  <c r="DD45" i="5" s="1"/>
  <c r="AV4" i="5"/>
  <c r="DD4" i="5" s="1"/>
  <c r="AV71" i="5"/>
  <c r="DD71" i="5" s="1"/>
  <c r="AV43" i="5"/>
  <c r="DD43" i="5" s="1"/>
  <c r="AV42" i="5"/>
  <c r="DD42" i="5" s="1"/>
  <c r="AV143" i="5"/>
  <c r="DD143" i="5" s="1"/>
  <c r="AV153" i="5"/>
  <c r="DD153" i="5" s="1"/>
  <c r="AV62" i="5"/>
  <c r="DD62" i="5" s="1"/>
  <c r="AV85" i="5"/>
  <c r="DD85" i="5" s="1"/>
  <c r="AV84" i="5"/>
  <c r="DD84" i="5" s="1"/>
  <c r="BI141" i="5"/>
  <c r="DQ141" i="5" s="1"/>
  <c r="BI48" i="5"/>
  <c r="DQ48" i="5" s="1"/>
  <c r="BI148" i="5"/>
  <c r="DQ148" i="5" s="1"/>
  <c r="BI14" i="5"/>
  <c r="DQ14" i="5" s="1"/>
  <c r="BI127" i="5"/>
  <c r="DQ127" i="5" s="1"/>
  <c r="BI142" i="5"/>
  <c r="DQ142" i="5" s="1"/>
  <c r="BI88" i="5"/>
  <c r="DQ88" i="5" s="1"/>
  <c r="BI58" i="5"/>
  <c r="DQ58" i="5" s="1"/>
  <c r="BI3" i="5"/>
  <c r="DQ3" i="5" s="1"/>
  <c r="BI105" i="5"/>
  <c r="DQ105" i="5" s="1"/>
  <c r="BI182" i="5"/>
  <c r="DQ182" i="5" s="1"/>
  <c r="BI188" i="5"/>
  <c r="DQ188" i="5" s="1"/>
  <c r="BI135" i="5"/>
  <c r="DQ135" i="5" s="1"/>
  <c r="BI90" i="5"/>
  <c r="DQ90" i="5" s="1"/>
  <c r="BI104" i="5"/>
  <c r="DQ104" i="5" s="1"/>
  <c r="BI36" i="5"/>
  <c r="DQ36" i="5" s="1"/>
  <c r="BI57" i="5"/>
  <c r="DQ57" i="5" s="1"/>
  <c r="BI163" i="5"/>
  <c r="DQ163" i="5" s="1"/>
  <c r="BI26" i="5"/>
  <c r="DQ26" i="5" s="1"/>
  <c r="BI147" i="5"/>
  <c r="DQ147" i="5" s="1"/>
  <c r="BI162" i="5"/>
  <c r="DQ162" i="5" s="1"/>
  <c r="BI63" i="5"/>
  <c r="DQ63" i="5" s="1"/>
  <c r="BI32" i="5"/>
  <c r="DQ32" i="5" s="1"/>
  <c r="BI140" i="5"/>
  <c r="DQ140" i="5" s="1"/>
  <c r="BI166" i="5"/>
  <c r="DQ166" i="5" s="1"/>
  <c r="BI69" i="5"/>
  <c r="DQ69" i="5" s="1"/>
  <c r="BI177" i="5"/>
  <c r="DQ177" i="5" s="1"/>
  <c r="BI74" i="5"/>
  <c r="DQ74" i="5" s="1"/>
  <c r="BI12" i="5"/>
  <c r="DQ12" i="5" s="1"/>
  <c r="BI64" i="5"/>
  <c r="DQ64" i="5" s="1"/>
  <c r="BI149" i="5"/>
  <c r="DQ149" i="5" s="1"/>
  <c r="BI191" i="5"/>
  <c r="DQ191" i="5" s="1"/>
  <c r="BI100" i="5"/>
  <c r="DQ100" i="5" s="1"/>
  <c r="BI161" i="5"/>
  <c r="DQ161" i="5" s="1"/>
  <c r="BI92" i="5"/>
  <c r="DQ92" i="5" s="1"/>
  <c r="BI50" i="5"/>
  <c r="DQ50" i="5" s="1"/>
  <c r="BI133" i="5"/>
  <c r="DQ133" i="5" s="1"/>
  <c r="BI98" i="5"/>
  <c r="DQ98" i="5" s="1"/>
  <c r="BI39" i="5"/>
  <c r="DQ39" i="5" s="1"/>
  <c r="BI107" i="5"/>
  <c r="DQ107" i="5" s="1"/>
  <c r="BI117" i="5"/>
  <c r="DQ117" i="5" s="1"/>
  <c r="BI16" i="5"/>
  <c r="DQ16" i="5" s="1"/>
  <c r="BI156" i="5"/>
  <c r="DQ156" i="5" s="1"/>
  <c r="BI5" i="5"/>
  <c r="DQ5" i="5" s="1"/>
  <c r="BI95" i="5"/>
  <c r="DQ95" i="5" s="1"/>
  <c r="BI37" i="5"/>
  <c r="DQ37" i="5" s="1"/>
  <c r="BI25" i="5"/>
  <c r="DQ25" i="5" s="1"/>
  <c r="BI119" i="5"/>
  <c r="DQ119" i="5" s="1"/>
  <c r="BI176" i="5"/>
  <c r="DQ176" i="5" s="1"/>
  <c r="BI184" i="5"/>
  <c r="DQ184" i="5" s="1"/>
  <c r="BI62" i="5"/>
  <c r="DQ62" i="5" s="1"/>
  <c r="BI73" i="5"/>
  <c r="DQ73" i="5" s="1"/>
  <c r="BI31" i="5"/>
  <c r="DQ31" i="5" s="1"/>
  <c r="BI29" i="5"/>
  <c r="DQ29" i="5" s="1"/>
  <c r="BI118" i="5"/>
  <c r="DQ118" i="5" s="1"/>
  <c r="BI122" i="5"/>
  <c r="DQ122" i="5" s="1"/>
  <c r="BI81" i="5"/>
  <c r="DQ81" i="5" s="1"/>
  <c r="BI41" i="5"/>
  <c r="DQ41" i="5" s="1"/>
  <c r="BI150" i="5"/>
  <c r="DQ150" i="5" s="1"/>
  <c r="BI27" i="5"/>
  <c r="DQ27" i="5" s="1"/>
  <c r="BI18" i="5"/>
  <c r="DQ18" i="5" s="1"/>
  <c r="BI175" i="5"/>
  <c r="DQ175" i="5" s="1"/>
  <c r="BI101" i="5"/>
  <c r="DQ101" i="5" s="1"/>
  <c r="BI59" i="5"/>
  <c r="DQ59" i="5" s="1"/>
  <c r="BI19" i="5"/>
  <c r="DQ19" i="5" s="1"/>
  <c r="BI134" i="5"/>
  <c r="DQ134" i="5" s="1"/>
  <c r="BI189" i="5"/>
  <c r="DQ189" i="5" s="1"/>
  <c r="BI183" i="5"/>
  <c r="DQ183" i="5" s="1"/>
  <c r="BI125" i="5"/>
  <c r="DQ125" i="5" s="1"/>
  <c r="BI40" i="5"/>
  <c r="DQ40" i="5" s="1"/>
  <c r="BI97" i="5"/>
  <c r="DQ97" i="5" s="1"/>
  <c r="BI190" i="5"/>
  <c r="DQ190" i="5" s="1"/>
  <c r="BI34" i="5"/>
  <c r="DQ34" i="5" s="1"/>
  <c r="BI6" i="5"/>
  <c r="DQ6" i="5" s="1"/>
  <c r="BI159" i="5"/>
  <c r="DQ159" i="5" s="1"/>
  <c r="BI110" i="5"/>
  <c r="DQ110" i="5" s="1"/>
  <c r="BI106" i="5"/>
  <c r="DQ106" i="5" s="1"/>
  <c r="BI167" i="5"/>
  <c r="DQ167" i="5" s="1"/>
  <c r="BI52" i="5"/>
  <c r="DQ52" i="5" s="1"/>
  <c r="BI38" i="5"/>
  <c r="DQ38" i="5" s="1"/>
  <c r="BI180" i="5"/>
  <c r="DQ180" i="5" s="1"/>
  <c r="BI11" i="5"/>
  <c r="DQ11" i="5" s="1"/>
  <c r="BI24" i="5"/>
  <c r="DQ24" i="5" s="1"/>
  <c r="BI80" i="5"/>
  <c r="DQ80" i="5" s="1"/>
  <c r="BI174" i="5"/>
  <c r="DQ174" i="5" s="1"/>
  <c r="BI123" i="5"/>
  <c r="DQ123" i="5" s="1"/>
  <c r="BI116" i="5"/>
  <c r="DQ116" i="5" s="1"/>
  <c r="BI186" i="5"/>
  <c r="DQ186" i="5" s="1"/>
  <c r="BI82" i="5"/>
  <c r="DQ82" i="5" s="1"/>
  <c r="BI28" i="5"/>
  <c r="DQ28" i="5" s="1"/>
  <c r="BI151" i="5"/>
  <c r="DQ151" i="5" s="1"/>
  <c r="BI154" i="5"/>
  <c r="DQ154" i="5" s="1"/>
  <c r="BI77" i="5"/>
  <c r="DQ77" i="5" s="1"/>
  <c r="BI44" i="5"/>
  <c r="DQ44" i="5" s="1"/>
  <c r="BI193" i="5"/>
  <c r="DQ193" i="5" s="1"/>
  <c r="BI51" i="5"/>
  <c r="DQ51" i="5" s="1"/>
  <c r="BI103" i="5"/>
  <c r="DQ103" i="5" s="1"/>
  <c r="BI126" i="5"/>
  <c r="DQ126" i="5" s="1"/>
  <c r="BI55" i="5"/>
  <c r="DQ55" i="5" s="1"/>
  <c r="BI114" i="5"/>
  <c r="DQ114" i="5" s="1"/>
  <c r="BI99" i="5"/>
  <c r="DQ99" i="5" s="1"/>
  <c r="BI53" i="5"/>
  <c r="DQ53" i="5" s="1"/>
  <c r="BI124" i="5"/>
  <c r="DQ124" i="5" s="1"/>
  <c r="BI164" i="5"/>
  <c r="DQ164" i="5" s="1"/>
  <c r="BI4" i="5"/>
  <c r="DQ4" i="5" s="1"/>
  <c r="BI158" i="5"/>
  <c r="DQ158" i="5" s="1"/>
  <c r="BI113" i="5"/>
  <c r="DQ113" i="5" s="1"/>
  <c r="BI20" i="5"/>
  <c r="DQ20" i="5" s="1"/>
  <c r="BI43" i="5"/>
  <c r="DQ43" i="5" s="1"/>
  <c r="BI152" i="5"/>
  <c r="DQ152" i="5" s="1"/>
  <c r="BI54" i="5"/>
  <c r="DQ54" i="5" s="1"/>
  <c r="BI109" i="5"/>
  <c r="DQ109" i="5" s="1"/>
  <c r="BI15" i="5"/>
  <c r="DQ15" i="5" s="1"/>
  <c r="BI71" i="5"/>
  <c r="DQ71" i="5" s="1"/>
  <c r="BI194" i="5"/>
  <c r="DQ194" i="5" s="1"/>
  <c r="BI86" i="5"/>
  <c r="DQ86" i="5" s="1"/>
  <c r="BI168" i="5"/>
  <c r="DQ168" i="5" s="1"/>
  <c r="BI115" i="5"/>
  <c r="DQ115" i="5" s="1"/>
  <c r="BI30" i="5"/>
  <c r="DQ30" i="5" s="1"/>
  <c r="BI68" i="5"/>
  <c r="DQ68" i="5" s="1"/>
  <c r="BI21" i="5"/>
  <c r="DQ21" i="5" s="1"/>
  <c r="BI10" i="5"/>
  <c r="DQ10" i="5" s="1"/>
  <c r="BI47" i="5"/>
  <c r="DQ47" i="5" s="1"/>
  <c r="BI7" i="5"/>
  <c r="DQ7" i="5" s="1"/>
  <c r="BI179" i="5"/>
  <c r="DQ179" i="5" s="1"/>
  <c r="BI93" i="5"/>
  <c r="DQ93" i="5" s="1"/>
  <c r="BI171" i="5"/>
  <c r="DQ171" i="5" s="1"/>
  <c r="BI23" i="5"/>
  <c r="DQ23" i="5" s="1"/>
  <c r="BI8" i="5"/>
  <c r="DQ8" i="5" s="1"/>
  <c r="BI61" i="5"/>
  <c r="DQ61" i="5" s="1"/>
  <c r="BI45" i="5"/>
  <c r="DQ45" i="5" s="1"/>
  <c r="BI78" i="5"/>
  <c r="DQ78" i="5" s="1"/>
  <c r="BI170" i="5"/>
  <c r="DQ170" i="5" s="1"/>
  <c r="BI76" i="5"/>
  <c r="DQ76" i="5" s="1"/>
  <c r="BI49" i="5"/>
  <c r="DQ49" i="5" s="1"/>
  <c r="BI42" i="5"/>
  <c r="DQ42" i="5" s="1"/>
  <c r="BI139" i="5"/>
  <c r="DQ139" i="5" s="1"/>
  <c r="BI131" i="5"/>
  <c r="DQ131" i="5" s="1"/>
  <c r="BI70" i="5"/>
  <c r="DQ70" i="5" s="1"/>
  <c r="BI144" i="5"/>
  <c r="DQ144" i="5" s="1"/>
  <c r="BI112" i="5"/>
  <c r="DQ112" i="5" s="1"/>
  <c r="BI178" i="5"/>
  <c r="DQ178" i="5" s="1"/>
  <c r="BI169" i="5"/>
  <c r="DQ169" i="5" s="1"/>
  <c r="BI56" i="5"/>
  <c r="DQ56" i="5" s="1"/>
  <c r="BI33" i="5"/>
  <c r="DQ33" i="5" s="1"/>
  <c r="BI91" i="5"/>
  <c r="DQ91" i="5" s="1"/>
  <c r="BI111" i="5"/>
  <c r="DQ111" i="5" s="1"/>
  <c r="BI84" i="5"/>
  <c r="DQ84" i="5" s="1"/>
  <c r="BI138" i="5"/>
  <c r="DQ138" i="5" s="1"/>
  <c r="BI165" i="5"/>
  <c r="DQ165" i="5" s="1"/>
  <c r="BI181" i="5"/>
  <c r="DQ181" i="5" s="1"/>
  <c r="BI160" i="5"/>
  <c r="DQ160" i="5" s="1"/>
  <c r="BI137" i="5"/>
  <c r="DQ137" i="5" s="1"/>
  <c r="BI96" i="5"/>
  <c r="DQ96" i="5" s="1"/>
  <c r="BI155" i="5"/>
  <c r="DQ155" i="5" s="1"/>
  <c r="BI102" i="5"/>
  <c r="DQ102" i="5" s="1"/>
  <c r="BI66" i="5"/>
  <c r="DQ66" i="5" s="1"/>
  <c r="BI157" i="5"/>
  <c r="DQ157" i="5" s="1"/>
  <c r="BI129" i="5"/>
  <c r="DQ129" i="5" s="1"/>
  <c r="BI130" i="5"/>
  <c r="DQ130" i="5" s="1"/>
  <c r="BI185" i="5"/>
  <c r="DQ185" i="5" s="1"/>
  <c r="BI94" i="5"/>
  <c r="DQ94" i="5" s="1"/>
  <c r="BI85" i="5"/>
  <c r="DQ85" i="5" s="1"/>
  <c r="BI128" i="5"/>
  <c r="DQ128" i="5" s="1"/>
  <c r="BI65" i="5"/>
  <c r="DQ65" i="5" s="1"/>
  <c r="BI145" i="5"/>
  <c r="DQ145" i="5" s="1"/>
  <c r="BI108" i="5"/>
  <c r="DQ108" i="5" s="1"/>
  <c r="BI146" i="5"/>
  <c r="DQ146" i="5" s="1"/>
  <c r="BI173" i="5"/>
  <c r="DQ173" i="5" s="1"/>
  <c r="BI187" i="5"/>
  <c r="DQ187" i="5" s="1"/>
  <c r="BI60" i="5"/>
  <c r="DQ60" i="5" s="1"/>
  <c r="BI75" i="5"/>
  <c r="DQ75" i="5" s="1"/>
  <c r="BI79" i="5"/>
  <c r="DQ79" i="5" s="1"/>
  <c r="BI87" i="5"/>
  <c r="DQ87" i="5" s="1"/>
  <c r="BI143" i="5"/>
  <c r="DQ143" i="5" s="1"/>
  <c r="BI120" i="5"/>
  <c r="DQ120" i="5" s="1"/>
  <c r="BI17" i="5"/>
  <c r="DQ17" i="5" s="1"/>
  <c r="BI121" i="5"/>
  <c r="DQ121" i="5" s="1"/>
  <c r="BI89" i="5"/>
  <c r="DQ89" i="5" s="1"/>
  <c r="BI13" i="5"/>
  <c r="DQ13" i="5" s="1"/>
  <c r="BI132" i="5"/>
  <c r="DQ132" i="5" s="1"/>
  <c r="BI67" i="5"/>
  <c r="DQ67" i="5" s="1"/>
  <c r="BI9" i="5"/>
  <c r="DQ9" i="5" s="1"/>
  <c r="BI153" i="5"/>
  <c r="DQ153" i="5" s="1"/>
  <c r="BI72" i="5"/>
  <c r="DQ72" i="5" s="1"/>
  <c r="BI172" i="5"/>
  <c r="DQ172" i="5" s="1"/>
  <c r="BI136" i="5"/>
  <c r="DQ136" i="5" s="1"/>
  <c r="BI46" i="5"/>
  <c r="DQ46" i="5" s="1"/>
  <c r="BI83" i="5"/>
  <c r="DQ83" i="5" s="1"/>
  <c r="BI35" i="5"/>
  <c r="DQ35" i="5" s="1"/>
  <c r="BI22" i="5"/>
  <c r="DQ22" i="5" s="1"/>
  <c r="BI192" i="5"/>
  <c r="DQ192" i="5" s="1"/>
  <c r="BB168" i="5"/>
  <c r="DJ168" i="5" s="1"/>
  <c r="BB89" i="5"/>
  <c r="DJ89" i="5" s="1"/>
  <c r="BB6" i="5"/>
  <c r="DJ6" i="5" s="1"/>
  <c r="BB95" i="5"/>
  <c r="DJ95" i="5" s="1"/>
  <c r="BB14" i="5"/>
  <c r="DJ14" i="5" s="1"/>
  <c r="BB62" i="5"/>
  <c r="DJ62" i="5" s="1"/>
  <c r="BB100" i="5"/>
  <c r="DJ100" i="5" s="1"/>
  <c r="BB63" i="5"/>
  <c r="DJ63" i="5" s="1"/>
  <c r="BB113" i="5"/>
  <c r="DJ113" i="5" s="1"/>
  <c r="BB45" i="5"/>
  <c r="DJ45" i="5" s="1"/>
  <c r="BB10" i="5"/>
  <c r="DJ10" i="5" s="1"/>
  <c r="BB96" i="5"/>
  <c r="DJ96" i="5" s="1"/>
  <c r="BB123" i="5"/>
  <c r="DJ123" i="5" s="1"/>
  <c r="BB44" i="5"/>
  <c r="DJ44" i="5" s="1"/>
  <c r="BB153" i="5"/>
  <c r="DJ153" i="5" s="1"/>
  <c r="BB190" i="5"/>
  <c r="DJ190" i="5" s="1"/>
  <c r="BB12" i="5"/>
  <c r="DJ12" i="5" s="1"/>
  <c r="BB50" i="5"/>
  <c r="DJ50" i="5" s="1"/>
  <c r="BB183" i="5"/>
  <c r="DJ183" i="5" s="1"/>
  <c r="BB76" i="5"/>
  <c r="DJ76" i="5" s="1"/>
  <c r="BB122" i="5"/>
  <c r="DJ122" i="5" s="1"/>
  <c r="BB38" i="5"/>
  <c r="DJ38" i="5" s="1"/>
  <c r="BB187" i="5"/>
  <c r="DJ187" i="5" s="1"/>
  <c r="BB21" i="5"/>
  <c r="DJ21" i="5" s="1"/>
  <c r="BB116" i="5"/>
  <c r="DJ116" i="5" s="1"/>
  <c r="BB186" i="5"/>
  <c r="DJ186" i="5" s="1"/>
  <c r="BB136" i="5"/>
  <c r="DJ136" i="5" s="1"/>
  <c r="BB174" i="5"/>
  <c r="DJ174" i="5" s="1"/>
  <c r="BB131" i="5"/>
  <c r="DJ131" i="5" s="1"/>
  <c r="BB51" i="5"/>
  <c r="DJ51" i="5" s="1"/>
  <c r="BB3" i="5"/>
  <c r="DJ3" i="5" s="1"/>
  <c r="BB148" i="5"/>
  <c r="DJ148" i="5" s="1"/>
  <c r="BB180" i="5"/>
  <c r="DJ180" i="5" s="1"/>
  <c r="BB128" i="5"/>
  <c r="DJ128" i="5" s="1"/>
  <c r="BB31" i="5"/>
  <c r="DJ31" i="5" s="1"/>
  <c r="BB134" i="5"/>
  <c r="DJ134" i="5" s="1"/>
  <c r="BB22" i="5"/>
  <c r="DJ22" i="5" s="1"/>
  <c r="BB68" i="5"/>
  <c r="DJ68" i="5" s="1"/>
  <c r="BB114" i="5"/>
  <c r="DJ114" i="5" s="1"/>
  <c r="BB156" i="5"/>
  <c r="DJ156" i="5" s="1"/>
  <c r="BB151" i="5"/>
  <c r="DJ151" i="5" s="1"/>
  <c r="BB98" i="5"/>
  <c r="DJ98" i="5" s="1"/>
  <c r="BB94" i="5"/>
  <c r="DJ94" i="5" s="1"/>
  <c r="BB69" i="5"/>
  <c r="DJ69" i="5" s="1"/>
  <c r="BB189" i="5"/>
  <c r="DJ189" i="5" s="1"/>
  <c r="BB13" i="5"/>
  <c r="DJ13" i="5" s="1"/>
  <c r="BB152" i="5"/>
  <c r="DJ152" i="5" s="1"/>
  <c r="BB40" i="5"/>
  <c r="DJ40" i="5" s="1"/>
  <c r="BB112" i="5"/>
  <c r="DJ112" i="5" s="1"/>
  <c r="BB162" i="5"/>
  <c r="DJ162" i="5" s="1"/>
  <c r="BB59" i="5"/>
  <c r="DJ59" i="5" s="1"/>
  <c r="BB158" i="5"/>
  <c r="DJ158" i="5" s="1"/>
  <c r="BB130" i="5"/>
  <c r="DJ130" i="5" s="1"/>
  <c r="BB5" i="5"/>
  <c r="DJ5" i="5" s="1"/>
  <c r="BB49" i="5"/>
  <c r="DJ49" i="5" s="1"/>
  <c r="BB35" i="5"/>
  <c r="DJ35" i="5" s="1"/>
  <c r="BB71" i="5"/>
  <c r="DJ71" i="5" s="1"/>
  <c r="BB18" i="5"/>
  <c r="DJ18" i="5" s="1"/>
  <c r="BB139" i="5"/>
  <c r="DJ139" i="5" s="1"/>
  <c r="BB53" i="5"/>
  <c r="DJ53" i="5" s="1"/>
  <c r="BB176" i="5"/>
  <c r="DJ176" i="5" s="1"/>
  <c r="BB74" i="5"/>
  <c r="DJ74" i="5" s="1"/>
  <c r="BB142" i="5"/>
  <c r="DJ142" i="5" s="1"/>
  <c r="BB172" i="5"/>
  <c r="DJ172" i="5" s="1"/>
  <c r="BB103" i="5"/>
  <c r="DJ103" i="5" s="1"/>
  <c r="BB188" i="5"/>
  <c r="DJ188" i="5" s="1"/>
  <c r="BB154" i="5"/>
  <c r="DJ154" i="5" s="1"/>
  <c r="BB160" i="5"/>
  <c r="DJ160" i="5" s="1"/>
  <c r="BB170" i="5"/>
  <c r="DJ170" i="5" s="1"/>
  <c r="BB9" i="5"/>
  <c r="DJ9" i="5" s="1"/>
  <c r="BB36" i="5"/>
  <c r="DJ36" i="5" s="1"/>
  <c r="BB43" i="5"/>
  <c r="DJ43" i="5" s="1"/>
  <c r="BB140" i="5"/>
  <c r="DJ140" i="5" s="1"/>
  <c r="BB110" i="5"/>
  <c r="DJ110" i="5" s="1"/>
  <c r="BB72" i="5"/>
  <c r="DJ72" i="5" s="1"/>
  <c r="BB17" i="5"/>
  <c r="DJ17" i="5" s="1"/>
  <c r="BB145" i="5"/>
  <c r="DJ145" i="5" s="1"/>
  <c r="BB11" i="5"/>
  <c r="DJ11" i="5" s="1"/>
  <c r="BB166" i="5"/>
  <c r="DJ166" i="5" s="1"/>
  <c r="BB118" i="5"/>
  <c r="DJ118" i="5" s="1"/>
  <c r="BB61" i="5"/>
  <c r="DJ61" i="5" s="1"/>
  <c r="BB109" i="5"/>
  <c r="DJ109" i="5" s="1"/>
  <c r="BB97" i="5"/>
  <c r="DJ97" i="5" s="1"/>
  <c r="BB141" i="5"/>
  <c r="DJ141" i="5" s="1"/>
  <c r="BB34" i="5"/>
  <c r="DJ34" i="5" s="1"/>
  <c r="BB88" i="5"/>
  <c r="DJ88" i="5" s="1"/>
  <c r="BB60" i="5"/>
  <c r="DJ60" i="5" s="1"/>
  <c r="BB121" i="5"/>
  <c r="DJ121" i="5" s="1"/>
  <c r="BB54" i="5"/>
  <c r="DJ54" i="5" s="1"/>
  <c r="BB47" i="5"/>
  <c r="DJ47" i="5" s="1"/>
  <c r="BB164" i="5"/>
  <c r="DJ164" i="5" s="1"/>
  <c r="BB173" i="5"/>
  <c r="DJ173" i="5" s="1"/>
  <c r="BB120" i="5"/>
  <c r="DJ120" i="5" s="1"/>
  <c r="BB92" i="5"/>
  <c r="DJ92" i="5" s="1"/>
  <c r="BB137" i="5"/>
  <c r="DJ137" i="5" s="1"/>
  <c r="BB73" i="5"/>
  <c r="DJ73" i="5" s="1"/>
  <c r="BB105" i="5"/>
  <c r="DJ105" i="5" s="1"/>
  <c r="BB8" i="5"/>
  <c r="DJ8" i="5" s="1"/>
  <c r="BB66" i="5"/>
  <c r="DJ66" i="5" s="1"/>
  <c r="BB91" i="5"/>
  <c r="DJ91" i="5" s="1"/>
  <c r="BB127" i="5"/>
  <c r="DJ127" i="5" s="1"/>
  <c r="BB150" i="5"/>
  <c r="DJ150" i="5" s="1"/>
  <c r="BB57" i="5"/>
  <c r="DJ57" i="5" s="1"/>
  <c r="BB119" i="5"/>
  <c r="DJ119" i="5" s="1"/>
  <c r="BB102" i="5"/>
  <c r="DJ102" i="5" s="1"/>
  <c r="BB165" i="5"/>
  <c r="DJ165" i="5" s="1"/>
  <c r="BB181" i="5"/>
  <c r="DJ181" i="5" s="1"/>
  <c r="BB46" i="5"/>
  <c r="DJ46" i="5" s="1"/>
  <c r="BB163" i="5"/>
  <c r="DJ163" i="5" s="1"/>
  <c r="BB67" i="5"/>
  <c r="DJ67" i="5" s="1"/>
  <c r="BB33" i="5"/>
  <c r="DJ33" i="5" s="1"/>
  <c r="BB80" i="5"/>
  <c r="DJ80" i="5" s="1"/>
  <c r="BB19" i="5"/>
  <c r="DJ19" i="5" s="1"/>
  <c r="BB182" i="5"/>
  <c r="DJ182" i="5" s="1"/>
  <c r="BB90" i="5"/>
  <c r="DJ90" i="5" s="1"/>
  <c r="BB78" i="5"/>
  <c r="DJ78" i="5" s="1"/>
  <c r="BB52" i="5"/>
  <c r="DJ52" i="5" s="1"/>
  <c r="BB30" i="5"/>
  <c r="DJ30" i="5" s="1"/>
  <c r="BB77" i="5"/>
  <c r="DJ77" i="5" s="1"/>
  <c r="BB79" i="5"/>
  <c r="DJ79" i="5" s="1"/>
  <c r="BB85" i="5"/>
  <c r="DJ85" i="5" s="1"/>
  <c r="BB191" i="5"/>
  <c r="DJ191" i="5" s="1"/>
  <c r="BB27" i="5"/>
  <c r="DJ27" i="5" s="1"/>
  <c r="BB147" i="5"/>
  <c r="DJ147" i="5" s="1"/>
  <c r="BB171" i="5"/>
  <c r="DJ171" i="5" s="1"/>
  <c r="BB115" i="5"/>
  <c r="DJ115" i="5" s="1"/>
  <c r="BB125" i="5"/>
  <c r="DJ125" i="5" s="1"/>
  <c r="BB41" i="5"/>
  <c r="DJ41" i="5" s="1"/>
  <c r="BB25" i="5"/>
  <c r="DJ25" i="5" s="1"/>
  <c r="BB87" i="5"/>
  <c r="DJ87" i="5" s="1"/>
  <c r="BB144" i="5"/>
  <c r="DJ144" i="5" s="1"/>
  <c r="BB48" i="5"/>
  <c r="DJ48" i="5" s="1"/>
  <c r="BB169" i="5"/>
  <c r="DJ169" i="5" s="1"/>
  <c r="BB56" i="5"/>
  <c r="DJ56" i="5" s="1"/>
  <c r="BB93" i="5"/>
  <c r="DJ93" i="5" s="1"/>
  <c r="BB106" i="5"/>
  <c r="DJ106" i="5" s="1"/>
  <c r="BB185" i="5"/>
  <c r="DJ185" i="5" s="1"/>
  <c r="BB138" i="5"/>
  <c r="DJ138" i="5" s="1"/>
  <c r="BB86" i="5"/>
  <c r="DJ86" i="5" s="1"/>
  <c r="BB132" i="5"/>
  <c r="DJ132" i="5" s="1"/>
  <c r="BB133" i="5"/>
  <c r="DJ133" i="5" s="1"/>
  <c r="BB55" i="5"/>
  <c r="DJ55" i="5" s="1"/>
  <c r="BB124" i="5"/>
  <c r="DJ124" i="5" s="1"/>
  <c r="BB15" i="5"/>
  <c r="DJ15" i="5" s="1"/>
  <c r="BB129" i="5"/>
  <c r="DJ129" i="5" s="1"/>
  <c r="BB4" i="5"/>
  <c r="DJ4" i="5" s="1"/>
  <c r="BB192" i="5"/>
  <c r="DJ192" i="5" s="1"/>
  <c r="BB28" i="5"/>
  <c r="DJ28" i="5" s="1"/>
  <c r="BB29" i="5"/>
  <c r="DJ29" i="5" s="1"/>
  <c r="BB194" i="5"/>
  <c r="DJ194" i="5" s="1"/>
  <c r="BB159" i="5"/>
  <c r="DJ159" i="5" s="1"/>
  <c r="BB184" i="5"/>
  <c r="DJ184" i="5" s="1"/>
  <c r="BB65" i="5"/>
  <c r="DJ65" i="5" s="1"/>
  <c r="BB178" i="5"/>
  <c r="DJ178" i="5" s="1"/>
  <c r="BB84" i="5"/>
  <c r="DJ84" i="5" s="1"/>
  <c r="BB99" i="5"/>
  <c r="DJ99" i="5" s="1"/>
  <c r="BB135" i="5"/>
  <c r="DJ135" i="5" s="1"/>
  <c r="BB26" i="5"/>
  <c r="DJ26" i="5" s="1"/>
  <c r="BB39" i="5"/>
  <c r="DJ39" i="5" s="1"/>
  <c r="BB32" i="5"/>
  <c r="DJ32" i="5" s="1"/>
  <c r="BB37" i="5"/>
  <c r="DJ37" i="5" s="1"/>
  <c r="BB75" i="5"/>
  <c r="DJ75" i="5" s="1"/>
  <c r="BB155" i="5"/>
  <c r="DJ155" i="5" s="1"/>
  <c r="BB7" i="5"/>
  <c r="DJ7" i="5" s="1"/>
  <c r="BB117" i="5"/>
  <c r="DJ117" i="5" s="1"/>
  <c r="BB23" i="5"/>
  <c r="DJ23" i="5" s="1"/>
  <c r="BB126" i="5"/>
  <c r="DJ126" i="5" s="1"/>
  <c r="BB146" i="5"/>
  <c r="DJ146" i="5" s="1"/>
  <c r="BB83" i="5"/>
  <c r="DJ83" i="5" s="1"/>
  <c r="BB16" i="5"/>
  <c r="DJ16" i="5" s="1"/>
  <c r="BB58" i="5"/>
  <c r="DJ58" i="5" s="1"/>
  <c r="BB177" i="5"/>
  <c r="DJ177" i="5" s="1"/>
  <c r="BB81" i="5"/>
  <c r="DJ81" i="5" s="1"/>
  <c r="BB82" i="5"/>
  <c r="DJ82" i="5" s="1"/>
  <c r="BB104" i="5"/>
  <c r="DJ104" i="5" s="1"/>
  <c r="BB179" i="5"/>
  <c r="DJ179" i="5" s="1"/>
  <c r="BB149" i="5"/>
  <c r="DJ149" i="5" s="1"/>
  <c r="BB157" i="5"/>
  <c r="DJ157" i="5" s="1"/>
  <c r="BB175" i="5"/>
  <c r="DJ175" i="5" s="1"/>
  <c r="BB101" i="5"/>
  <c r="DJ101" i="5" s="1"/>
  <c r="BB108" i="5"/>
  <c r="DJ108" i="5" s="1"/>
  <c r="BB167" i="5"/>
  <c r="DJ167" i="5" s="1"/>
  <c r="BB193" i="5"/>
  <c r="DJ193" i="5" s="1"/>
  <c r="BB111" i="5"/>
  <c r="DJ111" i="5" s="1"/>
  <c r="BB70" i="5"/>
  <c r="DJ70" i="5" s="1"/>
  <c r="BB107" i="5"/>
  <c r="DJ107" i="5" s="1"/>
  <c r="BB64" i="5"/>
  <c r="DJ64" i="5" s="1"/>
  <c r="BB20" i="5"/>
  <c r="DJ20" i="5" s="1"/>
  <c r="BB143" i="5"/>
  <c r="DJ143" i="5" s="1"/>
  <c r="BB161" i="5"/>
  <c r="DJ161" i="5" s="1"/>
  <c r="BB24" i="5"/>
  <c r="DJ24" i="5" s="1"/>
  <c r="BB42" i="5"/>
  <c r="DJ42" i="5" s="1"/>
  <c r="CG36" i="5"/>
  <c r="EO36" i="5" s="1"/>
  <c r="CG150" i="5"/>
  <c r="EO150" i="5" s="1"/>
  <c r="CG88" i="5"/>
  <c r="EO88" i="5" s="1"/>
  <c r="CG110" i="5"/>
  <c r="EO110" i="5" s="1"/>
  <c r="CG141" i="5"/>
  <c r="EO141" i="5" s="1"/>
  <c r="CG194" i="5"/>
  <c r="EO194" i="5" s="1"/>
  <c r="CG52" i="5"/>
  <c r="EO52" i="5" s="1"/>
  <c r="CG7" i="5"/>
  <c r="EO7" i="5" s="1"/>
  <c r="CG63" i="5"/>
  <c r="EO63" i="5" s="1"/>
  <c r="CG26" i="5"/>
  <c r="EO26" i="5" s="1"/>
  <c r="CG71" i="5"/>
  <c r="EO71" i="5" s="1"/>
  <c r="CG142" i="5"/>
  <c r="EO142" i="5" s="1"/>
  <c r="CG84" i="5"/>
  <c r="EO84" i="5" s="1"/>
  <c r="CG111" i="5"/>
  <c r="EO111" i="5" s="1"/>
  <c r="CG25" i="5"/>
  <c r="EO25" i="5" s="1"/>
  <c r="CG15" i="5"/>
  <c r="EO15" i="5" s="1"/>
  <c r="CG114" i="5"/>
  <c r="EO114" i="5" s="1"/>
  <c r="CG73" i="5"/>
  <c r="EO73" i="5" s="1"/>
  <c r="CG82" i="5"/>
  <c r="EO82" i="5" s="1"/>
  <c r="CG76" i="5"/>
  <c r="EO76" i="5" s="1"/>
  <c r="CG14" i="5"/>
  <c r="EO14" i="5" s="1"/>
  <c r="CG70" i="5"/>
  <c r="EO70" i="5" s="1"/>
  <c r="CG151" i="5"/>
  <c r="EO151" i="5" s="1"/>
  <c r="CG108" i="5"/>
  <c r="EO108" i="5" s="1"/>
  <c r="CG5" i="5"/>
  <c r="EO5" i="5" s="1"/>
  <c r="CG115" i="5"/>
  <c r="EO115" i="5" s="1"/>
  <c r="CG50" i="5"/>
  <c r="EO50" i="5" s="1"/>
  <c r="CG4" i="5"/>
  <c r="EO4" i="5" s="1"/>
  <c r="CG92" i="5"/>
  <c r="EO92" i="5" s="1"/>
  <c r="CG12" i="5"/>
  <c r="EO12" i="5" s="1"/>
  <c r="CG30" i="5"/>
  <c r="EO30" i="5" s="1"/>
  <c r="CG162" i="5"/>
  <c r="EO162" i="5" s="1"/>
  <c r="CG129" i="5"/>
  <c r="EO129" i="5" s="1"/>
  <c r="CG133" i="5"/>
  <c r="EO133" i="5" s="1"/>
  <c r="CG143" i="5"/>
  <c r="EO143" i="5" s="1"/>
  <c r="CG11" i="5"/>
  <c r="EO11" i="5" s="1"/>
  <c r="CG38" i="5"/>
  <c r="EO38" i="5" s="1"/>
  <c r="CG121" i="5"/>
  <c r="EO121" i="5" s="1"/>
  <c r="CG107" i="5"/>
  <c r="EO107" i="5" s="1"/>
  <c r="CG66" i="5"/>
  <c r="EO66" i="5" s="1"/>
  <c r="CG83" i="5"/>
  <c r="EO83" i="5" s="1"/>
  <c r="CG100" i="5"/>
  <c r="EO100" i="5" s="1"/>
  <c r="CG87" i="5"/>
  <c r="EO87" i="5" s="1"/>
  <c r="CG180" i="5"/>
  <c r="EO180" i="5" s="1"/>
  <c r="CG159" i="5"/>
  <c r="EO159" i="5" s="1"/>
  <c r="CG65" i="5"/>
  <c r="EO65" i="5" s="1"/>
  <c r="CG19" i="5"/>
  <c r="EO19" i="5" s="1"/>
  <c r="CG77" i="5"/>
  <c r="EO77" i="5" s="1"/>
  <c r="CG112" i="5"/>
  <c r="EO112" i="5" s="1"/>
  <c r="CG48" i="5"/>
  <c r="EO48" i="5" s="1"/>
  <c r="CG155" i="5"/>
  <c r="EO155" i="5" s="1"/>
  <c r="CG172" i="5"/>
  <c r="EO172" i="5" s="1"/>
  <c r="CG173" i="5"/>
  <c r="EO173" i="5" s="1"/>
  <c r="CG34" i="5"/>
  <c r="EO34" i="5" s="1"/>
  <c r="CG103" i="5"/>
  <c r="EO103" i="5" s="1"/>
  <c r="CG165" i="5"/>
  <c r="EO165" i="5" s="1"/>
  <c r="CG145" i="5"/>
  <c r="EO145" i="5" s="1"/>
  <c r="CG153" i="5"/>
  <c r="EO153" i="5" s="1"/>
  <c r="CG72" i="5"/>
  <c r="EO72" i="5" s="1"/>
  <c r="CG149" i="5"/>
  <c r="EO149" i="5" s="1"/>
  <c r="CG9" i="5"/>
  <c r="EO9" i="5" s="1"/>
  <c r="CG120" i="5"/>
  <c r="EO120" i="5" s="1"/>
  <c r="CG182" i="5"/>
  <c r="EO182" i="5" s="1"/>
  <c r="CG192" i="5"/>
  <c r="EO192" i="5" s="1"/>
  <c r="CG53" i="5"/>
  <c r="EO53" i="5" s="1"/>
  <c r="CG104" i="5"/>
  <c r="EO104" i="5" s="1"/>
  <c r="CG22" i="5"/>
  <c r="EO22" i="5" s="1"/>
  <c r="CG57" i="5"/>
  <c r="EO57" i="5" s="1"/>
  <c r="CG51" i="5"/>
  <c r="EO51" i="5" s="1"/>
  <c r="CG164" i="5"/>
  <c r="EO164" i="5" s="1"/>
  <c r="CG101" i="5"/>
  <c r="EO101" i="5" s="1"/>
  <c r="CG89" i="5"/>
  <c r="EO89" i="5" s="1"/>
  <c r="CG102" i="5"/>
  <c r="EO102" i="5" s="1"/>
  <c r="CG174" i="5"/>
  <c r="EO174" i="5" s="1"/>
  <c r="CG60" i="5"/>
  <c r="EO60" i="5" s="1"/>
  <c r="CG184" i="5"/>
  <c r="EO184" i="5" s="1"/>
  <c r="CG166" i="5"/>
  <c r="EO166" i="5" s="1"/>
  <c r="CG175" i="5"/>
  <c r="EO175" i="5" s="1"/>
  <c r="CG125" i="5"/>
  <c r="EO125" i="5" s="1"/>
  <c r="CG131" i="5"/>
  <c r="EO131" i="5" s="1"/>
  <c r="CG42" i="5"/>
  <c r="EO42" i="5" s="1"/>
  <c r="CG188" i="5"/>
  <c r="EO188" i="5" s="1"/>
  <c r="CG94" i="5"/>
  <c r="EO94" i="5" s="1"/>
  <c r="CG58" i="5"/>
  <c r="EO58" i="5" s="1"/>
  <c r="CG161" i="5"/>
  <c r="EO161" i="5" s="1"/>
  <c r="CG139" i="5"/>
  <c r="EO139" i="5" s="1"/>
  <c r="CG193" i="5"/>
  <c r="EO193" i="5" s="1"/>
  <c r="CG119" i="5"/>
  <c r="EO119" i="5" s="1"/>
  <c r="CG81" i="5"/>
  <c r="EO81" i="5" s="1"/>
  <c r="CG96" i="5"/>
  <c r="EO96" i="5" s="1"/>
  <c r="CG47" i="5"/>
  <c r="EO47" i="5" s="1"/>
  <c r="CG27" i="5"/>
  <c r="EO27" i="5" s="1"/>
  <c r="CG171" i="5"/>
  <c r="EO171" i="5" s="1"/>
  <c r="CG91" i="5"/>
  <c r="EO91" i="5" s="1"/>
  <c r="CG78" i="5"/>
  <c r="EO78" i="5" s="1"/>
  <c r="CG31" i="5"/>
  <c r="EO31" i="5" s="1"/>
  <c r="CG28" i="5"/>
  <c r="EO28" i="5" s="1"/>
  <c r="CG132" i="5"/>
  <c r="EO132" i="5" s="1"/>
  <c r="CG117" i="5"/>
  <c r="EO117" i="5" s="1"/>
  <c r="CG127" i="5"/>
  <c r="EO127" i="5" s="1"/>
  <c r="CG61" i="5"/>
  <c r="EO61" i="5" s="1"/>
  <c r="CG144" i="5"/>
  <c r="EO144" i="5" s="1"/>
  <c r="CG136" i="5"/>
  <c r="EO136" i="5" s="1"/>
  <c r="CG55" i="5"/>
  <c r="EO55" i="5" s="1"/>
  <c r="CG128" i="5"/>
  <c r="EO128" i="5" s="1"/>
  <c r="CG23" i="5"/>
  <c r="EO23" i="5" s="1"/>
  <c r="CG93" i="5"/>
  <c r="EO93" i="5" s="1"/>
  <c r="CG181" i="5"/>
  <c r="EO181" i="5" s="1"/>
  <c r="CG177" i="5"/>
  <c r="EO177" i="5" s="1"/>
  <c r="CG46" i="5"/>
  <c r="EO46" i="5" s="1"/>
  <c r="CG80" i="5"/>
  <c r="EO80" i="5" s="1"/>
  <c r="CG54" i="5"/>
  <c r="EO54" i="5" s="1"/>
  <c r="CG20" i="5"/>
  <c r="EO20" i="5" s="1"/>
  <c r="CG44" i="5"/>
  <c r="EO44" i="5" s="1"/>
  <c r="CG130" i="5"/>
  <c r="EO130" i="5" s="1"/>
  <c r="CG24" i="5"/>
  <c r="EO24" i="5" s="1"/>
  <c r="CG10" i="5"/>
  <c r="EO10" i="5" s="1"/>
  <c r="CG152" i="5"/>
  <c r="EO152" i="5" s="1"/>
  <c r="CG6" i="5"/>
  <c r="EO6" i="5" s="1"/>
  <c r="CG106" i="5"/>
  <c r="EO106" i="5" s="1"/>
  <c r="CG17" i="5"/>
  <c r="EO17" i="5" s="1"/>
  <c r="CG90" i="5"/>
  <c r="EO90" i="5" s="1"/>
  <c r="CG8" i="5"/>
  <c r="EO8" i="5" s="1"/>
  <c r="CG68" i="5"/>
  <c r="EO68" i="5" s="1"/>
  <c r="CG189" i="5"/>
  <c r="EO189" i="5" s="1"/>
  <c r="CG126" i="5"/>
  <c r="EO126" i="5" s="1"/>
  <c r="CG186" i="5"/>
  <c r="EO186" i="5" s="1"/>
  <c r="CG167" i="5"/>
  <c r="EO167" i="5" s="1"/>
  <c r="CG147" i="5"/>
  <c r="EO147" i="5" s="1"/>
  <c r="CG134" i="5"/>
  <c r="EO134" i="5" s="1"/>
  <c r="CG32" i="5"/>
  <c r="EO32" i="5" s="1"/>
  <c r="CG37" i="5"/>
  <c r="EO37" i="5" s="1"/>
  <c r="CG124" i="5"/>
  <c r="EO124" i="5" s="1"/>
  <c r="CG138" i="5"/>
  <c r="EO138" i="5" s="1"/>
  <c r="CG49" i="5"/>
  <c r="EO49" i="5" s="1"/>
  <c r="CG148" i="5"/>
  <c r="EO148" i="5" s="1"/>
  <c r="CG40" i="5"/>
  <c r="EO40" i="5" s="1"/>
  <c r="CG123" i="5"/>
  <c r="EO123" i="5" s="1"/>
  <c r="CG185" i="5"/>
  <c r="EO185" i="5" s="1"/>
  <c r="CG169" i="5"/>
  <c r="EO169" i="5" s="1"/>
  <c r="CG95" i="5"/>
  <c r="EO95" i="5" s="1"/>
  <c r="CG122" i="5"/>
  <c r="EO122" i="5" s="1"/>
  <c r="CG176" i="5"/>
  <c r="EO176" i="5" s="1"/>
  <c r="CG109" i="5"/>
  <c r="EO109" i="5" s="1"/>
  <c r="CG39" i="5"/>
  <c r="EO39" i="5" s="1"/>
  <c r="CG158" i="5"/>
  <c r="EO158" i="5" s="1"/>
  <c r="CG183" i="5"/>
  <c r="EO183" i="5" s="1"/>
  <c r="CG69" i="5"/>
  <c r="EO69" i="5" s="1"/>
  <c r="CG41" i="5"/>
  <c r="EO41" i="5" s="1"/>
  <c r="CG190" i="5"/>
  <c r="EO190" i="5" s="1"/>
  <c r="CG75" i="5"/>
  <c r="EO75" i="5" s="1"/>
  <c r="CG33" i="5"/>
  <c r="EO33" i="5" s="1"/>
  <c r="CG163" i="5"/>
  <c r="EO163" i="5" s="1"/>
  <c r="CG187" i="5"/>
  <c r="EO187" i="5" s="1"/>
  <c r="CG21" i="5"/>
  <c r="EO21" i="5" s="1"/>
  <c r="CG154" i="5"/>
  <c r="EO154" i="5" s="1"/>
  <c r="CG168" i="5"/>
  <c r="EO168" i="5" s="1"/>
  <c r="CG105" i="5"/>
  <c r="EO105" i="5" s="1"/>
  <c r="CG118" i="5"/>
  <c r="EO118" i="5" s="1"/>
  <c r="CG113" i="5"/>
  <c r="EO113" i="5" s="1"/>
  <c r="CG74" i="5"/>
  <c r="EO74" i="5" s="1"/>
  <c r="CG64" i="5"/>
  <c r="EO64" i="5" s="1"/>
  <c r="CG135" i="5"/>
  <c r="EO135" i="5" s="1"/>
  <c r="CG35" i="5"/>
  <c r="EO35" i="5" s="1"/>
  <c r="CG140" i="5"/>
  <c r="EO140" i="5" s="1"/>
  <c r="CG43" i="5"/>
  <c r="EO43" i="5" s="1"/>
  <c r="CG79" i="5"/>
  <c r="EO79" i="5" s="1"/>
  <c r="CG67" i="5"/>
  <c r="EO67" i="5" s="1"/>
  <c r="CG97" i="5"/>
  <c r="EO97" i="5" s="1"/>
  <c r="CG146" i="5"/>
  <c r="EO146" i="5" s="1"/>
  <c r="CG3" i="5"/>
  <c r="EO3" i="5" s="1"/>
  <c r="CG156" i="5"/>
  <c r="EO156" i="5" s="1"/>
  <c r="CG191" i="5"/>
  <c r="EO191" i="5" s="1"/>
  <c r="CG85" i="5"/>
  <c r="EO85" i="5" s="1"/>
  <c r="CG160" i="5"/>
  <c r="EO160" i="5" s="1"/>
  <c r="CG56" i="5"/>
  <c r="EO56" i="5" s="1"/>
  <c r="CG18" i="5"/>
  <c r="EO18" i="5" s="1"/>
  <c r="CG137" i="5"/>
  <c r="EO137" i="5" s="1"/>
  <c r="CG29" i="5"/>
  <c r="EO29" i="5" s="1"/>
  <c r="CG16" i="5"/>
  <c r="EO16" i="5" s="1"/>
  <c r="CG59" i="5"/>
  <c r="EO59" i="5" s="1"/>
  <c r="CG45" i="5"/>
  <c r="EO45" i="5" s="1"/>
  <c r="CG170" i="5"/>
  <c r="EO170" i="5" s="1"/>
  <c r="CG178" i="5"/>
  <c r="EO178" i="5" s="1"/>
  <c r="CG13" i="5"/>
  <c r="EO13" i="5" s="1"/>
  <c r="CG98" i="5"/>
  <c r="EO98" i="5" s="1"/>
  <c r="CG157" i="5"/>
  <c r="EO157" i="5" s="1"/>
  <c r="CG62" i="5"/>
  <c r="EO62" i="5" s="1"/>
  <c r="CG179" i="5"/>
  <c r="EO179" i="5" s="1"/>
  <c r="CG86" i="5"/>
  <c r="EO86" i="5" s="1"/>
  <c r="CG99" i="5"/>
  <c r="EO99" i="5" s="1"/>
  <c r="CG116" i="5"/>
  <c r="EO116" i="5" s="1"/>
  <c r="CD188" i="5"/>
  <c r="EL188" i="5" s="1"/>
  <c r="CD77" i="5"/>
  <c r="EL77" i="5" s="1"/>
  <c r="CD84" i="5"/>
  <c r="EL84" i="5" s="1"/>
  <c r="CD4" i="5"/>
  <c r="EL4" i="5" s="1"/>
  <c r="CD96" i="5"/>
  <c r="EL96" i="5" s="1"/>
  <c r="CD99" i="5"/>
  <c r="EL99" i="5" s="1"/>
  <c r="CD42" i="5"/>
  <c r="EL42" i="5" s="1"/>
  <c r="CD180" i="5"/>
  <c r="EL180" i="5" s="1"/>
  <c r="CD85" i="5"/>
  <c r="EL85" i="5" s="1"/>
  <c r="CD104" i="5"/>
  <c r="EL104" i="5" s="1"/>
  <c r="CD28" i="5"/>
  <c r="EL28" i="5" s="1"/>
  <c r="CD173" i="5"/>
  <c r="EL173" i="5" s="1"/>
  <c r="CD123" i="5"/>
  <c r="EL123" i="5" s="1"/>
  <c r="CD153" i="5"/>
  <c r="EL153" i="5" s="1"/>
  <c r="CD23" i="5"/>
  <c r="EL23" i="5" s="1"/>
  <c r="CD36" i="5"/>
  <c r="EL36" i="5" s="1"/>
  <c r="CD182" i="5"/>
  <c r="EL182" i="5" s="1"/>
  <c r="CD102" i="5"/>
  <c r="EL102" i="5" s="1"/>
  <c r="CD127" i="5"/>
  <c r="EL127" i="5" s="1"/>
  <c r="CD65" i="5"/>
  <c r="EL65" i="5" s="1"/>
  <c r="CD152" i="5"/>
  <c r="EL152" i="5" s="1"/>
  <c r="CD46" i="5"/>
  <c r="EL46" i="5" s="1"/>
  <c r="CD63" i="5"/>
  <c r="EL63" i="5" s="1"/>
  <c r="CD29" i="5"/>
  <c r="EL29" i="5" s="1"/>
  <c r="CD140" i="5"/>
  <c r="EL140" i="5" s="1"/>
  <c r="CD124" i="5"/>
  <c r="EL124" i="5" s="1"/>
  <c r="CD165" i="5"/>
  <c r="EL165" i="5" s="1"/>
  <c r="CD55" i="5"/>
  <c r="EL55" i="5" s="1"/>
  <c r="CD132" i="5"/>
  <c r="EL132" i="5" s="1"/>
  <c r="CD21" i="5"/>
  <c r="EL21" i="5" s="1"/>
  <c r="CD54" i="5"/>
  <c r="EL54" i="5" s="1"/>
  <c r="CD193" i="5"/>
  <c r="EL193" i="5" s="1"/>
  <c r="CD31" i="5"/>
  <c r="EL31" i="5" s="1"/>
  <c r="CD147" i="5"/>
  <c r="EL147" i="5" s="1"/>
  <c r="CD158" i="5"/>
  <c r="EL158" i="5" s="1"/>
  <c r="CD78" i="5"/>
  <c r="EL78" i="5" s="1"/>
  <c r="CD129" i="5"/>
  <c r="EL129" i="5" s="1"/>
  <c r="CD97" i="5"/>
  <c r="EL97" i="5" s="1"/>
  <c r="CD186" i="5"/>
  <c r="EL186" i="5" s="1"/>
  <c r="CD12" i="5"/>
  <c r="EL12" i="5" s="1"/>
  <c r="CD151" i="5"/>
  <c r="EL151" i="5" s="1"/>
  <c r="CD74" i="5"/>
  <c r="EL74" i="5" s="1"/>
  <c r="CD110" i="5"/>
  <c r="EL110" i="5" s="1"/>
  <c r="CD64" i="5"/>
  <c r="EL64" i="5" s="1"/>
  <c r="CD117" i="5"/>
  <c r="EL117" i="5" s="1"/>
  <c r="CD44" i="5"/>
  <c r="EL44" i="5" s="1"/>
  <c r="CD134" i="5"/>
  <c r="EL134" i="5" s="1"/>
  <c r="CD20" i="5"/>
  <c r="EL20" i="5" s="1"/>
  <c r="CD53" i="5"/>
  <c r="EL53" i="5" s="1"/>
  <c r="CD92" i="5"/>
  <c r="EL92" i="5" s="1"/>
  <c r="CD50" i="5"/>
  <c r="EL50" i="5" s="1"/>
  <c r="CD39" i="5"/>
  <c r="EL39" i="5" s="1"/>
  <c r="CD166" i="5"/>
  <c r="EL166" i="5" s="1"/>
  <c r="CD113" i="5"/>
  <c r="EL113" i="5" s="1"/>
  <c r="CD5" i="5"/>
  <c r="EL5" i="5" s="1"/>
  <c r="CD135" i="5"/>
  <c r="EL135" i="5" s="1"/>
  <c r="CD13" i="5"/>
  <c r="EL13" i="5" s="1"/>
  <c r="CD67" i="5"/>
  <c r="EL67" i="5" s="1"/>
  <c r="CD59" i="5"/>
  <c r="EL59" i="5" s="1"/>
  <c r="CD154" i="5"/>
  <c r="EL154" i="5" s="1"/>
  <c r="CD105" i="5"/>
  <c r="EL105" i="5" s="1"/>
  <c r="CD72" i="5"/>
  <c r="EL72" i="5" s="1"/>
  <c r="CD69" i="5"/>
  <c r="EL69" i="5" s="1"/>
  <c r="CD3" i="5"/>
  <c r="EL3" i="5" s="1"/>
  <c r="CD178" i="5"/>
  <c r="EL178" i="5" s="1"/>
  <c r="CD6" i="5"/>
  <c r="EL6" i="5" s="1"/>
  <c r="CD51" i="5"/>
  <c r="EL51" i="5" s="1"/>
  <c r="CD146" i="5"/>
  <c r="EL146" i="5" s="1"/>
  <c r="CD81" i="5"/>
  <c r="EL81" i="5" s="1"/>
  <c r="CD138" i="5"/>
  <c r="EL138" i="5" s="1"/>
  <c r="CD131" i="5"/>
  <c r="EL131" i="5" s="1"/>
  <c r="CD100" i="5"/>
  <c r="EL100" i="5" s="1"/>
  <c r="CD79" i="5"/>
  <c r="EL79" i="5" s="1"/>
  <c r="CD88" i="5"/>
  <c r="EL88" i="5" s="1"/>
  <c r="CD185" i="5"/>
  <c r="EL185" i="5" s="1"/>
  <c r="CD108" i="5"/>
  <c r="EL108" i="5" s="1"/>
  <c r="CD16" i="5"/>
  <c r="EL16" i="5" s="1"/>
  <c r="CD128" i="5"/>
  <c r="EL128" i="5" s="1"/>
  <c r="CD160" i="5"/>
  <c r="EL160" i="5" s="1"/>
  <c r="CD145" i="5"/>
  <c r="EL145" i="5" s="1"/>
  <c r="CD47" i="5"/>
  <c r="EL47" i="5" s="1"/>
  <c r="CD82" i="5"/>
  <c r="EL82" i="5" s="1"/>
  <c r="CD155" i="5"/>
  <c r="EL155" i="5" s="1"/>
  <c r="CD91" i="5"/>
  <c r="EL91" i="5" s="1"/>
  <c r="CD37" i="5"/>
  <c r="EL37" i="5" s="1"/>
  <c r="CD184" i="5"/>
  <c r="EL184" i="5" s="1"/>
  <c r="CD125" i="5"/>
  <c r="EL125" i="5" s="1"/>
  <c r="CD164" i="5"/>
  <c r="EL164" i="5" s="1"/>
  <c r="CD15" i="5"/>
  <c r="EL15" i="5" s="1"/>
  <c r="CD168" i="5"/>
  <c r="EL168" i="5" s="1"/>
  <c r="CD73" i="5"/>
  <c r="EL73" i="5" s="1"/>
  <c r="CD106" i="5"/>
  <c r="EL106" i="5" s="1"/>
  <c r="CD141" i="5"/>
  <c r="EL141" i="5" s="1"/>
  <c r="CD150" i="5"/>
  <c r="EL150" i="5" s="1"/>
  <c r="CD66" i="5"/>
  <c r="EL66" i="5" s="1"/>
  <c r="CD170" i="5"/>
  <c r="EL170" i="5" s="1"/>
  <c r="CD24" i="5"/>
  <c r="EL24" i="5" s="1"/>
  <c r="CD130" i="5"/>
  <c r="EL130" i="5" s="1"/>
  <c r="CD148" i="5"/>
  <c r="EL148" i="5" s="1"/>
  <c r="CD62" i="5"/>
  <c r="EL62" i="5" s="1"/>
  <c r="CD8" i="5"/>
  <c r="EL8" i="5" s="1"/>
  <c r="CD80" i="5"/>
  <c r="EL80" i="5" s="1"/>
  <c r="CD33" i="5"/>
  <c r="EL33" i="5" s="1"/>
  <c r="CD56" i="5"/>
  <c r="EL56" i="5" s="1"/>
  <c r="CD139" i="5"/>
  <c r="EL139" i="5" s="1"/>
  <c r="CD35" i="5"/>
  <c r="EL35" i="5" s="1"/>
  <c r="CD159" i="5"/>
  <c r="EL159" i="5" s="1"/>
  <c r="CD26" i="5"/>
  <c r="EL26" i="5" s="1"/>
  <c r="CD112" i="5"/>
  <c r="EL112" i="5" s="1"/>
  <c r="CD162" i="5"/>
  <c r="EL162" i="5" s="1"/>
  <c r="CD133" i="5"/>
  <c r="EL133" i="5" s="1"/>
  <c r="CD187" i="5"/>
  <c r="EL187" i="5" s="1"/>
  <c r="CD40" i="5"/>
  <c r="EL40" i="5" s="1"/>
  <c r="CD169" i="5"/>
  <c r="EL169" i="5" s="1"/>
  <c r="CD142" i="5"/>
  <c r="EL142" i="5" s="1"/>
  <c r="CD34" i="5"/>
  <c r="EL34" i="5" s="1"/>
  <c r="CD98" i="5"/>
  <c r="EL98" i="5" s="1"/>
  <c r="CD94" i="5"/>
  <c r="EL94" i="5" s="1"/>
  <c r="CD122" i="5"/>
  <c r="EL122" i="5" s="1"/>
  <c r="CD41" i="5"/>
  <c r="EL41" i="5" s="1"/>
  <c r="CD189" i="5"/>
  <c r="EL189" i="5" s="1"/>
  <c r="CD32" i="5"/>
  <c r="EL32" i="5" s="1"/>
  <c r="CD111" i="5"/>
  <c r="EL111" i="5" s="1"/>
  <c r="CD76" i="5"/>
  <c r="EL76" i="5" s="1"/>
  <c r="CD93" i="5"/>
  <c r="EL93" i="5" s="1"/>
  <c r="CD86" i="5"/>
  <c r="EL86" i="5" s="1"/>
  <c r="CD14" i="5"/>
  <c r="EL14" i="5" s="1"/>
  <c r="CD95" i="5"/>
  <c r="EL95" i="5" s="1"/>
  <c r="CD90" i="5"/>
  <c r="EL90" i="5" s="1"/>
  <c r="CD115" i="5"/>
  <c r="EL115" i="5" s="1"/>
  <c r="CD10" i="5"/>
  <c r="EL10" i="5" s="1"/>
  <c r="CD163" i="5"/>
  <c r="EL163" i="5" s="1"/>
  <c r="CD70" i="5"/>
  <c r="EL70" i="5" s="1"/>
  <c r="CD126" i="5"/>
  <c r="EL126" i="5" s="1"/>
  <c r="CD116" i="5"/>
  <c r="EL116" i="5" s="1"/>
  <c r="CD157" i="5"/>
  <c r="EL157" i="5" s="1"/>
  <c r="CD119" i="5"/>
  <c r="EL119" i="5" s="1"/>
  <c r="CD136" i="5"/>
  <c r="EL136" i="5" s="1"/>
  <c r="CD171" i="5"/>
  <c r="EL171" i="5" s="1"/>
  <c r="CD68" i="5"/>
  <c r="EL68" i="5" s="1"/>
  <c r="CD137" i="5"/>
  <c r="EL137" i="5" s="1"/>
  <c r="CD19" i="5"/>
  <c r="EL19" i="5" s="1"/>
  <c r="CD156" i="5"/>
  <c r="EL156" i="5" s="1"/>
  <c r="CD27" i="5"/>
  <c r="EL27" i="5" s="1"/>
  <c r="CD17" i="5"/>
  <c r="EL17" i="5" s="1"/>
  <c r="CD107" i="5"/>
  <c r="EL107" i="5" s="1"/>
  <c r="CD9" i="5"/>
  <c r="EL9" i="5" s="1"/>
  <c r="CD101" i="5"/>
  <c r="EL101" i="5" s="1"/>
  <c r="CD143" i="5"/>
  <c r="EL143" i="5" s="1"/>
  <c r="CD30" i="5"/>
  <c r="EL30" i="5" s="1"/>
  <c r="CD49" i="5"/>
  <c r="EL49" i="5" s="1"/>
  <c r="CD192" i="5"/>
  <c r="EL192" i="5" s="1"/>
  <c r="CD52" i="5"/>
  <c r="EL52" i="5" s="1"/>
  <c r="CD175" i="5"/>
  <c r="EL175" i="5" s="1"/>
  <c r="CD191" i="5"/>
  <c r="EL191" i="5" s="1"/>
  <c r="CD71" i="5"/>
  <c r="EL71" i="5" s="1"/>
  <c r="CD48" i="5"/>
  <c r="EL48" i="5" s="1"/>
  <c r="CD103" i="5"/>
  <c r="EL103" i="5" s="1"/>
  <c r="CD121" i="5"/>
  <c r="EL121" i="5" s="1"/>
  <c r="CD161" i="5"/>
  <c r="EL161" i="5" s="1"/>
  <c r="CD190" i="5"/>
  <c r="EL190" i="5" s="1"/>
  <c r="CD174" i="5"/>
  <c r="EL174" i="5" s="1"/>
  <c r="CD60" i="5"/>
  <c r="EL60" i="5" s="1"/>
  <c r="CD25" i="5"/>
  <c r="EL25" i="5" s="1"/>
  <c r="CD149" i="5"/>
  <c r="EL149" i="5" s="1"/>
  <c r="CD22" i="5"/>
  <c r="EL22" i="5" s="1"/>
  <c r="CD89" i="5"/>
  <c r="EL89" i="5" s="1"/>
  <c r="CD83" i="5"/>
  <c r="EL83" i="5" s="1"/>
  <c r="CD61" i="5"/>
  <c r="EL61" i="5" s="1"/>
  <c r="CD38" i="5"/>
  <c r="EL38" i="5" s="1"/>
  <c r="CD75" i="5"/>
  <c r="EL75" i="5" s="1"/>
  <c r="CD183" i="5"/>
  <c r="EL183" i="5" s="1"/>
  <c r="CD194" i="5"/>
  <c r="EL194" i="5" s="1"/>
  <c r="CD176" i="5"/>
  <c r="EL176" i="5" s="1"/>
  <c r="CD144" i="5"/>
  <c r="EL144" i="5" s="1"/>
  <c r="CD18" i="5"/>
  <c r="EL18" i="5" s="1"/>
  <c r="CD109" i="5"/>
  <c r="EL109" i="5" s="1"/>
  <c r="CD58" i="5"/>
  <c r="EL58" i="5" s="1"/>
  <c r="CD179" i="5"/>
  <c r="EL179" i="5" s="1"/>
  <c r="CD45" i="5"/>
  <c r="EL45" i="5" s="1"/>
  <c r="CD177" i="5"/>
  <c r="EL177" i="5" s="1"/>
  <c r="CD57" i="5"/>
  <c r="EL57" i="5" s="1"/>
  <c r="CD118" i="5"/>
  <c r="EL118" i="5" s="1"/>
  <c r="CD172" i="5"/>
  <c r="EL172" i="5" s="1"/>
  <c r="CD87" i="5"/>
  <c r="EL87" i="5" s="1"/>
  <c r="CD181" i="5"/>
  <c r="EL181" i="5" s="1"/>
  <c r="CD43" i="5"/>
  <c r="EL43" i="5" s="1"/>
  <c r="CD11" i="5"/>
  <c r="EL11" i="5" s="1"/>
  <c r="CD120" i="5"/>
  <c r="EL120" i="5" s="1"/>
  <c r="CD114" i="5"/>
  <c r="EL114" i="5" s="1"/>
  <c r="CD7" i="5"/>
  <c r="EL7" i="5" s="1"/>
  <c r="CD167" i="5"/>
  <c r="EL167" i="5" s="1"/>
  <c r="BH76" i="5"/>
  <c r="DP76" i="5" s="1"/>
  <c r="BH172" i="5"/>
  <c r="DP172" i="5" s="1"/>
  <c r="BH148" i="5"/>
  <c r="DP148" i="5" s="1"/>
  <c r="BH166" i="5"/>
  <c r="DP166" i="5" s="1"/>
  <c r="BH42" i="5"/>
  <c r="DP42" i="5" s="1"/>
  <c r="BH136" i="5"/>
  <c r="DP136" i="5" s="1"/>
  <c r="BH141" i="5"/>
  <c r="DP141" i="5" s="1"/>
  <c r="BH48" i="5"/>
  <c r="DP48" i="5" s="1"/>
  <c r="BH49" i="5"/>
  <c r="DP49" i="5" s="1"/>
  <c r="BH38" i="5"/>
  <c r="DP38" i="5" s="1"/>
  <c r="BH83" i="5"/>
  <c r="DP83" i="5" s="1"/>
  <c r="BH56" i="5"/>
  <c r="DP56" i="5" s="1"/>
  <c r="BH47" i="5"/>
  <c r="DP47" i="5" s="1"/>
  <c r="BH88" i="5"/>
  <c r="DP88" i="5" s="1"/>
  <c r="BH24" i="5"/>
  <c r="DP24" i="5" s="1"/>
  <c r="BH86" i="5"/>
  <c r="DP86" i="5" s="1"/>
  <c r="BH4" i="5"/>
  <c r="DP4" i="5" s="1"/>
  <c r="BH138" i="5"/>
  <c r="DP138" i="5" s="1"/>
  <c r="BH81" i="5"/>
  <c r="DP81" i="5" s="1"/>
  <c r="BH169" i="5"/>
  <c r="DP169" i="5" s="1"/>
  <c r="BH87" i="5"/>
  <c r="DP87" i="5" s="1"/>
  <c r="BH123" i="5"/>
  <c r="DP123" i="5" s="1"/>
  <c r="BH114" i="5"/>
  <c r="DP114" i="5" s="1"/>
  <c r="BH128" i="5"/>
  <c r="DP128" i="5" s="1"/>
  <c r="BH194" i="5"/>
  <c r="DP194" i="5" s="1"/>
  <c r="BH144" i="5"/>
  <c r="DP144" i="5" s="1"/>
  <c r="BH134" i="5"/>
  <c r="DP134" i="5" s="1"/>
  <c r="BH13" i="5"/>
  <c r="DP13" i="5" s="1"/>
  <c r="BH106" i="5"/>
  <c r="DP106" i="5" s="1"/>
  <c r="BH82" i="5"/>
  <c r="DP82" i="5" s="1"/>
  <c r="BH95" i="5"/>
  <c r="DP95" i="5" s="1"/>
  <c r="BH159" i="5"/>
  <c r="DP159" i="5" s="1"/>
  <c r="BH152" i="5"/>
  <c r="DP152" i="5" s="1"/>
  <c r="BH137" i="5"/>
  <c r="DP137" i="5" s="1"/>
  <c r="BH20" i="5"/>
  <c r="DP20" i="5" s="1"/>
  <c r="BH61" i="5"/>
  <c r="DP61" i="5" s="1"/>
  <c r="BH146" i="5"/>
  <c r="DP146" i="5" s="1"/>
  <c r="BH89" i="5"/>
  <c r="DP89" i="5" s="1"/>
  <c r="BH75" i="5"/>
  <c r="DP75" i="5" s="1"/>
  <c r="BH66" i="5"/>
  <c r="DP66" i="5" s="1"/>
  <c r="BH68" i="5"/>
  <c r="DP68" i="5" s="1"/>
  <c r="BH118" i="5"/>
  <c r="DP118" i="5" s="1"/>
  <c r="BH168" i="5"/>
  <c r="DP168" i="5" s="1"/>
  <c r="BH178" i="5"/>
  <c r="DP178" i="5" s="1"/>
  <c r="BH131" i="5"/>
  <c r="DP131" i="5" s="1"/>
  <c r="BH10" i="5"/>
  <c r="DP10" i="5" s="1"/>
  <c r="BH100" i="5"/>
  <c r="DP100" i="5" s="1"/>
  <c r="BH124" i="5"/>
  <c r="DP124" i="5" s="1"/>
  <c r="BH121" i="5"/>
  <c r="DP121" i="5" s="1"/>
  <c r="BH18" i="5"/>
  <c r="DP18" i="5" s="1"/>
  <c r="BH77" i="5"/>
  <c r="DP77" i="5" s="1"/>
  <c r="BH59" i="5"/>
  <c r="DP59" i="5" s="1"/>
  <c r="BH127" i="5"/>
  <c r="DP127" i="5" s="1"/>
  <c r="BH32" i="5"/>
  <c r="DP32" i="5" s="1"/>
  <c r="BH187" i="5"/>
  <c r="DP187" i="5" s="1"/>
  <c r="BH190" i="5"/>
  <c r="DP190" i="5" s="1"/>
  <c r="BH3" i="5"/>
  <c r="DP3" i="5" s="1"/>
  <c r="BH176" i="5"/>
  <c r="DP176" i="5" s="1"/>
  <c r="BH101" i="5"/>
  <c r="DP101" i="5" s="1"/>
  <c r="BH96" i="5"/>
  <c r="DP96" i="5" s="1"/>
  <c r="BH85" i="5"/>
  <c r="DP85" i="5" s="1"/>
  <c r="BH174" i="5"/>
  <c r="DP174" i="5" s="1"/>
  <c r="BH140" i="5"/>
  <c r="DP140" i="5" s="1"/>
  <c r="BH155" i="5"/>
  <c r="DP155" i="5" s="1"/>
  <c r="BH154" i="5"/>
  <c r="DP154" i="5" s="1"/>
  <c r="BH44" i="5"/>
  <c r="DP44" i="5" s="1"/>
  <c r="BH105" i="5"/>
  <c r="DP105" i="5" s="1"/>
  <c r="BH133" i="5"/>
  <c r="DP133" i="5" s="1"/>
  <c r="BH70" i="5"/>
  <c r="DP70" i="5" s="1"/>
  <c r="BH145" i="5"/>
  <c r="DP145" i="5" s="1"/>
  <c r="BH109" i="5"/>
  <c r="DP109" i="5" s="1"/>
  <c r="BH161" i="5"/>
  <c r="DP161" i="5" s="1"/>
  <c r="BH46" i="5"/>
  <c r="DP46" i="5" s="1"/>
  <c r="BH92" i="5"/>
  <c r="DP92" i="5" s="1"/>
  <c r="BH91" i="5"/>
  <c r="DP91" i="5" s="1"/>
  <c r="BH111" i="5"/>
  <c r="DP111" i="5" s="1"/>
  <c r="BH11" i="5"/>
  <c r="DP11" i="5" s="1"/>
  <c r="BH29" i="5"/>
  <c r="DP29" i="5" s="1"/>
  <c r="BH16" i="5"/>
  <c r="DP16" i="5" s="1"/>
  <c r="BH67" i="5"/>
  <c r="DP67" i="5" s="1"/>
  <c r="BH79" i="5"/>
  <c r="DP79" i="5" s="1"/>
  <c r="BH51" i="5"/>
  <c r="DP51" i="5" s="1"/>
  <c r="BH36" i="5"/>
  <c r="DP36" i="5" s="1"/>
  <c r="BH170" i="5"/>
  <c r="DP170" i="5" s="1"/>
  <c r="BH185" i="5"/>
  <c r="DP185" i="5" s="1"/>
  <c r="BH186" i="5"/>
  <c r="DP186" i="5" s="1"/>
  <c r="BH15" i="5"/>
  <c r="DP15" i="5" s="1"/>
  <c r="BH135" i="5"/>
  <c r="DP135" i="5" s="1"/>
  <c r="BH8" i="5"/>
  <c r="DP8" i="5" s="1"/>
  <c r="BH162" i="5"/>
  <c r="DP162" i="5" s="1"/>
  <c r="BH63" i="5"/>
  <c r="DP63" i="5" s="1"/>
  <c r="BH158" i="5"/>
  <c r="DP158" i="5" s="1"/>
  <c r="BH147" i="5"/>
  <c r="DP147" i="5" s="1"/>
  <c r="BH113" i="5"/>
  <c r="DP113" i="5" s="1"/>
  <c r="BH65" i="5"/>
  <c r="DP65" i="5" s="1"/>
  <c r="BH130" i="5"/>
  <c r="DP130" i="5" s="1"/>
  <c r="BH163" i="5"/>
  <c r="DP163" i="5" s="1"/>
  <c r="BH151" i="5"/>
  <c r="DP151" i="5" s="1"/>
  <c r="BH6" i="5"/>
  <c r="DP6" i="5" s="1"/>
  <c r="BH120" i="5"/>
  <c r="DP120" i="5" s="1"/>
  <c r="BH14" i="5"/>
  <c r="DP14" i="5" s="1"/>
  <c r="BH31" i="5"/>
  <c r="DP31" i="5" s="1"/>
  <c r="BH117" i="5"/>
  <c r="DP117" i="5" s="1"/>
  <c r="BH126" i="5"/>
  <c r="DP126" i="5" s="1"/>
  <c r="BH17" i="5"/>
  <c r="DP17" i="5" s="1"/>
  <c r="BH112" i="5"/>
  <c r="DP112" i="5" s="1"/>
  <c r="BH189" i="5"/>
  <c r="DP189" i="5" s="1"/>
  <c r="BH108" i="5"/>
  <c r="DP108" i="5" s="1"/>
  <c r="BH156" i="5"/>
  <c r="DP156" i="5" s="1"/>
  <c r="BH153" i="5"/>
  <c r="DP153" i="5" s="1"/>
  <c r="BH139" i="5"/>
  <c r="DP139" i="5" s="1"/>
  <c r="BH107" i="5"/>
  <c r="DP107" i="5" s="1"/>
  <c r="BH28" i="5"/>
  <c r="DP28" i="5" s="1"/>
  <c r="BH191" i="5"/>
  <c r="DP191" i="5" s="1"/>
  <c r="BH179" i="5"/>
  <c r="DP179" i="5" s="1"/>
  <c r="BH183" i="5"/>
  <c r="DP183" i="5" s="1"/>
  <c r="BH103" i="5"/>
  <c r="DP103" i="5" s="1"/>
  <c r="BH129" i="5"/>
  <c r="DP129" i="5" s="1"/>
  <c r="BH94" i="5"/>
  <c r="DP94" i="5" s="1"/>
  <c r="BH74" i="5"/>
  <c r="DP74" i="5" s="1"/>
  <c r="BH7" i="5"/>
  <c r="DP7" i="5" s="1"/>
  <c r="BH9" i="5"/>
  <c r="DP9" i="5" s="1"/>
  <c r="BH43" i="5"/>
  <c r="DP43" i="5" s="1"/>
  <c r="BH25" i="5"/>
  <c r="DP25" i="5" s="1"/>
  <c r="BH104" i="5"/>
  <c r="DP104" i="5" s="1"/>
  <c r="BH97" i="5"/>
  <c r="DP97" i="5" s="1"/>
  <c r="BH60" i="5"/>
  <c r="DP60" i="5" s="1"/>
  <c r="BH177" i="5"/>
  <c r="DP177" i="5" s="1"/>
  <c r="BH27" i="5"/>
  <c r="DP27" i="5" s="1"/>
  <c r="BH142" i="5"/>
  <c r="DP142" i="5" s="1"/>
  <c r="BH175" i="5"/>
  <c r="DP175" i="5" s="1"/>
  <c r="BH122" i="5"/>
  <c r="DP122" i="5" s="1"/>
  <c r="BH90" i="5"/>
  <c r="DP90" i="5" s="1"/>
  <c r="BH102" i="5"/>
  <c r="DP102" i="5" s="1"/>
  <c r="BH35" i="5"/>
  <c r="DP35" i="5" s="1"/>
  <c r="BH72" i="5"/>
  <c r="DP72" i="5" s="1"/>
  <c r="BH23" i="5"/>
  <c r="DP23" i="5" s="1"/>
  <c r="BH50" i="5"/>
  <c r="DP50" i="5" s="1"/>
  <c r="BH78" i="5"/>
  <c r="DP78" i="5" s="1"/>
  <c r="BH34" i="5"/>
  <c r="DP34" i="5" s="1"/>
  <c r="BH45" i="5"/>
  <c r="DP45" i="5" s="1"/>
  <c r="BH173" i="5"/>
  <c r="DP173" i="5" s="1"/>
  <c r="BH71" i="5"/>
  <c r="DP71" i="5" s="1"/>
  <c r="BH98" i="5"/>
  <c r="DP98" i="5" s="1"/>
  <c r="BH62" i="5"/>
  <c r="DP62" i="5" s="1"/>
  <c r="BH193" i="5"/>
  <c r="DP193" i="5" s="1"/>
  <c r="BH84" i="5"/>
  <c r="DP84" i="5" s="1"/>
  <c r="BH64" i="5"/>
  <c r="DP64" i="5" s="1"/>
  <c r="BH69" i="5"/>
  <c r="DP69" i="5" s="1"/>
  <c r="BH181" i="5"/>
  <c r="DP181" i="5" s="1"/>
  <c r="BH73" i="5"/>
  <c r="DP73" i="5" s="1"/>
  <c r="BH157" i="5"/>
  <c r="DP157" i="5" s="1"/>
  <c r="BH132" i="5"/>
  <c r="DP132" i="5" s="1"/>
  <c r="BH180" i="5"/>
  <c r="DP180" i="5" s="1"/>
  <c r="BH5" i="5"/>
  <c r="DP5" i="5" s="1"/>
  <c r="BH19" i="5"/>
  <c r="DP19" i="5" s="1"/>
  <c r="BH53" i="5"/>
  <c r="DP53" i="5" s="1"/>
  <c r="BH164" i="5"/>
  <c r="DP164" i="5" s="1"/>
  <c r="BH30" i="5"/>
  <c r="DP30" i="5" s="1"/>
  <c r="BH182" i="5"/>
  <c r="DP182" i="5" s="1"/>
  <c r="BH150" i="5"/>
  <c r="DP150" i="5" s="1"/>
  <c r="BH116" i="5"/>
  <c r="DP116" i="5" s="1"/>
  <c r="BH160" i="5"/>
  <c r="DP160" i="5" s="1"/>
  <c r="BH22" i="5"/>
  <c r="DP22" i="5" s="1"/>
  <c r="BH167" i="5"/>
  <c r="DP167" i="5" s="1"/>
  <c r="BH80" i="5"/>
  <c r="DP80" i="5" s="1"/>
  <c r="BH171" i="5"/>
  <c r="DP171" i="5" s="1"/>
  <c r="BH115" i="5"/>
  <c r="DP115" i="5" s="1"/>
  <c r="BH33" i="5"/>
  <c r="DP33" i="5" s="1"/>
  <c r="BH12" i="5"/>
  <c r="DP12" i="5" s="1"/>
  <c r="BH57" i="5"/>
  <c r="DP57" i="5" s="1"/>
  <c r="BH58" i="5"/>
  <c r="DP58" i="5" s="1"/>
  <c r="BH184" i="5"/>
  <c r="DP184" i="5" s="1"/>
  <c r="BH26" i="5"/>
  <c r="DP26" i="5" s="1"/>
  <c r="BH52" i="5"/>
  <c r="DP52" i="5" s="1"/>
  <c r="BH125" i="5"/>
  <c r="DP125" i="5" s="1"/>
  <c r="BH165" i="5"/>
  <c r="DP165" i="5" s="1"/>
  <c r="BH55" i="5"/>
  <c r="DP55" i="5" s="1"/>
  <c r="BH192" i="5"/>
  <c r="DP192" i="5" s="1"/>
  <c r="BH99" i="5"/>
  <c r="DP99" i="5" s="1"/>
  <c r="BH21" i="5"/>
  <c r="DP21" i="5" s="1"/>
  <c r="BH110" i="5"/>
  <c r="DP110" i="5" s="1"/>
  <c r="BH40" i="5"/>
  <c r="DP40" i="5" s="1"/>
  <c r="BH149" i="5"/>
  <c r="DP149" i="5" s="1"/>
  <c r="BH37" i="5"/>
  <c r="DP37" i="5" s="1"/>
  <c r="BH54" i="5"/>
  <c r="DP54" i="5" s="1"/>
  <c r="BH39" i="5"/>
  <c r="DP39" i="5" s="1"/>
  <c r="BH188" i="5"/>
  <c r="DP188" i="5" s="1"/>
  <c r="BH143" i="5"/>
  <c r="DP143" i="5" s="1"/>
  <c r="BH93" i="5"/>
  <c r="DP93" i="5" s="1"/>
  <c r="BH41" i="5"/>
  <c r="DP41" i="5" s="1"/>
  <c r="BH119" i="5"/>
  <c r="DP119" i="5" s="1"/>
  <c r="AU176" i="5"/>
  <c r="DC176" i="5" s="1"/>
  <c r="AU182" i="5"/>
  <c r="DC182" i="5" s="1"/>
  <c r="AU192" i="5"/>
  <c r="DC192" i="5" s="1"/>
  <c r="AU80" i="5"/>
  <c r="DC80" i="5" s="1"/>
  <c r="AU177" i="5"/>
  <c r="DC177" i="5" s="1"/>
  <c r="AU152" i="5"/>
  <c r="DC152" i="5" s="1"/>
  <c r="AU160" i="5"/>
  <c r="DC160" i="5" s="1"/>
  <c r="AU153" i="5"/>
  <c r="DC153" i="5" s="1"/>
  <c r="AU111" i="5"/>
  <c r="DC111" i="5" s="1"/>
  <c r="AU75" i="5"/>
  <c r="DC75" i="5" s="1"/>
  <c r="AU52" i="5"/>
  <c r="DC52" i="5" s="1"/>
  <c r="AU21" i="5"/>
  <c r="DC21" i="5" s="1"/>
  <c r="AU50" i="5"/>
  <c r="DC50" i="5" s="1"/>
  <c r="AU13" i="5"/>
  <c r="DC13" i="5" s="1"/>
  <c r="AU105" i="5"/>
  <c r="DC105" i="5" s="1"/>
  <c r="AU138" i="5"/>
  <c r="DC138" i="5" s="1"/>
  <c r="AU55" i="5"/>
  <c r="DC55" i="5" s="1"/>
  <c r="AU187" i="5"/>
  <c r="DC187" i="5" s="1"/>
  <c r="AU92" i="5"/>
  <c r="DC92" i="5" s="1"/>
  <c r="AU134" i="5"/>
  <c r="DC134" i="5" s="1"/>
  <c r="AU25" i="5"/>
  <c r="DC25" i="5" s="1"/>
  <c r="AU164" i="5"/>
  <c r="DC164" i="5" s="1"/>
  <c r="AU161" i="5"/>
  <c r="DC161" i="5" s="1"/>
  <c r="AU169" i="5"/>
  <c r="DC169" i="5" s="1"/>
  <c r="AU186" i="5"/>
  <c r="DC186" i="5" s="1"/>
  <c r="AU30" i="5"/>
  <c r="DC30" i="5" s="1"/>
  <c r="AU143" i="5"/>
  <c r="DC143" i="5" s="1"/>
  <c r="AU107" i="5"/>
  <c r="DC107" i="5" s="1"/>
  <c r="AU157" i="5"/>
  <c r="DC157" i="5" s="1"/>
  <c r="AU11" i="5"/>
  <c r="DC11" i="5" s="1"/>
  <c r="AU109" i="5"/>
  <c r="DC109" i="5" s="1"/>
  <c r="AU19" i="5"/>
  <c r="DC19" i="5" s="1"/>
  <c r="AU18" i="5"/>
  <c r="DC18" i="5" s="1"/>
  <c r="AU77" i="5"/>
  <c r="DC77" i="5" s="1"/>
  <c r="AU188" i="5"/>
  <c r="DC188" i="5" s="1"/>
  <c r="AU154" i="5"/>
  <c r="DC154" i="5" s="1"/>
  <c r="AU159" i="5"/>
  <c r="DC159" i="5" s="1"/>
  <c r="AU93" i="5"/>
  <c r="DC93" i="5" s="1"/>
  <c r="AU141" i="5"/>
  <c r="DC141" i="5" s="1"/>
  <c r="AU87" i="5"/>
  <c r="DC87" i="5" s="1"/>
  <c r="AU85" i="5"/>
  <c r="DC85" i="5" s="1"/>
  <c r="AU101" i="5"/>
  <c r="DC101" i="5" s="1"/>
  <c r="AU125" i="5"/>
  <c r="DC125" i="5" s="1"/>
  <c r="AU165" i="5"/>
  <c r="DC165" i="5" s="1"/>
  <c r="AU144" i="5"/>
  <c r="DC144" i="5" s="1"/>
  <c r="AU4" i="5"/>
  <c r="DC4" i="5" s="1"/>
  <c r="AU89" i="5"/>
  <c r="DC89" i="5" s="1"/>
  <c r="AU32" i="5"/>
  <c r="DC32" i="5" s="1"/>
  <c r="AU180" i="5"/>
  <c r="DC180" i="5" s="1"/>
  <c r="AU135" i="5"/>
  <c r="DC135" i="5" s="1"/>
  <c r="AU116" i="5"/>
  <c r="DC116" i="5" s="1"/>
  <c r="AU62" i="5"/>
  <c r="DC62" i="5" s="1"/>
  <c r="AU108" i="5"/>
  <c r="DC108" i="5" s="1"/>
  <c r="AU64" i="5"/>
  <c r="DC64" i="5" s="1"/>
  <c r="AU114" i="5"/>
  <c r="DC114" i="5" s="1"/>
  <c r="AU179" i="5"/>
  <c r="DC179" i="5" s="1"/>
  <c r="AU98" i="5"/>
  <c r="DC98" i="5" s="1"/>
  <c r="AU83" i="5"/>
  <c r="DC83" i="5" s="1"/>
  <c r="AU22" i="5"/>
  <c r="DC22" i="5" s="1"/>
  <c r="AU163" i="5"/>
  <c r="DC163" i="5" s="1"/>
  <c r="AU131" i="5"/>
  <c r="DC131" i="5" s="1"/>
  <c r="AU149" i="5"/>
  <c r="DC149" i="5" s="1"/>
  <c r="AU51" i="5"/>
  <c r="DC51" i="5" s="1"/>
  <c r="AU3" i="5"/>
  <c r="DC3" i="5" s="1"/>
  <c r="AU44" i="5"/>
  <c r="DC44" i="5" s="1"/>
  <c r="AU48" i="5"/>
  <c r="DC48" i="5" s="1"/>
  <c r="AU112" i="5"/>
  <c r="DC112" i="5" s="1"/>
  <c r="AU167" i="5"/>
  <c r="DC167" i="5" s="1"/>
  <c r="AU147" i="5"/>
  <c r="DC147" i="5" s="1"/>
  <c r="AU73" i="5"/>
  <c r="DC73" i="5" s="1"/>
  <c r="AU49" i="5"/>
  <c r="DC49" i="5" s="1"/>
  <c r="AU36" i="5"/>
  <c r="DC36" i="5" s="1"/>
  <c r="AU74" i="5"/>
  <c r="DC74" i="5" s="1"/>
  <c r="AU123" i="5"/>
  <c r="DC123" i="5" s="1"/>
  <c r="AU26" i="5"/>
  <c r="DC26" i="5" s="1"/>
  <c r="AU168" i="5"/>
  <c r="DC168" i="5" s="1"/>
  <c r="AU174" i="5"/>
  <c r="DC174" i="5" s="1"/>
  <c r="AU115" i="5"/>
  <c r="DC115" i="5" s="1"/>
  <c r="AU42" i="5"/>
  <c r="DC42" i="5" s="1"/>
  <c r="AU39" i="5"/>
  <c r="DC39" i="5" s="1"/>
  <c r="AU119" i="5"/>
  <c r="DC119" i="5" s="1"/>
  <c r="AU28" i="5"/>
  <c r="DC28" i="5" s="1"/>
  <c r="AU166" i="5"/>
  <c r="DC166" i="5" s="1"/>
  <c r="AU155" i="5"/>
  <c r="DC155" i="5" s="1"/>
  <c r="AU15" i="5"/>
  <c r="DC15" i="5" s="1"/>
  <c r="AU65" i="5"/>
  <c r="DC65" i="5" s="1"/>
  <c r="AU181" i="5"/>
  <c r="DC181" i="5" s="1"/>
  <c r="AU118" i="5"/>
  <c r="DC118" i="5" s="1"/>
  <c r="AU67" i="5"/>
  <c r="DC67" i="5" s="1"/>
  <c r="AU146" i="5"/>
  <c r="DC146" i="5" s="1"/>
  <c r="AU99" i="5"/>
  <c r="DC99" i="5" s="1"/>
  <c r="AU84" i="5"/>
  <c r="DC84" i="5" s="1"/>
  <c r="AU76" i="5"/>
  <c r="DC76" i="5" s="1"/>
  <c r="AU96" i="5"/>
  <c r="DC96" i="5" s="1"/>
  <c r="AU57" i="5"/>
  <c r="DC57" i="5" s="1"/>
  <c r="AU41" i="5"/>
  <c r="DC41" i="5" s="1"/>
  <c r="AU69" i="5"/>
  <c r="DC69" i="5" s="1"/>
  <c r="AU145" i="5"/>
  <c r="DC145" i="5" s="1"/>
  <c r="AU60" i="5"/>
  <c r="DC60" i="5" s="1"/>
  <c r="AU150" i="5"/>
  <c r="DC150" i="5" s="1"/>
  <c r="AU29" i="5"/>
  <c r="DC29" i="5" s="1"/>
  <c r="AU53" i="5"/>
  <c r="DC53" i="5" s="1"/>
  <c r="AU12" i="5"/>
  <c r="DC12" i="5" s="1"/>
  <c r="AU103" i="5"/>
  <c r="DC103" i="5" s="1"/>
  <c r="AU178" i="5"/>
  <c r="DC178" i="5" s="1"/>
  <c r="AU100" i="5"/>
  <c r="DC100" i="5" s="1"/>
  <c r="AU86" i="5"/>
  <c r="DC86" i="5" s="1"/>
  <c r="AU9" i="5"/>
  <c r="DC9" i="5" s="1"/>
  <c r="AU129" i="5"/>
  <c r="DC129" i="5" s="1"/>
  <c r="AU137" i="5"/>
  <c r="DC137" i="5" s="1"/>
  <c r="AU24" i="5"/>
  <c r="DC24" i="5" s="1"/>
  <c r="AU31" i="5"/>
  <c r="DC31" i="5" s="1"/>
  <c r="AU185" i="5"/>
  <c r="DC185" i="5" s="1"/>
  <c r="AU110" i="5"/>
  <c r="DC110" i="5" s="1"/>
  <c r="AU130" i="5"/>
  <c r="DC130" i="5" s="1"/>
  <c r="AU162" i="5"/>
  <c r="DC162" i="5" s="1"/>
  <c r="AU10" i="5"/>
  <c r="DC10" i="5" s="1"/>
  <c r="AU7" i="5"/>
  <c r="DC7" i="5" s="1"/>
  <c r="AU79" i="5"/>
  <c r="DC79" i="5" s="1"/>
  <c r="AU37" i="5"/>
  <c r="DC37" i="5" s="1"/>
  <c r="AU16" i="5"/>
  <c r="DC16" i="5" s="1"/>
  <c r="AU193" i="5"/>
  <c r="DC193" i="5" s="1"/>
  <c r="AU5" i="5"/>
  <c r="DC5" i="5" s="1"/>
  <c r="AU90" i="5"/>
  <c r="DC90" i="5" s="1"/>
  <c r="AU184" i="5"/>
  <c r="DC184" i="5" s="1"/>
  <c r="AU23" i="5"/>
  <c r="DC23" i="5" s="1"/>
  <c r="AU183" i="5"/>
  <c r="DC183" i="5" s="1"/>
  <c r="AU68" i="5"/>
  <c r="DC68" i="5" s="1"/>
  <c r="AU59" i="5"/>
  <c r="DC59" i="5" s="1"/>
  <c r="AU113" i="5"/>
  <c r="DC113" i="5" s="1"/>
  <c r="AU82" i="5"/>
  <c r="DC82" i="5" s="1"/>
  <c r="AU20" i="5"/>
  <c r="DC20" i="5" s="1"/>
  <c r="AU128" i="5"/>
  <c r="DC128" i="5" s="1"/>
  <c r="AU121" i="5"/>
  <c r="DC121" i="5" s="1"/>
  <c r="AU191" i="5"/>
  <c r="DC191" i="5" s="1"/>
  <c r="AU91" i="5"/>
  <c r="DC91" i="5" s="1"/>
  <c r="AU97" i="5"/>
  <c r="DC97" i="5" s="1"/>
  <c r="AU17" i="5"/>
  <c r="DC17" i="5" s="1"/>
  <c r="AU171" i="5"/>
  <c r="DC171" i="5" s="1"/>
  <c r="AU132" i="5"/>
  <c r="DC132" i="5" s="1"/>
  <c r="AU47" i="5"/>
  <c r="DC47" i="5" s="1"/>
  <c r="AU142" i="5"/>
  <c r="DC142" i="5" s="1"/>
  <c r="AU127" i="5"/>
  <c r="DC127" i="5" s="1"/>
  <c r="AU104" i="5"/>
  <c r="DC104" i="5" s="1"/>
  <c r="AU54" i="5"/>
  <c r="DC54" i="5" s="1"/>
  <c r="AU102" i="5"/>
  <c r="DC102" i="5" s="1"/>
  <c r="AU88" i="5"/>
  <c r="DC88" i="5" s="1"/>
  <c r="AU81" i="5"/>
  <c r="DC81" i="5" s="1"/>
  <c r="AU173" i="5"/>
  <c r="DC173" i="5" s="1"/>
  <c r="AU139" i="5"/>
  <c r="DC139" i="5" s="1"/>
  <c r="AU43" i="5"/>
  <c r="DC43" i="5" s="1"/>
  <c r="AU122" i="5"/>
  <c r="DC122" i="5" s="1"/>
  <c r="AU133" i="5"/>
  <c r="DC133" i="5" s="1"/>
  <c r="AU158" i="5"/>
  <c r="DC158" i="5" s="1"/>
  <c r="AU46" i="5"/>
  <c r="DC46" i="5" s="1"/>
  <c r="AU72" i="5"/>
  <c r="DC72" i="5" s="1"/>
  <c r="AU156" i="5"/>
  <c r="DC156" i="5" s="1"/>
  <c r="AU124" i="5"/>
  <c r="DC124" i="5" s="1"/>
  <c r="AU71" i="5"/>
  <c r="DC71" i="5" s="1"/>
  <c r="AU14" i="5"/>
  <c r="DC14" i="5" s="1"/>
  <c r="AU126" i="5"/>
  <c r="DC126" i="5" s="1"/>
  <c r="AU6" i="5"/>
  <c r="DC6" i="5" s="1"/>
  <c r="AU194" i="5"/>
  <c r="DC194" i="5" s="1"/>
  <c r="AU172" i="5"/>
  <c r="DC172" i="5" s="1"/>
  <c r="AU190" i="5"/>
  <c r="DC190" i="5" s="1"/>
  <c r="AU66" i="5"/>
  <c r="DC66" i="5" s="1"/>
  <c r="AU136" i="5"/>
  <c r="DC136" i="5" s="1"/>
  <c r="AU120" i="5"/>
  <c r="DC120" i="5" s="1"/>
  <c r="AU56" i="5"/>
  <c r="DC56" i="5" s="1"/>
  <c r="AU151" i="5"/>
  <c r="DC151" i="5" s="1"/>
  <c r="AU58" i="5"/>
  <c r="DC58" i="5" s="1"/>
  <c r="AU95" i="5"/>
  <c r="DC95" i="5" s="1"/>
  <c r="AU148" i="5"/>
  <c r="DC148" i="5" s="1"/>
  <c r="AU175" i="5"/>
  <c r="DC175" i="5" s="1"/>
  <c r="AU189" i="5"/>
  <c r="DC189" i="5" s="1"/>
  <c r="AU45" i="5"/>
  <c r="DC45" i="5" s="1"/>
  <c r="AU63" i="5"/>
  <c r="DC63" i="5" s="1"/>
  <c r="AU140" i="5"/>
  <c r="DC140" i="5" s="1"/>
  <c r="AU8" i="5"/>
  <c r="DC8" i="5" s="1"/>
  <c r="AU117" i="5"/>
  <c r="DC117" i="5" s="1"/>
  <c r="AU38" i="5"/>
  <c r="DC38" i="5" s="1"/>
  <c r="AU34" i="5"/>
  <c r="DC34" i="5" s="1"/>
  <c r="AU70" i="5"/>
  <c r="DC70" i="5" s="1"/>
  <c r="AU78" i="5"/>
  <c r="DC78" i="5" s="1"/>
  <c r="AU35" i="5"/>
  <c r="DC35" i="5" s="1"/>
  <c r="AU94" i="5"/>
  <c r="DC94" i="5" s="1"/>
  <c r="AU40" i="5"/>
  <c r="DC40" i="5" s="1"/>
  <c r="AU27" i="5"/>
  <c r="DC27" i="5" s="1"/>
  <c r="AU33" i="5"/>
  <c r="DC33" i="5" s="1"/>
  <c r="AU170" i="5"/>
  <c r="DC170" i="5" s="1"/>
  <c r="AU106" i="5"/>
  <c r="DC106" i="5" s="1"/>
  <c r="AU61" i="5"/>
  <c r="DC61" i="5" s="1"/>
  <c r="BA75" i="5"/>
  <c r="DI75" i="5" s="1"/>
  <c r="BA188" i="5"/>
  <c r="DI188" i="5" s="1"/>
  <c r="BA113" i="5"/>
  <c r="DI113" i="5" s="1"/>
  <c r="BA170" i="5"/>
  <c r="DI170" i="5" s="1"/>
  <c r="BA45" i="5"/>
  <c r="DI45" i="5" s="1"/>
  <c r="BA107" i="5"/>
  <c r="DI107" i="5" s="1"/>
  <c r="BA82" i="5"/>
  <c r="DI82" i="5" s="1"/>
  <c r="BA70" i="5"/>
  <c r="DI70" i="5" s="1"/>
  <c r="BA168" i="5"/>
  <c r="DI168" i="5" s="1"/>
  <c r="BA123" i="5"/>
  <c r="DI123" i="5" s="1"/>
  <c r="BA103" i="5"/>
  <c r="DI103" i="5" s="1"/>
  <c r="BA135" i="5"/>
  <c r="DI135" i="5" s="1"/>
  <c r="BA180" i="5"/>
  <c r="DI180" i="5" s="1"/>
  <c r="BA56" i="5"/>
  <c r="DI56" i="5" s="1"/>
  <c r="BA25" i="5"/>
  <c r="DI25" i="5" s="1"/>
  <c r="BA144" i="5"/>
  <c r="DI144" i="5" s="1"/>
  <c r="BA118" i="5"/>
  <c r="DI118" i="5" s="1"/>
  <c r="BA58" i="5"/>
  <c r="DI58" i="5" s="1"/>
  <c r="BA71" i="5"/>
  <c r="DI71" i="5" s="1"/>
  <c r="BA39" i="5"/>
  <c r="DI39" i="5" s="1"/>
  <c r="BA11" i="5"/>
  <c r="DI11" i="5" s="1"/>
  <c r="BA161" i="5"/>
  <c r="DI161" i="5" s="1"/>
  <c r="BA44" i="5"/>
  <c r="DI44" i="5" s="1"/>
  <c r="BA162" i="5"/>
  <c r="DI162" i="5" s="1"/>
  <c r="BA14" i="5"/>
  <c r="DI14" i="5" s="1"/>
  <c r="BA99" i="5"/>
  <c r="DI99" i="5" s="1"/>
  <c r="BA177" i="5"/>
  <c r="DI177" i="5" s="1"/>
  <c r="BA57" i="5"/>
  <c r="DI57" i="5" s="1"/>
  <c r="BA171" i="5"/>
  <c r="DI171" i="5" s="1"/>
  <c r="BA190" i="5"/>
  <c r="DI190" i="5" s="1"/>
  <c r="BA189" i="5"/>
  <c r="DI189" i="5" s="1"/>
  <c r="BA76" i="5"/>
  <c r="DI76" i="5" s="1"/>
  <c r="BA119" i="5"/>
  <c r="DI119" i="5" s="1"/>
  <c r="BA50" i="5"/>
  <c r="DI50" i="5" s="1"/>
  <c r="BA12" i="5"/>
  <c r="DI12" i="5" s="1"/>
  <c r="BA154" i="5"/>
  <c r="DI154" i="5" s="1"/>
  <c r="BA77" i="5"/>
  <c r="DI77" i="5" s="1"/>
  <c r="BA164" i="5"/>
  <c r="DI164" i="5" s="1"/>
  <c r="BA116" i="5"/>
  <c r="DI116" i="5" s="1"/>
  <c r="BA37" i="5"/>
  <c r="DI37" i="5" s="1"/>
  <c r="BA79" i="5"/>
  <c r="DI79" i="5" s="1"/>
  <c r="BA125" i="5"/>
  <c r="DI125" i="5" s="1"/>
  <c r="BA30" i="5"/>
  <c r="DI30" i="5" s="1"/>
  <c r="BA175" i="5"/>
  <c r="DI175" i="5" s="1"/>
  <c r="BA148" i="5"/>
  <c r="DI148" i="5" s="1"/>
  <c r="BA20" i="5"/>
  <c r="DI20" i="5" s="1"/>
  <c r="BA112" i="5"/>
  <c r="DI112" i="5" s="1"/>
  <c r="BA186" i="5"/>
  <c r="DI186" i="5" s="1"/>
  <c r="BA9" i="5"/>
  <c r="DI9" i="5" s="1"/>
  <c r="BA191" i="5"/>
  <c r="DI191" i="5" s="1"/>
  <c r="BA96" i="5"/>
  <c r="DI96" i="5" s="1"/>
  <c r="BA86" i="5"/>
  <c r="DI86" i="5" s="1"/>
  <c r="BA173" i="5"/>
  <c r="DI173" i="5" s="1"/>
  <c r="BA184" i="5"/>
  <c r="DI184" i="5" s="1"/>
  <c r="BA40" i="5"/>
  <c r="DI40" i="5" s="1"/>
  <c r="BA149" i="5"/>
  <c r="DI149" i="5" s="1"/>
  <c r="BA167" i="5"/>
  <c r="DI167" i="5" s="1"/>
  <c r="BA140" i="5"/>
  <c r="DI140" i="5" s="1"/>
  <c r="BA160" i="5"/>
  <c r="DI160" i="5" s="1"/>
  <c r="BA193" i="5"/>
  <c r="DI193" i="5" s="1"/>
  <c r="BA21" i="5"/>
  <c r="DI21" i="5" s="1"/>
  <c r="BA101" i="5"/>
  <c r="DI101" i="5" s="1"/>
  <c r="BA172" i="5"/>
  <c r="DI172" i="5" s="1"/>
  <c r="BA150" i="5"/>
  <c r="DI150" i="5" s="1"/>
  <c r="BA93" i="5"/>
  <c r="DI93" i="5" s="1"/>
  <c r="BA85" i="5"/>
  <c r="DI85" i="5" s="1"/>
  <c r="BA152" i="5"/>
  <c r="DI152" i="5" s="1"/>
  <c r="BA7" i="5"/>
  <c r="DI7" i="5" s="1"/>
  <c r="BA53" i="5"/>
  <c r="DI53" i="5" s="1"/>
  <c r="BA124" i="5"/>
  <c r="DI124" i="5" s="1"/>
  <c r="BA133" i="5"/>
  <c r="DI133" i="5" s="1"/>
  <c r="BA105" i="5"/>
  <c r="DI105" i="5" s="1"/>
  <c r="BA132" i="5"/>
  <c r="DI132" i="5" s="1"/>
  <c r="BA83" i="5"/>
  <c r="DI83" i="5" s="1"/>
  <c r="BA169" i="5"/>
  <c r="DI169" i="5" s="1"/>
  <c r="BA106" i="5"/>
  <c r="DI106" i="5" s="1"/>
  <c r="BA42" i="5"/>
  <c r="DI42" i="5" s="1"/>
  <c r="BA51" i="5"/>
  <c r="DI51" i="5" s="1"/>
  <c r="BA181" i="5"/>
  <c r="DI181" i="5" s="1"/>
  <c r="BA187" i="5"/>
  <c r="DI187" i="5" s="1"/>
  <c r="BA156" i="5"/>
  <c r="DI156" i="5" s="1"/>
  <c r="BA49" i="5"/>
  <c r="DI49" i="5" s="1"/>
  <c r="BA17" i="5"/>
  <c r="DI17" i="5" s="1"/>
  <c r="BA15" i="5"/>
  <c r="DI15" i="5" s="1"/>
  <c r="BA27" i="5"/>
  <c r="DI27" i="5" s="1"/>
  <c r="BA145" i="5"/>
  <c r="DI145" i="5" s="1"/>
  <c r="BA165" i="5"/>
  <c r="DI165" i="5" s="1"/>
  <c r="BA3" i="5"/>
  <c r="DI3" i="5" s="1"/>
  <c r="BA10" i="5"/>
  <c r="DI10" i="5" s="1"/>
  <c r="BA55" i="5"/>
  <c r="DI55" i="5" s="1"/>
  <c r="BA81" i="5"/>
  <c r="DI81" i="5" s="1"/>
  <c r="BA41" i="5"/>
  <c r="DI41" i="5" s="1"/>
  <c r="BA158" i="5"/>
  <c r="DI158" i="5" s="1"/>
  <c r="BA48" i="5"/>
  <c r="DI48" i="5" s="1"/>
  <c r="BA182" i="5"/>
  <c r="DI182" i="5" s="1"/>
  <c r="BA128" i="5"/>
  <c r="DI128" i="5" s="1"/>
  <c r="BA108" i="5"/>
  <c r="DI108" i="5" s="1"/>
  <c r="BA66" i="5"/>
  <c r="DI66" i="5" s="1"/>
  <c r="BA121" i="5"/>
  <c r="DI121" i="5" s="1"/>
  <c r="BA87" i="5"/>
  <c r="DI87" i="5" s="1"/>
  <c r="BA159" i="5"/>
  <c r="DI159" i="5" s="1"/>
  <c r="BA24" i="5"/>
  <c r="DI24" i="5" s="1"/>
  <c r="BA95" i="5"/>
  <c r="DI95" i="5" s="1"/>
  <c r="BA127" i="5"/>
  <c r="DI127" i="5" s="1"/>
  <c r="BA18" i="5"/>
  <c r="DI18" i="5" s="1"/>
  <c r="BA64" i="5"/>
  <c r="DI64" i="5" s="1"/>
  <c r="BA142" i="5"/>
  <c r="DI142" i="5" s="1"/>
  <c r="BA91" i="5"/>
  <c r="DI91" i="5" s="1"/>
  <c r="BA179" i="5"/>
  <c r="DI179" i="5" s="1"/>
  <c r="BA155" i="5"/>
  <c r="DI155" i="5" s="1"/>
  <c r="BA130" i="5"/>
  <c r="DI130" i="5" s="1"/>
  <c r="BA84" i="5"/>
  <c r="DI84" i="5" s="1"/>
  <c r="BA98" i="5"/>
  <c r="DI98" i="5" s="1"/>
  <c r="BA122" i="5"/>
  <c r="DI122" i="5" s="1"/>
  <c r="BA35" i="5"/>
  <c r="DI35" i="5" s="1"/>
  <c r="BA46" i="5"/>
  <c r="DI46" i="5" s="1"/>
  <c r="BA138" i="5"/>
  <c r="DI138" i="5" s="1"/>
  <c r="BA29" i="5"/>
  <c r="DI29" i="5" s="1"/>
  <c r="BA120" i="5"/>
  <c r="DI120" i="5" s="1"/>
  <c r="BA8" i="5"/>
  <c r="DI8" i="5" s="1"/>
  <c r="BA47" i="5"/>
  <c r="DI47" i="5" s="1"/>
  <c r="BA74" i="5"/>
  <c r="DI74" i="5" s="1"/>
  <c r="BA97" i="5"/>
  <c r="DI97" i="5" s="1"/>
  <c r="BA23" i="5"/>
  <c r="DI23" i="5" s="1"/>
  <c r="BA19" i="5"/>
  <c r="DI19" i="5" s="1"/>
  <c r="BA89" i="5"/>
  <c r="DI89" i="5" s="1"/>
  <c r="BA102" i="5"/>
  <c r="DI102" i="5" s="1"/>
  <c r="BA26" i="5"/>
  <c r="DI26" i="5" s="1"/>
  <c r="BA126" i="5"/>
  <c r="DI126" i="5" s="1"/>
  <c r="BA4" i="5"/>
  <c r="DI4" i="5" s="1"/>
  <c r="BA13" i="5"/>
  <c r="DI13" i="5" s="1"/>
  <c r="BA61" i="5"/>
  <c r="DI61" i="5" s="1"/>
  <c r="BA68" i="5"/>
  <c r="DI68" i="5" s="1"/>
  <c r="BA117" i="5"/>
  <c r="DI117" i="5" s="1"/>
  <c r="BA54" i="5"/>
  <c r="DI54" i="5" s="1"/>
  <c r="BA111" i="5"/>
  <c r="DI111" i="5" s="1"/>
  <c r="BA90" i="5"/>
  <c r="DI90" i="5" s="1"/>
  <c r="BA63" i="5"/>
  <c r="DI63" i="5" s="1"/>
  <c r="BA183" i="5"/>
  <c r="DI183" i="5" s="1"/>
  <c r="BA163" i="5"/>
  <c r="DI163" i="5" s="1"/>
  <c r="BA194" i="5"/>
  <c r="DI194" i="5" s="1"/>
  <c r="BA146" i="5"/>
  <c r="DI146" i="5" s="1"/>
  <c r="BA139" i="5"/>
  <c r="DI139" i="5" s="1"/>
  <c r="BA185" i="5"/>
  <c r="DI185" i="5" s="1"/>
  <c r="BA22" i="5"/>
  <c r="DI22" i="5" s="1"/>
  <c r="BA69" i="5"/>
  <c r="DI69" i="5" s="1"/>
  <c r="BA65" i="5"/>
  <c r="DI65" i="5" s="1"/>
  <c r="BA166" i="5"/>
  <c r="DI166" i="5" s="1"/>
  <c r="BA59" i="5"/>
  <c r="DI59" i="5" s="1"/>
  <c r="BA73" i="5"/>
  <c r="DI73" i="5" s="1"/>
  <c r="BA36" i="5"/>
  <c r="DI36" i="5" s="1"/>
  <c r="BA131" i="5"/>
  <c r="DI131" i="5" s="1"/>
  <c r="BA178" i="5"/>
  <c r="DI178" i="5" s="1"/>
  <c r="BA88" i="5"/>
  <c r="DI88" i="5" s="1"/>
  <c r="BA157" i="5"/>
  <c r="DI157" i="5" s="1"/>
  <c r="BA192" i="5"/>
  <c r="DI192" i="5" s="1"/>
  <c r="BA153" i="5"/>
  <c r="DI153" i="5" s="1"/>
  <c r="BA100" i="5"/>
  <c r="DI100" i="5" s="1"/>
  <c r="BA94" i="5"/>
  <c r="DI94" i="5" s="1"/>
  <c r="BA129" i="5"/>
  <c r="DI129" i="5" s="1"/>
  <c r="BA16" i="5"/>
  <c r="DI16" i="5" s="1"/>
  <c r="BA43" i="5"/>
  <c r="DI43" i="5" s="1"/>
  <c r="BA114" i="5"/>
  <c r="DI114" i="5" s="1"/>
  <c r="BA134" i="5"/>
  <c r="DI134" i="5" s="1"/>
  <c r="BA137" i="5"/>
  <c r="DI137" i="5" s="1"/>
  <c r="BA176" i="5"/>
  <c r="DI176" i="5" s="1"/>
  <c r="BA104" i="5"/>
  <c r="DI104" i="5" s="1"/>
  <c r="BA115" i="5"/>
  <c r="DI115" i="5" s="1"/>
  <c r="BA6" i="5"/>
  <c r="DI6" i="5" s="1"/>
  <c r="BA109" i="5"/>
  <c r="DI109" i="5" s="1"/>
  <c r="BA5" i="5"/>
  <c r="DI5" i="5" s="1"/>
  <c r="BA38" i="5"/>
  <c r="DI38" i="5" s="1"/>
  <c r="BA143" i="5"/>
  <c r="DI143" i="5" s="1"/>
  <c r="BA110" i="5"/>
  <c r="DI110" i="5" s="1"/>
  <c r="BA34" i="5"/>
  <c r="DI34" i="5" s="1"/>
  <c r="BA92" i="5"/>
  <c r="DI92" i="5" s="1"/>
  <c r="BA60" i="5"/>
  <c r="DI60" i="5" s="1"/>
  <c r="BA67" i="5"/>
  <c r="DI67" i="5" s="1"/>
  <c r="BA52" i="5"/>
  <c r="DI52" i="5" s="1"/>
  <c r="BA28" i="5"/>
  <c r="DI28" i="5" s="1"/>
  <c r="BA31" i="5"/>
  <c r="DI31" i="5" s="1"/>
  <c r="BA62" i="5"/>
  <c r="DI62" i="5" s="1"/>
  <c r="BA78" i="5"/>
  <c r="DI78" i="5" s="1"/>
  <c r="BA72" i="5"/>
  <c r="DI72" i="5" s="1"/>
  <c r="BA174" i="5"/>
  <c r="DI174" i="5" s="1"/>
  <c r="BA32" i="5"/>
  <c r="DI32" i="5" s="1"/>
  <c r="BA136" i="5"/>
  <c r="DI136" i="5" s="1"/>
  <c r="BA147" i="5"/>
  <c r="DI147" i="5" s="1"/>
  <c r="BA141" i="5"/>
  <c r="DI141" i="5" s="1"/>
  <c r="BA33" i="5"/>
  <c r="DI33" i="5" s="1"/>
  <c r="BA151" i="5"/>
  <c r="DI151" i="5" s="1"/>
  <c r="BA80" i="5"/>
  <c r="DI80" i="5" s="1"/>
  <c r="BM192" i="5"/>
  <c r="DU192" i="5" s="1"/>
  <c r="BM146" i="5"/>
  <c r="DU146" i="5" s="1"/>
  <c r="BM182" i="5"/>
  <c r="DU182" i="5" s="1"/>
  <c r="BM50" i="5"/>
  <c r="DU50" i="5" s="1"/>
  <c r="BM70" i="5"/>
  <c r="DU70" i="5" s="1"/>
  <c r="BM22" i="5"/>
  <c r="DU22" i="5" s="1"/>
  <c r="BM34" i="5"/>
  <c r="DU34" i="5" s="1"/>
  <c r="BM106" i="5"/>
  <c r="DU106" i="5" s="1"/>
  <c r="BM83" i="5"/>
  <c r="DU83" i="5" s="1"/>
  <c r="BM67" i="5"/>
  <c r="DU67" i="5" s="1"/>
  <c r="BM8" i="5"/>
  <c r="DU8" i="5" s="1"/>
  <c r="BM80" i="5"/>
  <c r="DU80" i="5" s="1"/>
  <c r="BM91" i="5"/>
  <c r="DU91" i="5" s="1"/>
  <c r="BM43" i="5"/>
  <c r="DU43" i="5" s="1"/>
  <c r="BM102" i="5"/>
  <c r="DU102" i="5" s="1"/>
  <c r="BM117" i="5"/>
  <c r="DU117" i="5" s="1"/>
  <c r="BM189" i="5"/>
  <c r="DU189" i="5" s="1"/>
  <c r="BM111" i="5"/>
  <c r="DU111" i="5" s="1"/>
  <c r="BM16" i="5"/>
  <c r="DU16" i="5" s="1"/>
  <c r="BM41" i="5"/>
  <c r="DU41" i="5" s="1"/>
  <c r="BM96" i="5"/>
  <c r="DU96" i="5" s="1"/>
  <c r="BM194" i="5"/>
  <c r="DU194" i="5" s="1"/>
  <c r="BM11" i="5"/>
  <c r="DU11" i="5" s="1"/>
  <c r="BM134" i="5"/>
  <c r="DU134" i="5" s="1"/>
  <c r="BM121" i="5"/>
  <c r="DU121" i="5" s="1"/>
  <c r="BM10" i="5"/>
  <c r="DU10" i="5" s="1"/>
  <c r="BM160" i="5"/>
  <c r="DU160" i="5" s="1"/>
  <c r="BM162" i="5"/>
  <c r="DU162" i="5" s="1"/>
  <c r="BM47" i="5"/>
  <c r="DU47" i="5" s="1"/>
  <c r="BM183" i="5"/>
  <c r="DU183" i="5" s="1"/>
  <c r="BM188" i="5"/>
  <c r="DU188" i="5" s="1"/>
  <c r="BM55" i="5"/>
  <c r="DU55" i="5" s="1"/>
  <c r="BM52" i="5"/>
  <c r="DU52" i="5" s="1"/>
  <c r="BM110" i="5"/>
  <c r="DU110" i="5" s="1"/>
  <c r="BM165" i="5"/>
  <c r="DU165" i="5" s="1"/>
  <c r="BM27" i="5"/>
  <c r="DU27" i="5" s="1"/>
  <c r="BM168" i="5"/>
  <c r="DU168" i="5" s="1"/>
  <c r="BM9" i="5"/>
  <c r="DU9" i="5" s="1"/>
  <c r="BM37" i="5"/>
  <c r="DU37" i="5" s="1"/>
  <c r="BM140" i="5"/>
  <c r="DU140" i="5" s="1"/>
  <c r="BM87" i="5"/>
  <c r="DU87" i="5" s="1"/>
  <c r="BM39" i="5"/>
  <c r="DU39" i="5" s="1"/>
  <c r="BM51" i="5"/>
  <c r="DU51" i="5" s="1"/>
  <c r="BM6" i="5"/>
  <c r="DU6" i="5" s="1"/>
  <c r="BM120" i="5"/>
  <c r="DU120" i="5" s="1"/>
  <c r="BM60" i="5"/>
  <c r="DU60" i="5" s="1"/>
  <c r="BM129" i="5"/>
  <c r="DU129" i="5" s="1"/>
  <c r="BM105" i="5"/>
  <c r="DU105" i="5" s="1"/>
  <c r="BM164" i="5"/>
  <c r="DU164" i="5" s="1"/>
  <c r="BM155" i="5"/>
  <c r="DU155" i="5" s="1"/>
  <c r="BM24" i="5"/>
  <c r="DU24" i="5" s="1"/>
  <c r="BM98" i="5"/>
  <c r="DU98" i="5" s="1"/>
  <c r="BM176" i="5"/>
  <c r="DU176" i="5" s="1"/>
  <c r="BM25" i="5"/>
  <c r="DU25" i="5" s="1"/>
  <c r="BM169" i="5"/>
  <c r="DU169" i="5" s="1"/>
  <c r="BM170" i="5"/>
  <c r="DU170" i="5" s="1"/>
  <c r="BM153" i="5"/>
  <c r="DU153" i="5" s="1"/>
  <c r="BM128" i="5"/>
  <c r="DU128" i="5" s="1"/>
  <c r="BM144" i="5"/>
  <c r="DU144" i="5" s="1"/>
  <c r="BM149" i="5"/>
  <c r="DU149" i="5" s="1"/>
  <c r="BM187" i="5"/>
  <c r="DU187" i="5" s="1"/>
  <c r="BM90" i="5"/>
  <c r="DU90" i="5" s="1"/>
  <c r="BM26" i="5"/>
  <c r="DU26" i="5" s="1"/>
  <c r="BM81" i="5"/>
  <c r="DU81" i="5" s="1"/>
  <c r="BM156" i="5"/>
  <c r="DU156" i="5" s="1"/>
  <c r="BM12" i="5"/>
  <c r="DU12" i="5" s="1"/>
  <c r="BM72" i="5"/>
  <c r="DU72" i="5" s="1"/>
  <c r="BM77" i="5"/>
  <c r="DU77" i="5" s="1"/>
  <c r="BM147" i="5"/>
  <c r="DU147" i="5" s="1"/>
  <c r="BM49" i="5"/>
  <c r="DU49" i="5" s="1"/>
  <c r="BM94" i="5"/>
  <c r="DU94" i="5" s="1"/>
  <c r="BM31" i="5"/>
  <c r="DU31" i="5" s="1"/>
  <c r="BM154" i="5"/>
  <c r="DU154" i="5" s="1"/>
  <c r="BM75" i="5"/>
  <c r="DU75" i="5" s="1"/>
  <c r="BM157" i="5"/>
  <c r="DU157" i="5" s="1"/>
  <c r="BM135" i="5"/>
  <c r="DU135" i="5" s="1"/>
  <c r="BM85" i="5"/>
  <c r="DU85" i="5" s="1"/>
  <c r="BM172" i="5"/>
  <c r="DU172" i="5" s="1"/>
  <c r="BM97" i="5"/>
  <c r="DU97" i="5" s="1"/>
  <c r="BM48" i="5"/>
  <c r="DU48" i="5" s="1"/>
  <c r="BM132" i="5"/>
  <c r="DU132" i="5" s="1"/>
  <c r="BM163" i="5"/>
  <c r="DU163" i="5" s="1"/>
  <c r="BM45" i="5"/>
  <c r="DU45" i="5" s="1"/>
  <c r="BM58" i="5"/>
  <c r="DU58" i="5" s="1"/>
  <c r="BM178" i="5"/>
  <c r="DU178" i="5" s="1"/>
  <c r="BM18" i="5"/>
  <c r="DU18" i="5" s="1"/>
  <c r="BM21" i="5"/>
  <c r="DU21" i="5" s="1"/>
  <c r="BM118" i="5"/>
  <c r="DU118" i="5" s="1"/>
  <c r="BM88" i="5"/>
  <c r="DU88" i="5" s="1"/>
  <c r="BM119" i="5"/>
  <c r="DU119" i="5" s="1"/>
  <c r="BM17" i="5"/>
  <c r="DU17" i="5" s="1"/>
  <c r="BM124" i="5"/>
  <c r="DU124" i="5" s="1"/>
  <c r="BM181" i="5"/>
  <c r="DU181" i="5" s="1"/>
  <c r="BM167" i="5"/>
  <c r="DU167" i="5" s="1"/>
  <c r="BM33" i="5"/>
  <c r="DU33" i="5" s="1"/>
  <c r="BM125" i="5"/>
  <c r="DU125" i="5" s="1"/>
  <c r="BM66" i="5"/>
  <c r="DU66" i="5" s="1"/>
  <c r="BM53" i="5"/>
  <c r="DU53" i="5" s="1"/>
  <c r="BM78" i="5"/>
  <c r="DU78" i="5" s="1"/>
  <c r="BM35" i="5"/>
  <c r="DU35" i="5" s="1"/>
  <c r="BM166" i="5"/>
  <c r="DU166" i="5" s="1"/>
  <c r="BM173" i="5"/>
  <c r="DU173" i="5" s="1"/>
  <c r="BM86" i="5"/>
  <c r="DU86" i="5" s="1"/>
  <c r="BM174" i="5"/>
  <c r="DU174" i="5" s="1"/>
  <c r="BM138" i="5"/>
  <c r="DU138" i="5" s="1"/>
  <c r="BM133" i="5"/>
  <c r="DU133" i="5" s="1"/>
  <c r="BM116" i="5"/>
  <c r="DU116" i="5" s="1"/>
  <c r="BM63" i="5"/>
  <c r="DU63" i="5" s="1"/>
  <c r="BM141" i="5"/>
  <c r="DU141" i="5" s="1"/>
  <c r="BM104" i="5"/>
  <c r="DU104" i="5" s="1"/>
  <c r="BM7" i="5"/>
  <c r="DU7" i="5" s="1"/>
  <c r="BM158" i="5"/>
  <c r="DU158" i="5" s="1"/>
  <c r="BM109" i="5"/>
  <c r="DU109" i="5" s="1"/>
  <c r="BM76" i="5"/>
  <c r="DU76" i="5" s="1"/>
  <c r="BM93" i="5"/>
  <c r="DU93" i="5" s="1"/>
  <c r="BM190" i="5"/>
  <c r="DU190" i="5" s="1"/>
  <c r="BM193" i="5"/>
  <c r="DU193" i="5" s="1"/>
  <c r="BM15" i="5"/>
  <c r="DU15" i="5" s="1"/>
  <c r="BM69" i="5"/>
  <c r="DU69" i="5" s="1"/>
  <c r="BM101" i="5"/>
  <c r="DU101" i="5" s="1"/>
  <c r="BM136" i="5"/>
  <c r="DU136" i="5" s="1"/>
  <c r="BM79" i="5"/>
  <c r="DU79" i="5" s="1"/>
  <c r="BM68" i="5"/>
  <c r="DU68" i="5" s="1"/>
  <c r="BM42" i="5"/>
  <c r="DU42" i="5" s="1"/>
  <c r="BM28" i="5"/>
  <c r="DU28" i="5" s="1"/>
  <c r="BM123" i="5"/>
  <c r="DU123" i="5" s="1"/>
  <c r="BM14" i="5"/>
  <c r="DU14" i="5" s="1"/>
  <c r="BM44" i="5"/>
  <c r="DU44" i="5" s="1"/>
  <c r="BM112" i="5"/>
  <c r="DU112" i="5" s="1"/>
  <c r="BM20" i="5"/>
  <c r="DU20" i="5" s="1"/>
  <c r="BM71" i="5"/>
  <c r="DU71" i="5" s="1"/>
  <c r="BM99" i="5"/>
  <c r="DU99" i="5" s="1"/>
  <c r="BM23" i="5"/>
  <c r="DU23" i="5" s="1"/>
  <c r="BM126" i="5"/>
  <c r="DU126" i="5" s="1"/>
  <c r="BM185" i="5"/>
  <c r="DU185" i="5" s="1"/>
  <c r="BM186" i="5"/>
  <c r="DU186" i="5" s="1"/>
  <c r="BM62" i="5"/>
  <c r="DU62" i="5" s="1"/>
  <c r="BM151" i="5"/>
  <c r="DU151" i="5" s="1"/>
  <c r="BM139" i="5"/>
  <c r="DU139" i="5" s="1"/>
  <c r="BM73" i="5"/>
  <c r="DU73" i="5" s="1"/>
  <c r="BM114" i="5"/>
  <c r="DU114" i="5" s="1"/>
  <c r="BM19" i="5"/>
  <c r="DU19" i="5" s="1"/>
  <c r="BM130" i="5"/>
  <c r="DU130" i="5" s="1"/>
  <c r="BM113" i="5"/>
  <c r="DU113" i="5" s="1"/>
  <c r="BM108" i="5"/>
  <c r="DU108" i="5" s="1"/>
  <c r="BM5" i="5"/>
  <c r="DU5" i="5" s="1"/>
  <c r="BM191" i="5"/>
  <c r="DU191" i="5" s="1"/>
  <c r="BM61" i="5"/>
  <c r="DU61" i="5" s="1"/>
  <c r="BM32" i="5"/>
  <c r="DU32" i="5" s="1"/>
  <c r="BM115" i="5"/>
  <c r="DU115" i="5" s="1"/>
  <c r="BM148" i="5"/>
  <c r="DU148" i="5" s="1"/>
  <c r="BM107" i="5"/>
  <c r="DU107" i="5" s="1"/>
  <c r="BM57" i="5"/>
  <c r="DU57" i="5" s="1"/>
  <c r="BM4" i="5"/>
  <c r="DU4" i="5" s="1"/>
  <c r="BM142" i="5"/>
  <c r="DU142" i="5" s="1"/>
  <c r="BM84" i="5"/>
  <c r="DU84" i="5" s="1"/>
  <c r="BM82" i="5"/>
  <c r="DU82" i="5" s="1"/>
  <c r="BM46" i="5"/>
  <c r="DU46" i="5" s="1"/>
  <c r="BM92" i="5"/>
  <c r="DU92" i="5" s="1"/>
  <c r="BM89" i="5"/>
  <c r="DU89" i="5" s="1"/>
  <c r="BM54" i="5"/>
  <c r="DU54" i="5" s="1"/>
  <c r="BM38" i="5"/>
  <c r="DU38" i="5" s="1"/>
  <c r="BM95" i="5"/>
  <c r="DU95" i="5" s="1"/>
  <c r="BM152" i="5"/>
  <c r="DU152" i="5" s="1"/>
  <c r="BM180" i="5"/>
  <c r="DU180" i="5" s="1"/>
  <c r="BM177" i="5"/>
  <c r="DU177" i="5" s="1"/>
  <c r="BM100" i="5"/>
  <c r="DU100" i="5" s="1"/>
  <c r="BM64" i="5"/>
  <c r="DU64" i="5" s="1"/>
  <c r="BM65" i="5"/>
  <c r="DU65" i="5" s="1"/>
  <c r="BM159" i="5"/>
  <c r="DU159" i="5" s="1"/>
  <c r="BM137" i="5"/>
  <c r="DU137" i="5" s="1"/>
  <c r="BM56" i="5"/>
  <c r="DU56" i="5" s="1"/>
  <c r="BM127" i="5"/>
  <c r="DU127" i="5" s="1"/>
  <c r="BM145" i="5"/>
  <c r="DU145" i="5" s="1"/>
  <c r="BM131" i="5"/>
  <c r="DU131" i="5" s="1"/>
  <c r="BM3" i="5"/>
  <c r="DU3" i="5" s="1"/>
  <c r="BM30" i="5"/>
  <c r="DU30" i="5" s="1"/>
  <c r="BM59" i="5"/>
  <c r="DU59" i="5" s="1"/>
  <c r="BM179" i="5"/>
  <c r="DU179" i="5" s="1"/>
  <c r="BM122" i="5"/>
  <c r="DU122" i="5" s="1"/>
  <c r="BM103" i="5"/>
  <c r="DU103" i="5" s="1"/>
  <c r="BM74" i="5"/>
  <c r="DU74" i="5" s="1"/>
  <c r="BM161" i="5"/>
  <c r="DU161" i="5" s="1"/>
  <c r="BM36" i="5"/>
  <c r="DU36" i="5" s="1"/>
  <c r="BM40" i="5"/>
  <c r="DU40" i="5" s="1"/>
  <c r="BM184" i="5"/>
  <c r="DU184" i="5" s="1"/>
  <c r="BM175" i="5"/>
  <c r="DU175" i="5" s="1"/>
  <c r="BM143" i="5"/>
  <c r="DU143" i="5" s="1"/>
  <c r="BM13" i="5"/>
  <c r="DU13" i="5" s="1"/>
  <c r="BM171" i="5"/>
  <c r="DU171" i="5" s="1"/>
  <c r="BM150" i="5"/>
  <c r="DU150" i="5" s="1"/>
  <c r="BM29" i="5"/>
  <c r="DU29" i="5" s="1"/>
  <c r="BS87" i="5"/>
  <c r="EA87" i="5" s="1"/>
  <c r="BS125" i="5"/>
  <c r="EA125" i="5" s="1"/>
  <c r="BS5" i="5"/>
  <c r="EA5" i="5" s="1"/>
  <c r="BS54" i="5"/>
  <c r="EA54" i="5" s="1"/>
  <c r="BS60" i="5"/>
  <c r="EA60" i="5" s="1"/>
  <c r="BS187" i="5"/>
  <c r="EA187" i="5" s="1"/>
  <c r="BS174" i="5"/>
  <c r="EA174" i="5" s="1"/>
  <c r="BS105" i="5"/>
  <c r="EA105" i="5" s="1"/>
  <c r="BS192" i="5"/>
  <c r="EA192" i="5" s="1"/>
  <c r="BS147" i="5"/>
  <c r="EA147" i="5" s="1"/>
  <c r="BS161" i="5"/>
  <c r="EA161" i="5" s="1"/>
  <c r="BS75" i="5"/>
  <c r="EA75" i="5" s="1"/>
  <c r="BS7" i="5"/>
  <c r="EA7" i="5" s="1"/>
  <c r="BS194" i="5"/>
  <c r="EA194" i="5" s="1"/>
  <c r="BS46" i="5"/>
  <c r="EA46" i="5" s="1"/>
  <c r="BS98" i="5"/>
  <c r="EA98" i="5" s="1"/>
  <c r="BS56" i="5"/>
  <c r="EA56" i="5" s="1"/>
  <c r="BS77" i="5"/>
  <c r="EA77" i="5" s="1"/>
  <c r="BS158" i="5"/>
  <c r="EA158" i="5" s="1"/>
  <c r="BS39" i="5"/>
  <c r="EA39" i="5" s="1"/>
  <c r="BS113" i="5"/>
  <c r="EA113" i="5" s="1"/>
  <c r="BS94" i="5"/>
  <c r="EA94" i="5" s="1"/>
  <c r="BS64" i="5"/>
  <c r="EA64" i="5" s="1"/>
  <c r="BS40" i="5"/>
  <c r="EA40" i="5" s="1"/>
  <c r="BS74" i="5"/>
  <c r="EA74" i="5" s="1"/>
  <c r="BS138" i="5"/>
  <c r="EA138" i="5" s="1"/>
  <c r="BS36" i="5"/>
  <c r="EA36" i="5" s="1"/>
  <c r="BS68" i="5"/>
  <c r="EA68" i="5" s="1"/>
  <c r="BS182" i="5"/>
  <c r="EA182" i="5" s="1"/>
  <c r="BS145" i="5"/>
  <c r="EA145" i="5" s="1"/>
  <c r="BS9" i="5"/>
  <c r="EA9" i="5" s="1"/>
  <c r="BS110" i="5"/>
  <c r="EA110" i="5" s="1"/>
  <c r="BS149" i="5"/>
  <c r="EA149" i="5" s="1"/>
  <c r="BS111" i="5"/>
  <c r="EA111" i="5" s="1"/>
  <c r="BS152" i="5"/>
  <c r="EA152" i="5" s="1"/>
  <c r="BS121" i="5"/>
  <c r="EA121" i="5" s="1"/>
  <c r="BS51" i="5"/>
  <c r="EA51" i="5" s="1"/>
  <c r="BS116" i="5"/>
  <c r="EA116" i="5" s="1"/>
  <c r="BS69" i="5"/>
  <c r="EA69" i="5" s="1"/>
  <c r="BS169" i="5"/>
  <c r="EA169" i="5" s="1"/>
  <c r="BS188" i="5"/>
  <c r="EA188" i="5" s="1"/>
  <c r="BS84" i="5"/>
  <c r="EA84" i="5" s="1"/>
  <c r="BS101" i="5"/>
  <c r="EA101" i="5" s="1"/>
  <c r="BS53" i="5"/>
  <c r="EA53" i="5" s="1"/>
  <c r="BS66" i="5"/>
  <c r="EA66" i="5" s="1"/>
  <c r="BS141" i="5"/>
  <c r="EA141" i="5" s="1"/>
  <c r="BS20" i="5"/>
  <c r="EA20" i="5" s="1"/>
  <c r="BS61" i="5"/>
  <c r="EA61" i="5" s="1"/>
  <c r="BS62" i="5"/>
  <c r="EA62" i="5" s="1"/>
  <c r="BS19" i="5"/>
  <c r="EA19" i="5" s="1"/>
  <c r="BS44" i="5"/>
  <c r="EA44" i="5" s="1"/>
  <c r="BS3" i="5"/>
  <c r="EA3" i="5" s="1"/>
  <c r="BS47" i="5"/>
  <c r="EA47" i="5" s="1"/>
  <c r="BS81" i="5"/>
  <c r="EA81" i="5" s="1"/>
  <c r="BS162" i="5"/>
  <c r="EA162" i="5" s="1"/>
  <c r="BS134" i="5"/>
  <c r="EA134" i="5" s="1"/>
  <c r="BS21" i="5"/>
  <c r="EA21" i="5" s="1"/>
  <c r="BS128" i="5"/>
  <c r="EA128" i="5" s="1"/>
  <c r="BS130" i="5"/>
  <c r="EA130" i="5" s="1"/>
  <c r="BS65" i="5"/>
  <c r="EA65" i="5" s="1"/>
  <c r="BS146" i="5"/>
  <c r="EA146" i="5" s="1"/>
  <c r="BS50" i="5"/>
  <c r="EA50" i="5" s="1"/>
  <c r="BS153" i="5"/>
  <c r="EA153" i="5" s="1"/>
  <c r="BS43" i="5"/>
  <c r="EA43" i="5" s="1"/>
  <c r="BS58" i="5"/>
  <c r="EA58" i="5" s="1"/>
  <c r="BS107" i="5"/>
  <c r="EA107" i="5" s="1"/>
  <c r="BS10" i="5"/>
  <c r="EA10" i="5" s="1"/>
  <c r="BS41" i="5"/>
  <c r="EA41" i="5" s="1"/>
  <c r="BS22" i="5"/>
  <c r="EA22" i="5" s="1"/>
  <c r="BS79" i="5"/>
  <c r="EA79" i="5" s="1"/>
  <c r="BS12" i="5"/>
  <c r="EA12" i="5" s="1"/>
  <c r="BS42" i="5"/>
  <c r="EA42" i="5" s="1"/>
  <c r="BS102" i="5"/>
  <c r="EA102" i="5" s="1"/>
  <c r="BS106" i="5"/>
  <c r="EA106" i="5" s="1"/>
  <c r="BS13" i="5"/>
  <c r="EA13" i="5" s="1"/>
  <c r="BS45" i="5"/>
  <c r="EA45" i="5" s="1"/>
  <c r="BS122" i="5"/>
  <c r="EA122" i="5" s="1"/>
  <c r="BS154" i="5"/>
  <c r="EA154" i="5" s="1"/>
  <c r="BS143" i="5"/>
  <c r="EA143" i="5" s="1"/>
  <c r="BS131" i="5"/>
  <c r="EA131" i="5" s="1"/>
  <c r="BS115" i="5"/>
  <c r="EA115" i="5" s="1"/>
  <c r="BS55" i="5"/>
  <c r="EA55" i="5" s="1"/>
  <c r="BS89" i="5"/>
  <c r="EA89" i="5" s="1"/>
  <c r="BS180" i="5"/>
  <c r="EA180" i="5" s="1"/>
  <c r="BS185" i="5"/>
  <c r="EA185" i="5" s="1"/>
  <c r="BS72" i="5"/>
  <c r="EA72" i="5" s="1"/>
  <c r="BS14" i="5"/>
  <c r="EA14" i="5" s="1"/>
  <c r="BS82" i="5"/>
  <c r="EA82" i="5" s="1"/>
  <c r="BS140" i="5"/>
  <c r="EA140" i="5" s="1"/>
  <c r="BS186" i="5"/>
  <c r="EA186" i="5" s="1"/>
  <c r="BS137" i="5"/>
  <c r="EA137" i="5" s="1"/>
  <c r="BS171" i="5"/>
  <c r="EA171" i="5" s="1"/>
  <c r="BS26" i="5"/>
  <c r="EA26" i="5" s="1"/>
  <c r="BS189" i="5"/>
  <c r="EA189" i="5" s="1"/>
  <c r="BS190" i="5"/>
  <c r="EA190" i="5" s="1"/>
  <c r="BS18" i="5"/>
  <c r="EA18" i="5" s="1"/>
  <c r="BS159" i="5"/>
  <c r="EA159" i="5" s="1"/>
  <c r="BS83" i="5"/>
  <c r="EA83" i="5" s="1"/>
  <c r="BS31" i="5"/>
  <c r="EA31" i="5" s="1"/>
  <c r="BS175" i="5"/>
  <c r="EA175" i="5" s="1"/>
  <c r="BS71" i="5"/>
  <c r="EA71" i="5" s="1"/>
  <c r="BS177" i="5"/>
  <c r="EA177" i="5" s="1"/>
  <c r="BS133" i="5"/>
  <c r="EA133" i="5" s="1"/>
  <c r="BS25" i="5"/>
  <c r="EA25" i="5" s="1"/>
  <c r="BS181" i="5"/>
  <c r="EA181" i="5" s="1"/>
  <c r="BS49" i="5"/>
  <c r="EA49" i="5" s="1"/>
  <c r="BS117" i="5"/>
  <c r="EA117" i="5" s="1"/>
  <c r="BS78" i="5"/>
  <c r="EA78" i="5" s="1"/>
  <c r="BS34" i="5"/>
  <c r="EA34" i="5" s="1"/>
  <c r="BS179" i="5"/>
  <c r="EA179" i="5" s="1"/>
  <c r="BS85" i="5"/>
  <c r="EA85" i="5" s="1"/>
  <c r="BS170" i="5"/>
  <c r="EA170" i="5" s="1"/>
  <c r="BS119" i="5"/>
  <c r="EA119" i="5" s="1"/>
  <c r="BS184" i="5"/>
  <c r="EA184" i="5" s="1"/>
  <c r="BS157" i="5"/>
  <c r="EA157" i="5" s="1"/>
  <c r="BS135" i="5"/>
  <c r="EA135" i="5" s="1"/>
  <c r="BS151" i="5"/>
  <c r="EA151" i="5" s="1"/>
  <c r="BS48" i="5"/>
  <c r="EA48" i="5" s="1"/>
  <c r="BS193" i="5"/>
  <c r="EA193" i="5" s="1"/>
  <c r="BS88" i="5"/>
  <c r="EA88" i="5" s="1"/>
  <c r="BS136" i="5"/>
  <c r="EA136" i="5" s="1"/>
  <c r="BS80" i="5"/>
  <c r="EA80" i="5" s="1"/>
  <c r="BS93" i="5"/>
  <c r="EA93" i="5" s="1"/>
  <c r="BS139" i="5"/>
  <c r="EA139" i="5" s="1"/>
  <c r="BS24" i="5"/>
  <c r="EA24" i="5" s="1"/>
  <c r="BS11" i="5"/>
  <c r="EA11" i="5" s="1"/>
  <c r="BS150" i="5"/>
  <c r="EA150" i="5" s="1"/>
  <c r="BS91" i="5"/>
  <c r="EA91" i="5" s="1"/>
  <c r="BS59" i="5"/>
  <c r="EA59" i="5" s="1"/>
  <c r="BS114" i="5"/>
  <c r="EA114" i="5" s="1"/>
  <c r="BS123" i="5"/>
  <c r="EA123" i="5" s="1"/>
  <c r="BS23" i="5"/>
  <c r="EA23" i="5" s="1"/>
  <c r="BS120" i="5"/>
  <c r="EA120" i="5" s="1"/>
  <c r="BS104" i="5"/>
  <c r="EA104" i="5" s="1"/>
  <c r="BS37" i="5"/>
  <c r="EA37" i="5" s="1"/>
  <c r="BS29" i="5"/>
  <c r="EA29" i="5" s="1"/>
  <c r="BS191" i="5"/>
  <c r="EA191" i="5" s="1"/>
  <c r="BS166" i="5"/>
  <c r="EA166" i="5" s="1"/>
  <c r="BS164" i="5"/>
  <c r="EA164" i="5" s="1"/>
  <c r="BS127" i="5"/>
  <c r="EA127" i="5" s="1"/>
  <c r="BS99" i="5"/>
  <c r="EA99" i="5" s="1"/>
  <c r="BS76" i="5"/>
  <c r="EA76" i="5" s="1"/>
  <c r="BS90" i="5"/>
  <c r="EA90" i="5" s="1"/>
  <c r="BS96" i="5"/>
  <c r="EA96" i="5" s="1"/>
  <c r="BS156" i="5"/>
  <c r="EA156" i="5" s="1"/>
  <c r="BS73" i="5"/>
  <c r="EA73" i="5" s="1"/>
  <c r="BS92" i="5"/>
  <c r="EA92" i="5" s="1"/>
  <c r="BS30" i="5"/>
  <c r="EA30" i="5" s="1"/>
  <c r="BS15" i="5"/>
  <c r="EA15" i="5" s="1"/>
  <c r="BS70" i="5"/>
  <c r="EA70" i="5" s="1"/>
  <c r="BS183" i="5"/>
  <c r="EA183" i="5" s="1"/>
  <c r="BS6" i="5"/>
  <c r="EA6" i="5" s="1"/>
  <c r="BS86" i="5"/>
  <c r="EA86" i="5" s="1"/>
  <c r="BS63" i="5"/>
  <c r="EA63" i="5" s="1"/>
  <c r="BS126" i="5"/>
  <c r="EA126" i="5" s="1"/>
  <c r="BS8" i="5"/>
  <c r="EA8" i="5" s="1"/>
  <c r="BS142" i="5"/>
  <c r="EA142" i="5" s="1"/>
  <c r="BS155" i="5"/>
  <c r="EA155" i="5" s="1"/>
  <c r="BS172" i="5"/>
  <c r="EA172" i="5" s="1"/>
  <c r="BS95" i="5"/>
  <c r="EA95" i="5" s="1"/>
  <c r="BS108" i="5"/>
  <c r="EA108" i="5" s="1"/>
  <c r="BS167" i="5"/>
  <c r="EA167" i="5" s="1"/>
  <c r="BS17" i="5"/>
  <c r="EA17" i="5" s="1"/>
  <c r="BS148" i="5"/>
  <c r="EA148" i="5" s="1"/>
  <c r="BS129" i="5"/>
  <c r="EA129" i="5" s="1"/>
  <c r="BS35" i="5"/>
  <c r="EA35" i="5" s="1"/>
  <c r="BS160" i="5"/>
  <c r="EA160" i="5" s="1"/>
  <c r="BS168" i="5"/>
  <c r="EA168" i="5" s="1"/>
  <c r="BS163" i="5"/>
  <c r="EA163" i="5" s="1"/>
  <c r="BS144" i="5"/>
  <c r="EA144" i="5" s="1"/>
  <c r="BS4" i="5"/>
  <c r="EA4" i="5" s="1"/>
  <c r="BS165" i="5"/>
  <c r="EA165" i="5" s="1"/>
  <c r="BS124" i="5"/>
  <c r="EA124" i="5" s="1"/>
  <c r="BS16" i="5"/>
  <c r="EA16" i="5" s="1"/>
  <c r="BS33" i="5"/>
  <c r="EA33" i="5" s="1"/>
  <c r="BS103" i="5"/>
  <c r="EA103" i="5" s="1"/>
  <c r="BS57" i="5"/>
  <c r="EA57" i="5" s="1"/>
  <c r="BS38" i="5"/>
  <c r="EA38" i="5" s="1"/>
  <c r="BS112" i="5"/>
  <c r="EA112" i="5" s="1"/>
  <c r="BS28" i="5"/>
  <c r="EA28" i="5" s="1"/>
  <c r="BS132" i="5"/>
  <c r="EA132" i="5" s="1"/>
  <c r="BS27" i="5"/>
  <c r="EA27" i="5" s="1"/>
  <c r="BS176" i="5"/>
  <c r="EA176" i="5" s="1"/>
  <c r="BS32" i="5"/>
  <c r="EA32" i="5" s="1"/>
  <c r="BS67" i="5"/>
  <c r="EA67" i="5" s="1"/>
  <c r="BS178" i="5"/>
  <c r="EA178" i="5" s="1"/>
  <c r="BS97" i="5"/>
  <c r="EA97" i="5" s="1"/>
  <c r="BS173" i="5"/>
  <c r="EA173" i="5" s="1"/>
  <c r="BS109" i="5"/>
  <c r="EA109" i="5" s="1"/>
  <c r="BS118" i="5"/>
  <c r="EA118" i="5" s="1"/>
  <c r="BS52" i="5"/>
  <c r="EA52" i="5" s="1"/>
  <c r="BS100" i="5"/>
  <c r="EA100" i="5" s="1"/>
  <c r="BT175" i="5"/>
  <c r="EB175" i="5" s="1"/>
  <c r="BT48" i="5"/>
  <c r="EB48" i="5" s="1"/>
  <c r="BT73" i="5"/>
  <c r="EB73" i="5" s="1"/>
  <c r="BT15" i="5"/>
  <c r="EB15" i="5" s="1"/>
  <c r="BT30" i="5"/>
  <c r="EB30" i="5" s="1"/>
  <c r="BT55" i="5"/>
  <c r="EB55" i="5" s="1"/>
  <c r="BT34" i="5"/>
  <c r="EB34" i="5" s="1"/>
  <c r="BT123" i="5"/>
  <c r="EB123" i="5" s="1"/>
  <c r="BT86" i="5"/>
  <c r="EB86" i="5" s="1"/>
  <c r="BT45" i="5"/>
  <c r="EB45" i="5" s="1"/>
  <c r="BT104" i="5"/>
  <c r="EB104" i="5" s="1"/>
  <c r="BT168" i="5"/>
  <c r="EB168" i="5" s="1"/>
  <c r="BT51" i="5"/>
  <c r="EB51" i="5" s="1"/>
  <c r="BT41" i="5"/>
  <c r="EB41" i="5" s="1"/>
  <c r="BT170" i="5"/>
  <c r="EB170" i="5" s="1"/>
  <c r="BT117" i="5"/>
  <c r="EB117" i="5" s="1"/>
  <c r="BT120" i="5"/>
  <c r="EB120" i="5" s="1"/>
  <c r="BT50" i="5"/>
  <c r="EB50" i="5" s="1"/>
  <c r="BT115" i="5"/>
  <c r="EB115" i="5" s="1"/>
  <c r="BT187" i="5"/>
  <c r="EB187" i="5" s="1"/>
  <c r="BT100" i="5"/>
  <c r="EB100" i="5" s="1"/>
  <c r="BT5" i="5"/>
  <c r="EB5" i="5" s="1"/>
  <c r="BT134" i="5"/>
  <c r="EB134" i="5" s="1"/>
  <c r="BT88" i="5"/>
  <c r="EB88" i="5" s="1"/>
  <c r="BT61" i="5"/>
  <c r="EB61" i="5" s="1"/>
  <c r="BT4" i="5"/>
  <c r="EB4" i="5" s="1"/>
  <c r="BT146" i="5"/>
  <c r="EB146" i="5" s="1"/>
  <c r="BT143" i="5"/>
  <c r="EB143" i="5" s="1"/>
  <c r="BT72" i="5"/>
  <c r="EB72" i="5" s="1"/>
  <c r="BT7" i="5"/>
  <c r="EB7" i="5" s="1"/>
  <c r="BT96" i="5"/>
  <c r="EB96" i="5" s="1"/>
  <c r="BT28" i="5"/>
  <c r="EB28" i="5" s="1"/>
  <c r="BT56" i="5"/>
  <c r="EB56" i="5" s="1"/>
  <c r="BT158" i="5"/>
  <c r="EB158" i="5" s="1"/>
  <c r="BT138" i="5"/>
  <c r="EB138" i="5" s="1"/>
  <c r="BT69" i="5"/>
  <c r="EB69" i="5" s="1"/>
  <c r="BT137" i="5"/>
  <c r="EB137" i="5" s="1"/>
  <c r="BT174" i="5"/>
  <c r="EB174" i="5" s="1"/>
  <c r="BT64" i="5"/>
  <c r="EB64" i="5" s="1"/>
  <c r="BT11" i="5"/>
  <c r="EB11" i="5" s="1"/>
  <c r="BT140" i="5"/>
  <c r="EB140" i="5" s="1"/>
  <c r="BT112" i="5"/>
  <c r="EB112" i="5" s="1"/>
  <c r="BT36" i="5"/>
  <c r="EB36" i="5" s="1"/>
  <c r="BT23" i="5"/>
  <c r="EB23" i="5" s="1"/>
  <c r="BT122" i="5"/>
  <c r="EB122" i="5" s="1"/>
  <c r="BT108" i="5"/>
  <c r="EB108" i="5" s="1"/>
  <c r="BT153" i="5"/>
  <c r="EB153" i="5" s="1"/>
  <c r="BT38" i="5"/>
  <c r="EB38" i="5" s="1"/>
  <c r="BT95" i="5"/>
  <c r="EB95" i="5" s="1"/>
  <c r="BT74" i="5"/>
  <c r="EB74" i="5" s="1"/>
  <c r="BT165" i="5"/>
  <c r="EB165" i="5" s="1"/>
  <c r="BT124" i="5"/>
  <c r="EB124" i="5" s="1"/>
  <c r="BT130" i="5"/>
  <c r="EB130" i="5" s="1"/>
  <c r="BT22" i="5"/>
  <c r="EB22" i="5" s="1"/>
  <c r="BT176" i="5"/>
  <c r="EB176" i="5" s="1"/>
  <c r="BT126" i="5"/>
  <c r="EB126" i="5" s="1"/>
  <c r="BT129" i="5"/>
  <c r="EB129" i="5" s="1"/>
  <c r="BT147" i="5"/>
  <c r="EB147" i="5" s="1"/>
  <c r="BT144" i="5"/>
  <c r="EB144" i="5" s="1"/>
  <c r="BT111" i="5"/>
  <c r="EB111" i="5" s="1"/>
  <c r="BT118" i="5"/>
  <c r="EB118" i="5" s="1"/>
  <c r="BT79" i="5"/>
  <c r="EB79" i="5" s="1"/>
  <c r="BT62" i="5"/>
  <c r="EB62" i="5" s="1"/>
  <c r="BT42" i="5"/>
  <c r="EB42" i="5" s="1"/>
  <c r="BT159" i="5"/>
  <c r="EB159" i="5" s="1"/>
  <c r="BT139" i="5"/>
  <c r="EB139" i="5" s="1"/>
  <c r="BT107" i="5"/>
  <c r="EB107" i="5" s="1"/>
  <c r="BT32" i="5"/>
  <c r="EB32" i="5" s="1"/>
  <c r="BT164" i="5"/>
  <c r="EB164" i="5" s="1"/>
  <c r="BT103" i="5"/>
  <c r="EB103" i="5" s="1"/>
  <c r="BT133" i="5"/>
  <c r="EB133" i="5" s="1"/>
  <c r="BT66" i="5"/>
  <c r="EB66" i="5" s="1"/>
  <c r="BT9" i="5"/>
  <c r="EB9" i="5" s="1"/>
  <c r="BT116" i="5"/>
  <c r="EB116" i="5" s="1"/>
  <c r="BT53" i="5"/>
  <c r="EB53" i="5" s="1"/>
  <c r="BT179" i="5"/>
  <c r="EB179" i="5" s="1"/>
  <c r="BT85" i="5"/>
  <c r="EB85" i="5" s="1"/>
  <c r="BT29" i="5"/>
  <c r="EB29" i="5" s="1"/>
  <c r="BT83" i="5"/>
  <c r="EB83" i="5" s="1"/>
  <c r="BT135" i="5"/>
  <c r="EB135" i="5" s="1"/>
  <c r="BT24" i="5"/>
  <c r="EB24" i="5" s="1"/>
  <c r="BT10" i="5"/>
  <c r="EB10" i="5" s="1"/>
  <c r="BT151" i="5"/>
  <c r="EB151" i="5" s="1"/>
  <c r="BT94" i="5"/>
  <c r="EB94" i="5" s="1"/>
  <c r="BT59" i="5"/>
  <c r="EB59" i="5" s="1"/>
  <c r="BT192" i="5"/>
  <c r="EB192" i="5" s="1"/>
  <c r="BT6" i="5"/>
  <c r="EB6" i="5" s="1"/>
  <c r="BT101" i="5"/>
  <c r="EB101" i="5" s="1"/>
  <c r="BT189" i="5"/>
  <c r="EB189" i="5" s="1"/>
  <c r="BT141" i="5"/>
  <c r="EB141" i="5" s="1"/>
  <c r="BT180" i="5"/>
  <c r="EB180" i="5" s="1"/>
  <c r="BT183" i="5"/>
  <c r="EB183" i="5" s="1"/>
  <c r="BT181" i="5"/>
  <c r="EB181" i="5" s="1"/>
  <c r="BT68" i="5"/>
  <c r="EB68" i="5" s="1"/>
  <c r="BT119" i="5"/>
  <c r="EB119" i="5" s="1"/>
  <c r="BT149" i="5"/>
  <c r="EB149" i="5" s="1"/>
  <c r="BT20" i="5"/>
  <c r="EB20" i="5" s="1"/>
  <c r="BT63" i="5"/>
  <c r="EB63" i="5" s="1"/>
  <c r="BT19" i="5"/>
  <c r="EB19" i="5" s="1"/>
  <c r="BT113" i="5"/>
  <c r="EB113" i="5" s="1"/>
  <c r="BT193" i="5"/>
  <c r="EB193" i="5" s="1"/>
  <c r="BT84" i="5"/>
  <c r="EB84" i="5" s="1"/>
  <c r="BT21" i="5"/>
  <c r="EB21" i="5" s="1"/>
  <c r="BT77" i="5"/>
  <c r="EB77" i="5" s="1"/>
  <c r="BT18" i="5"/>
  <c r="EB18" i="5" s="1"/>
  <c r="BT16" i="5"/>
  <c r="EB16" i="5" s="1"/>
  <c r="BT150" i="5"/>
  <c r="EB150" i="5" s="1"/>
  <c r="BT128" i="5"/>
  <c r="EB128" i="5" s="1"/>
  <c r="BT172" i="5"/>
  <c r="EB172" i="5" s="1"/>
  <c r="BT142" i="5"/>
  <c r="EB142" i="5" s="1"/>
  <c r="BT71" i="5"/>
  <c r="EB71" i="5" s="1"/>
  <c r="BT114" i="5"/>
  <c r="EB114" i="5" s="1"/>
  <c r="BT145" i="5"/>
  <c r="EB145" i="5" s="1"/>
  <c r="BT131" i="5"/>
  <c r="EB131" i="5" s="1"/>
  <c r="BT78" i="5"/>
  <c r="EB78" i="5" s="1"/>
  <c r="BT13" i="5"/>
  <c r="EB13" i="5" s="1"/>
  <c r="BT76" i="5"/>
  <c r="EB76" i="5" s="1"/>
  <c r="BT109" i="5"/>
  <c r="EB109" i="5" s="1"/>
  <c r="BT194" i="5"/>
  <c r="EB194" i="5" s="1"/>
  <c r="BT97" i="5"/>
  <c r="EB97" i="5" s="1"/>
  <c r="BT184" i="5"/>
  <c r="EB184" i="5" s="1"/>
  <c r="BT33" i="5"/>
  <c r="EB33" i="5" s="1"/>
  <c r="BT27" i="5"/>
  <c r="EB27" i="5" s="1"/>
  <c r="BT8" i="5"/>
  <c r="EB8" i="5" s="1"/>
  <c r="BT49" i="5"/>
  <c r="EB49" i="5" s="1"/>
  <c r="BT44" i="5"/>
  <c r="EB44" i="5" s="1"/>
  <c r="BT31" i="5"/>
  <c r="EB31" i="5" s="1"/>
  <c r="BT37" i="5"/>
  <c r="EB37" i="5" s="1"/>
  <c r="BT127" i="5"/>
  <c r="EB127" i="5" s="1"/>
  <c r="BT162" i="5"/>
  <c r="EB162" i="5" s="1"/>
  <c r="BT157" i="5"/>
  <c r="EB157" i="5" s="1"/>
  <c r="BT169" i="5"/>
  <c r="EB169" i="5" s="1"/>
  <c r="BT178" i="5"/>
  <c r="EB178" i="5" s="1"/>
  <c r="BT80" i="5"/>
  <c r="EB80" i="5" s="1"/>
  <c r="BT82" i="5"/>
  <c r="EB82" i="5" s="1"/>
  <c r="BT26" i="5"/>
  <c r="EB26" i="5" s="1"/>
  <c r="BT54" i="5"/>
  <c r="EB54" i="5" s="1"/>
  <c r="BT110" i="5"/>
  <c r="EB110" i="5" s="1"/>
  <c r="BT90" i="5"/>
  <c r="EB90" i="5" s="1"/>
  <c r="BT65" i="5"/>
  <c r="EB65" i="5" s="1"/>
  <c r="BT98" i="5"/>
  <c r="EB98" i="5" s="1"/>
  <c r="BT167" i="5"/>
  <c r="EB167" i="5" s="1"/>
  <c r="BT12" i="5"/>
  <c r="EB12" i="5" s="1"/>
  <c r="BT91" i="5"/>
  <c r="EB91" i="5" s="1"/>
  <c r="BT171" i="5"/>
  <c r="EB171" i="5" s="1"/>
  <c r="BT188" i="5"/>
  <c r="EB188" i="5" s="1"/>
  <c r="BT177" i="5"/>
  <c r="EB177" i="5" s="1"/>
  <c r="BT93" i="5"/>
  <c r="EB93" i="5" s="1"/>
  <c r="BT67" i="5"/>
  <c r="EB67" i="5" s="1"/>
  <c r="BT190" i="5"/>
  <c r="EB190" i="5" s="1"/>
  <c r="BT35" i="5"/>
  <c r="EB35" i="5" s="1"/>
  <c r="BT185" i="5"/>
  <c r="EB185" i="5" s="1"/>
  <c r="BT40" i="5"/>
  <c r="EB40" i="5" s="1"/>
  <c r="BT47" i="5"/>
  <c r="EB47" i="5" s="1"/>
  <c r="BT81" i="5"/>
  <c r="EB81" i="5" s="1"/>
  <c r="BT125" i="5"/>
  <c r="EB125" i="5" s="1"/>
  <c r="BT121" i="5"/>
  <c r="EB121" i="5" s="1"/>
  <c r="BT92" i="5"/>
  <c r="EB92" i="5" s="1"/>
  <c r="BT152" i="5"/>
  <c r="EB152" i="5" s="1"/>
  <c r="BT163" i="5"/>
  <c r="EB163" i="5" s="1"/>
  <c r="BT14" i="5"/>
  <c r="EB14" i="5" s="1"/>
  <c r="BT58" i="5"/>
  <c r="EB58" i="5" s="1"/>
  <c r="BT105" i="5"/>
  <c r="EB105" i="5" s="1"/>
  <c r="BT52" i="5"/>
  <c r="EB52" i="5" s="1"/>
  <c r="BT87" i="5"/>
  <c r="EB87" i="5" s="1"/>
  <c r="BT132" i="5"/>
  <c r="EB132" i="5" s="1"/>
  <c r="BT46" i="5"/>
  <c r="EB46" i="5" s="1"/>
  <c r="BT75" i="5"/>
  <c r="EB75" i="5" s="1"/>
  <c r="BT154" i="5"/>
  <c r="EB154" i="5" s="1"/>
  <c r="BT39" i="5"/>
  <c r="EB39" i="5" s="1"/>
  <c r="BT43" i="5"/>
  <c r="EB43" i="5" s="1"/>
  <c r="BT60" i="5"/>
  <c r="EB60" i="5" s="1"/>
  <c r="BT3" i="5"/>
  <c r="EB3" i="5" s="1"/>
  <c r="BT173" i="5"/>
  <c r="EB173" i="5" s="1"/>
  <c r="BT156" i="5"/>
  <c r="EB156" i="5" s="1"/>
  <c r="BT25" i="5"/>
  <c r="EB25" i="5" s="1"/>
  <c r="BT99" i="5"/>
  <c r="EB99" i="5" s="1"/>
  <c r="BT70" i="5"/>
  <c r="EB70" i="5" s="1"/>
  <c r="BT89" i="5"/>
  <c r="EB89" i="5" s="1"/>
  <c r="BT155" i="5"/>
  <c r="EB155" i="5" s="1"/>
  <c r="BT191" i="5"/>
  <c r="EB191" i="5" s="1"/>
  <c r="BT160" i="5"/>
  <c r="EB160" i="5" s="1"/>
  <c r="BT102" i="5"/>
  <c r="EB102" i="5" s="1"/>
  <c r="BT166" i="5"/>
  <c r="EB166" i="5" s="1"/>
  <c r="BT106" i="5"/>
  <c r="EB106" i="5" s="1"/>
  <c r="BT57" i="5"/>
  <c r="EB57" i="5" s="1"/>
  <c r="BT161" i="5"/>
  <c r="EB161" i="5" s="1"/>
  <c r="BT186" i="5"/>
  <c r="EB186" i="5" s="1"/>
  <c r="BT17" i="5"/>
  <c r="EB17" i="5" s="1"/>
  <c r="BT148" i="5"/>
  <c r="EB148" i="5" s="1"/>
  <c r="BT136" i="5"/>
  <c r="EB136" i="5" s="1"/>
  <c r="BT182" i="5"/>
  <c r="EB182" i="5" s="1"/>
  <c r="CC118" i="5"/>
  <c r="EK118" i="5" s="1"/>
  <c r="CC40" i="5"/>
  <c r="EK40" i="5" s="1"/>
  <c r="CC187" i="5"/>
  <c r="EK187" i="5" s="1"/>
  <c r="CC36" i="5"/>
  <c r="EK36" i="5" s="1"/>
  <c r="CC155" i="5"/>
  <c r="EK155" i="5" s="1"/>
  <c r="CC189" i="5"/>
  <c r="EK189" i="5" s="1"/>
  <c r="CC162" i="5"/>
  <c r="EK162" i="5" s="1"/>
  <c r="CC76" i="5"/>
  <c r="EK76" i="5" s="1"/>
  <c r="CC172" i="5"/>
  <c r="EK172" i="5" s="1"/>
  <c r="CC159" i="5"/>
  <c r="EK159" i="5" s="1"/>
  <c r="CC23" i="5"/>
  <c r="EK23" i="5" s="1"/>
  <c r="CC65" i="5"/>
  <c r="EK65" i="5" s="1"/>
  <c r="CC35" i="5"/>
  <c r="EK35" i="5" s="1"/>
  <c r="CC42" i="5"/>
  <c r="EK42" i="5" s="1"/>
  <c r="CC49" i="5"/>
  <c r="EK49" i="5" s="1"/>
  <c r="CC21" i="5"/>
  <c r="EK21" i="5" s="1"/>
  <c r="CC170" i="5"/>
  <c r="EK170" i="5" s="1"/>
  <c r="CC136" i="5"/>
  <c r="EK136" i="5" s="1"/>
  <c r="CC164" i="5"/>
  <c r="EK164" i="5" s="1"/>
  <c r="CC107" i="5"/>
  <c r="EK107" i="5" s="1"/>
  <c r="CC105" i="5"/>
  <c r="EK105" i="5" s="1"/>
  <c r="CC22" i="5"/>
  <c r="EK22" i="5" s="1"/>
  <c r="CC79" i="5"/>
  <c r="EK79" i="5" s="1"/>
  <c r="CC54" i="5"/>
  <c r="EK54" i="5" s="1"/>
  <c r="CC194" i="5"/>
  <c r="EK194" i="5" s="1"/>
  <c r="CC32" i="5"/>
  <c r="EK32" i="5" s="1"/>
  <c r="CC69" i="5"/>
  <c r="EK69" i="5" s="1"/>
  <c r="CC127" i="5"/>
  <c r="EK127" i="5" s="1"/>
  <c r="CC77" i="5"/>
  <c r="EK77" i="5" s="1"/>
  <c r="CC178" i="5"/>
  <c r="EK178" i="5" s="1"/>
  <c r="CC84" i="5"/>
  <c r="EK84" i="5" s="1"/>
  <c r="CC96" i="5"/>
  <c r="EK96" i="5" s="1"/>
  <c r="CC45" i="5"/>
  <c r="EK45" i="5" s="1"/>
  <c r="CC3" i="5"/>
  <c r="EK3" i="5" s="1"/>
  <c r="CC53" i="5"/>
  <c r="EK53" i="5" s="1"/>
  <c r="CC15" i="5"/>
  <c r="EK15" i="5" s="1"/>
  <c r="CC59" i="5"/>
  <c r="EK59" i="5" s="1"/>
  <c r="CC180" i="5"/>
  <c r="EK180" i="5" s="1"/>
  <c r="CC9" i="5"/>
  <c r="EK9" i="5" s="1"/>
  <c r="CC38" i="5"/>
  <c r="EK38" i="5" s="1"/>
  <c r="CC67" i="5"/>
  <c r="EK67" i="5" s="1"/>
  <c r="CC173" i="5"/>
  <c r="EK173" i="5" s="1"/>
  <c r="CC144" i="5"/>
  <c r="EK144" i="5" s="1"/>
  <c r="CC61" i="5"/>
  <c r="EK61" i="5" s="1"/>
  <c r="CC29" i="5"/>
  <c r="EK29" i="5" s="1"/>
  <c r="CC93" i="5"/>
  <c r="EK93" i="5" s="1"/>
  <c r="CC157" i="5"/>
  <c r="EK157" i="5" s="1"/>
  <c r="CC80" i="5"/>
  <c r="EK80" i="5" s="1"/>
  <c r="CC151" i="5"/>
  <c r="EK151" i="5" s="1"/>
  <c r="CC147" i="5"/>
  <c r="EK147" i="5" s="1"/>
  <c r="CC190" i="5"/>
  <c r="EK190" i="5" s="1"/>
  <c r="CC4" i="5"/>
  <c r="EK4" i="5" s="1"/>
  <c r="CC163" i="5"/>
  <c r="EK163" i="5" s="1"/>
  <c r="CC131" i="5"/>
  <c r="EK131" i="5" s="1"/>
  <c r="CC31" i="5"/>
  <c r="EK31" i="5" s="1"/>
  <c r="CC129" i="5"/>
  <c r="EK129" i="5" s="1"/>
  <c r="CC167" i="5"/>
  <c r="EK167" i="5" s="1"/>
  <c r="CC72" i="5"/>
  <c r="EK72" i="5" s="1"/>
  <c r="CC141" i="5"/>
  <c r="EK141" i="5" s="1"/>
  <c r="CC14" i="5"/>
  <c r="EK14" i="5" s="1"/>
  <c r="CC63" i="5"/>
  <c r="EK63" i="5" s="1"/>
  <c r="CC85" i="5"/>
  <c r="EK85" i="5" s="1"/>
  <c r="CC109" i="5"/>
  <c r="EK109" i="5" s="1"/>
  <c r="CC43" i="5"/>
  <c r="EK43" i="5" s="1"/>
  <c r="CC179" i="5"/>
  <c r="EK179" i="5" s="1"/>
  <c r="CC16" i="5"/>
  <c r="EK16" i="5" s="1"/>
  <c r="CC8" i="5"/>
  <c r="EK8" i="5" s="1"/>
  <c r="CC73" i="5"/>
  <c r="EK73" i="5" s="1"/>
  <c r="CC171" i="5"/>
  <c r="EK171" i="5" s="1"/>
  <c r="CC86" i="5"/>
  <c r="EK86" i="5" s="1"/>
  <c r="CC27" i="5"/>
  <c r="EK27" i="5" s="1"/>
  <c r="CC135" i="5"/>
  <c r="EK135" i="5" s="1"/>
  <c r="CC7" i="5"/>
  <c r="EK7" i="5" s="1"/>
  <c r="CC91" i="5"/>
  <c r="EK91" i="5" s="1"/>
  <c r="CC87" i="5"/>
  <c r="EK87" i="5" s="1"/>
  <c r="CC120" i="5"/>
  <c r="EK120" i="5" s="1"/>
  <c r="CC177" i="5"/>
  <c r="EK177" i="5" s="1"/>
  <c r="CC106" i="5"/>
  <c r="EK106" i="5" s="1"/>
  <c r="CC44" i="5"/>
  <c r="EK44" i="5" s="1"/>
  <c r="CC140" i="5"/>
  <c r="EK140" i="5" s="1"/>
  <c r="CC183" i="5"/>
  <c r="EK183" i="5" s="1"/>
  <c r="CC117" i="5"/>
  <c r="EK117" i="5" s="1"/>
  <c r="CC18" i="5"/>
  <c r="EK18" i="5" s="1"/>
  <c r="CC90" i="5"/>
  <c r="EK90" i="5" s="1"/>
  <c r="CC51" i="5"/>
  <c r="EK51" i="5" s="1"/>
  <c r="CC98" i="5"/>
  <c r="EK98" i="5" s="1"/>
  <c r="CC104" i="5"/>
  <c r="EK104" i="5" s="1"/>
  <c r="CC58" i="5"/>
  <c r="EK58" i="5" s="1"/>
  <c r="CC139" i="5"/>
  <c r="EK139" i="5" s="1"/>
  <c r="CC88" i="5"/>
  <c r="EK88" i="5" s="1"/>
  <c r="CC34" i="5"/>
  <c r="EK34" i="5" s="1"/>
  <c r="CC60" i="5"/>
  <c r="EK60" i="5" s="1"/>
  <c r="CC56" i="5"/>
  <c r="EK56" i="5" s="1"/>
  <c r="CC193" i="5"/>
  <c r="EK193" i="5" s="1"/>
  <c r="CC24" i="5"/>
  <c r="EK24" i="5" s="1"/>
  <c r="CC82" i="5"/>
  <c r="EK82" i="5" s="1"/>
  <c r="CC132" i="5"/>
  <c r="EK132" i="5" s="1"/>
  <c r="CC17" i="5"/>
  <c r="EK17" i="5" s="1"/>
  <c r="CC121" i="5"/>
  <c r="EK121" i="5" s="1"/>
  <c r="CC102" i="5"/>
  <c r="EK102" i="5" s="1"/>
  <c r="CC71" i="5"/>
  <c r="EK71" i="5" s="1"/>
  <c r="CC125" i="5"/>
  <c r="EK125" i="5" s="1"/>
  <c r="CC10" i="5"/>
  <c r="EK10" i="5" s="1"/>
  <c r="CC158" i="5"/>
  <c r="EK158" i="5" s="1"/>
  <c r="CC174" i="5"/>
  <c r="EK174" i="5" s="1"/>
  <c r="CC176" i="5"/>
  <c r="EK176" i="5" s="1"/>
  <c r="CC30" i="5"/>
  <c r="EK30" i="5" s="1"/>
  <c r="CC70" i="5"/>
  <c r="EK70" i="5" s="1"/>
  <c r="CC39" i="5"/>
  <c r="EK39" i="5" s="1"/>
  <c r="CC112" i="5"/>
  <c r="EK112" i="5" s="1"/>
  <c r="CC145" i="5"/>
  <c r="EK145" i="5" s="1"/>
  <c r="CC28" i="5"/>
  <c r="EK28" i="5" s="1"/>
  <c r="CC6" i="5"/>
  <c r="EK6" i="5" s="1"/>
  <c r="CC101" i="5"/>
  <c r="EK101" i="5" s="1"/>
  <c r="CC130" i="5"/>
  <c r="EK130" i="5" s="1"/>
  <c r="CC146" i="5"/>
  <c r="EK146" i="5" s="1"/>
  <c r="CC50" i="5"/>
  <c r="EK50" i="5" s="1"/>
  <c r="CC168" i="5"/>
  <c r="EK168" i="5" s="1"/>
  <c r="CC33" i="5"/>
  <c r="EK33" i="5" s="1"/>
  <c r="CC46" i="5"/>
  <c r="EK46" i="5" s="1"/>
  <c r="CC138" i="5"/>
  <c r="EK138" i="5" s="1"/>
  <c r="CC115" i="5"/>
  <c r="EK115" i="5" s="1"/>
  <c r="CC25" i="5"/>
  <c r="EK25" i="5" s="1"/>
  <c r="CC62" i="5"/>
  <c r="EK62" i="5" s="1"/>
  <c r="CC97" i="5"/>
  <c r="EK97" i="5" s="1"/>
  <c r="CC142" i="5"/>
  <c r="EK142" i="5" s="1"/>
  <c r="CC92" i="5"/>
  <c r="EK92" i="5" s="1"/>
  <c r="CC156" i="5"/>
  <c r="EK156" i="5" s="1"/>
  <c r="CC184" i="5"/>
  <c r="EK184" i="5" s="1"/>
  <c r="CC108" i="5"/>
  <c r="EK108" i="5" s="1"/>
  <c r="CC149" i="5"/>
  <c r="EK149" i="5" s="1"/>
  <c r="CC175" i="5"/>
  <c r="EK175" i="5" s="1"/>
  <c r="CC126" i="5"/>
  <c r="EK126" i="5" s="1"/>
  <c r="CC114" i="5"/>
  <c r="EK114" i="5" s="1"/>
  <c r="CC5" i="5"/>
  <c r="EK5" i="5" s="1"/>
  <c r="CC192" i="5"/>
  <c r="EK192" i="5" s="1"/>
  <c r="CC133" i="5"/>
  <c r="EK133" i="5" s="1"/>
  <c r="CC66" i="5"/>
  <c r="EK66" i="5" s="1"/>
  <c r="CC110" i="5"/>
  <c r="EK110" i="5" s="1"/>
  <c r="CC181" i="5"/>
  <c r="EK181" i="5" s="1"/>
  <c r="CC75" i="5"/>
  <c r="EK75" i="5" s="1"/>
  <c r="CC154" i="5"/>
  <c r="EK154" i="5" s="1"/>
  <c r="CC166" i="5"/>
  <c r="EK166" i="5" s="1"/>
  <c r="CC89" i="5"/>
  <c r="EK89" i="5" s="1"/>
  <c r="CC150" i="5"/>
  <c r="EK150" i="5" s="1"/>
  <c r="CC153" i="5"/>
  <c r="EK153" i="5" s="1"/>
  <c r="CC103" i="5"/>
  <c r="EK103" i="5" s="1"/>
  <c r="CC78" i="5"/>
  <c r="EK78" i="5" s="1"/>
  <c r="CC152" i="5"/>
  <c r="EK152" i="5" s="1"/>
  <c r="CC137" i="5"/>
  <c r="EK137" i="5" s="1"/>
  <c r="CC37" i="5"/>
  <c r="EK37" i="5" s="1"/>
  <c r="CC188" i="5"/>
  <c r="EK188" i="5" s="1"/>
  <c r="CC48" i="5"/>
  <c r="EK48" i="5" s="1"/>
  <c r="CC122" i="5"/>
  <c r="EK122" i="5" s="1"/>
  <c r="CC124" i="5"/>
  <c r="EK124" i="5" s="1"/>
  <c r="CC55" i="5"/>
  <c r="EK55" i="5" s="1"/>
  <c r="CC64" i="5"/>
  <c r="EK64" i="5" s="1"/>
  <c r="CC83" i="5"/>
  <c r="EK83" i="5" s="1"/>
  <c r="CC74" i="5"/>
  <c r="EK74" i="5" s="1"/>
  <c r="CC95" i="5"/>
  <c r="EK95" i="5" s="1"/>
  <c r="CC134" i="5"/>
  <c r="EK134" i="5" s="1"/>
  <c r="CC186" i="5"/>
  <c r="EK186" i="5" s="1"/>
  <c r="CC100" i="5"/>
  <c r="EK100" i="5" s="1"/>
  <c r="CC52" i="5"/>
  <c r="EK52" i="5" s="1"/>
  <c r="CC19" i="5"/>
  <c r="EK19" i="5" s="1"/>
  <c r="CC47" i="5"/>
  <c r="EK47" i="5" s="1"/>
  <c r="CC160" i="5"/>
  <c r="EK160" i="5" s="1"/>
  <c r="CC182" i="5"/>
  <c r="EK182" i="5" s="1"/>
  <c r="CC113" i="5"/>
  <c r="EK113" i="5" s="1"/>
  <c r="CC11" i="5"/>
  <c r="EK11" i="5" s="1"/>
  <c r="CC143" i="5"/>
  <c r="EK143" i="5" s="1"/>
  <c r="CC191" i="5"/>
  <c r="EK191" i="5" s="1"/>
  <c r="CC148" i="5"/>
  <c r="EK148" i="5" s="1"/>
  <c r="CC128" i="5"/>
  <c r="EK128" i="5" s="1"/>
  <c r="CC68" i="5"/>
  <c r="EK68" i="5" s="1"/>
  <c r="CC57" i="5"/>
  <c r="EK57" i="5" s="1"/>
  <c r="CC81" i="5"/>
  <c r="EK81" i="5" s="1"/>
  <c r="CC161" i="5"/>
  <c r="EK161" i="5" s="1"/>
  <c r="CC20" i="5"/>
  <c r="EK20" i="5" s="1"/>
  <c r="CC165" i="5"/>
  <c r="EK165" i="5" s="1"/>
  <c r="CC41" i="5"/>
  <c r="EK41" i="5" s="1"/>
  <c r="CC119" i="5"/>
  <c r="EK119" i="5" s="1"/>
  <c r="CC12" i="5"/>
  <c r="EK12" i="5" s="1"/>
  <c r="CC13" i="5"/>
  <c r="EK13" i="5" s="1"/>
  <c r="CC185" i="5"/>
  <c r="EK185" i="5" s="1"/>
  <c r="CC94" i="5"/>
  <c r="EK94" i="5" s="1"/>
  <c r="CC99" i="5"/>
  <c r="EK99" i="5" s="1"/>
  <c r="CC123" i="5"/>
  <c r="EK123" i="5" s="1"/>
  <c r="CC169" i="5"/>
  <c r="EK169" i="5" s="1"/>
  <c r="CC111" i="5"/>
  <c r="EK111" i="5" s="1"/>
  <c r="CC26" i="5"/>
  <c r="EK26" i="5" s="1"/>
  <c r="CC116" i="5"/>
  <c r="EK116" i="5" s="1"/>
  <c r="BZ68" i="5"/>
  <c r="EH68" i="5" s="1"/>
  <c r="BZ58" i="5"/>
  <c r="EH58" i="5" s="1"/>
  <c r="BZ177" i="5"/>
  <c r="EH177" i="5" s="1"/>
  <c r="BZ162" i="5"/>
  <c r="EH162" i="5" s="1"/>
  <c r="BZ153" i="5"/>
  <c r="EH153" i="5" s="1"/>
  <c r="BZ65" i="5"/>
  <c r="EH65" i="5" s="1"/>
  <c r="BZ31" i="5"/>
  <c r="EH31" i="5" s="1"/>
  <c r="BZ44" i="5"/>
  <c r="EH44" i="5" s="1"/>
  <c r="BZ21" i="5"/>
  <c r="EH21" i="5" s="1"/>
  <c r="BZ9" i="5"/>
  <c r="EH9" i="5" s="1"/>
  <c r="BZ77" i="5"/>
  <c r="EH77" i="5" s="1"/>
  <c r="BZ19" i="5"/>
  <c r="EH19" i="5" s="1"/>
  <c r="BZ121" i="5"/>
  <c r="EH121" i="5" s="1"/>
  <c r="BZ23" i="5"/>
  <c r="EH23" i="5" s="1"/>
  <c r="BZ47" i="5"/>
  <c r="EH47" i="5" s="1"/>
  <c r="BZ111" i="5"/>
  <c r="EH111" i="5" s="1"/>
  <c r="BZ143" i="5"/>
  <c r="EH143" i="5" s="1"/>
  <c r="BZ114" i="5"/>
  <c r="EH114" i="5" s="1"/>
  <c r="BZ50" i="5"/>
  <c r="EH50" i="5" s="1"/>
  <c r="BZ146" i="5"/>
  <c r="EH146" i="5" s="1"/>
  <c r="BZ87" i="5"/>
  <c r="EH87" i="5" s="1"/>
  <c r="BZ22" i="5"/>
  <c r="EH22" i="5" s="1"/>
  <c r="BZ193" i="5"/>
  <c r="EH193" i="5" s="1"/>
  <c r="BZ88" i="5"/>
  <c r="EH88" i="5" s="1"/>
  <c r="BZ96" i="5"/>
  <c r="EH96" i="5" s="1"/>
  <c r="BZ75" i="5"/>
  <c r="EH75" i="5" s="1"/>
  <c r="BZ176" i="5"/>
  <c r="EH176" i="5" s="1"/>
  <c r="BZ26" i="5"/>
  <c r="EH26" i="5" s="1"/>
  <c r="BZ54" i="5"/>
  <c r="EH54" i="5" s="1"/>
  <c r="BZ186" i="5"/>
  <c r="EH186" i="5" s="1"/>
  <c r="BZ122" i="5"/>
  <c r="EH122" i="5" s="1"/>
  <c r="BZ136" i="5"/>
  <c r="EH136" i="5" s="1"/>
  <c r="BZ181" i="5"/>
  <c r="EH181" i="5" s="1"/>
  <c r="BZ53" i="5"/>
  <c r="EH53" i="5" s="1"/>
  <c r="BZ110" i="5"/>
  <c r="EH110" i="5" s="1"/>
  <c r="BZ157" i="5"/>
  <c r="EH157" i="5" s="1"/>
  <c r="BZ71" i="5"/>
  <c r="EH71" i="5" s="1"/>
  <c r="BZ172" i="5"/>
  <c r="EH172" i="5" s="1"/>
  <c r="BZ147" i="5"/>
  <c r="EH147" i="5" s="1"/>
  <c r="BZ132" i="5"/>
  <c r="EH132" i="5" s="1"/>
  <c r="BZ116" i="5"/>
  <c r="EH116" i="5" s="1"/>
  <c r="BZ12" i="5"/>
  <c r="EH12" i="5" s="1"/>
  <c r="BZ11" i="5"/>
  <c r="EH11" i="5" s="1"/>
  <c r="BZ194" i="5"/>
  <c r="EH194" i="5" s="1"/>
  <c r="BZ67" i="5"/>
  <c r="EH67" i="5" s="1"/>
  <c r="BZ83" i="5"/>
  <c r="EH83" i="5" s="1"/>
  <c r="BZ98" i="5"/>
  <c r="EH98" i="5" s="1"/>
  <c r="BZ82" i="5"/>
  <c r="EH82" i="5" s="1"/>
  <c r="BZ69" i="5"/>
  <c r="EH69" i="5" s="1"/>
  <c r="BZ45" i="5"/>
  <c r="EH45" i="5" s="1"/>
  <c r="BZ185" i="5"/>
  <c r="EH185" i="5" s="1"/>
  <c r="BZ118" i="5"/>
  <c r="EH118" i="5" s="1"/>
  <c r="BZ64" i="5"/>
  <c r="EH64" i="5" s="1"/>
  <c r="BZ91" i="5"/>
  <c r="EH91" i="5" s="1"/>
  <c r="BZ29" i="5"/>
  <c r="EH29" i="5" s="1"/>
  <c r="BZ156" i="5"/>
  <c r="EH156" i="5" s="1"/>
  <c r="BZ10" i="5"/>
  <c r="EH10" i="5" s="1"/>
  <c r="BZ43" i="5"/>
  <c r="EH43" i="5" s="1"/>
  <c r="BZ36" i="5"/>
  <c r="EH36" i="5" s="1"/>
  <c r="BZ93" i="5"/>
  <c r="EH93" i="5" s="1"/>
  <c r="BZ49" i="5"/>
  <c r="EH49" i="5" s="1"/>
  <c r="BZ70" i="5"/>
  <c r="EH70" i="5" s="1"/>
  <c r="BZ46" i="5"/>
  <c r="EH46" i="5" s="1"/>
  <c r="BZ158" i="5"/>
  <c r="EH158" i="5" s="1"/>
  <c r="BZ20" i="5"/>
  <c r="EH20" i="5" s="1"/>
  <c r="BZ189" i="5"/>
  <c r="EH189" i="5" s="1"/>
  <c r="BZ134" i="5"/>
  <c r="EH134" i="5" s="1"/>
  <c r="BZ135" i="5"/>
  <c r="EH135" i="5" s="1"/>
  <c r="BZ99" i="5"/>
  <c r="EH99" i="5" s="1"/>
  <c r="BZ124" i="5"/>
  <c r="EH124" i="5" s="1"/>
  <c r="BZ163" i="5"/>
  <c r="EH163" i="5" s="1"/>
  <c r="BZ188" i="5"/>
  <c r="EH188" i="5" s="1"/>
  <c r="BZ151" i="5"/>
  <c r="EH151" i="5" s="1"/>
  <c r="BZ168" i="5"/>
  <c r="EH168" i="5" s="1"/>
  <c r="BZ174" i="5"/>
  <c r="EH174" i="5" s="1"/>
  <c r="BZ13" i="5"/>
  <c r="EH13" i="5" s="1"/>
  <c r="BZ148" i="5"/>
  <c r="EH148" i="5" s="1"/>
  <c r="BZ97" i="5"/>
  <c r="EH97" i="5" s="1"/>
  <c r="BZ109" i="5"/>
  <c r="EH109" i="5" s="1"/>
  <c r="BZ84" i="5"/>
  <c r="EH84" i="5" s="1"/>
  <c r="BZ129" i="5"/>
  <c r="EH129" i="5" s="1"/>
  <c r="BZ41" i="5"/>
  <c r="EH41" i="5" s="1"/>
  <c r="BZ165" i="5"/>
  <c r="EH165" i="5" s="1"/>
  <c r="BZ192" i="5"/>
  <c r="EH192" i="5" s="1"/>
  <c r="BZ76" i="5"/>
  <c r="EH76" i="5" s="1"/>
  <c r="BZ173" i="5"/>
  <c r="EH173" i="5" s="1"/>
  <c r="BZ3" i="5"/>
  <c r="EH3" i="5" s="1"/>
  <c r="BZ74" i="5"/>
  <c r="EH74" i="5" s="1"/>
  <c r="BZ164" i="5"/>
  <c r="EH164" i="5" s="1"/>
  <c r="BZ179" i="5"/>
  <c r="EH179" i="5" s="1"/>
  <c r="BZ159" i="5"/>
  <c r="EH159" i="5" s="1"/>
  <c r="BZ61" i="5"/>
  <c r="EH61" i="5" s="1"/>
  <c r="BZ80" i="5"/>
  <c r="EH80" i="5" s="1"/>
  <c r="BZ60" i="5"/>
  <c r="EH60" i="5" s="1"/>
  <c r="BZ34" i="5"/>
  <c r="EH34" i="5" s="1"/>
  <c r="BZ62" i="5"/>
  <c r="EH62" i="5" s="1"/>
  <c r="BZ32" i="5"/>
  <c r="EH32" i="5" s="1"/>
  <c r="BZ56" i="5"/>
  <c r="EH56" i="5" s="1"/>
  <c r="BZ5" i="5"/>
  <c r="EH5" i="5" s="1"/>
  <c r="BZ15" i="5"/>
  <c r="EH15" i="5" s="1"/>
  <c r="BZ51" i="5"/>
  <c r="EH51" i="5" s="1"/>
  <c r="BZ14" i="5"/>
  <c r="EH14" i="5" s="1"/>
  <c r="BZ138" i="5"/>
  <c r="EH138" i="5" s="1"/>
  <c r="BZ190" i="5"/>
  <c r="EH190" i="5" s="1"/>
  <c r="BZ184" i="5"/>
  <c r="EH184" i="5" s="1"/>
  <c r="BZ130" i="5"/>
  <c r="EH130" i="5" s="1"/>
  <c r="BZ30" i="5"/>
  <c r="EH30" i="5" s="1"/>
  <c r="BZ55" i="5"/>
  <c r="EH55" i="5" s="1"/>
  <c r="BZ24" i="5"/>
  <c r="EH24" i="5" s="1"/>
  <c r="BZ133" i="5"/>
  <c r="EH133" i="5" s="1"/>
  <c r="BZ103" i="5"/>
  <c r="EH103" i="5" s="1"/>
  <c r="BZ183" i="5"/>
  <c r="EH183" i="5" s="1"/>
  <c r="BZ182" i="5"/>
  <c r="EH182" i="5" s="1"/>
  <c r="BZ94" i="5"/>
  <c r="EH94" i="5" s="1"/>
  <c r="BZ16" i="5"/>
  <c r="EH16" i="5" s="1"/>
  <c r="BZ66" i="5"/>
  <c r="EH66" i="5" s="1"/>
  <c r="BZ4" i="5"/>
  <c r="EH4" i="5" s="1"/>
  <c r="BZ72" i="5"/>
  <c r="EH72" i="5" s="1"/>
  <c r="BZ161" i="5"/>
  <c r="EH161" i="5" s="1"/>
  <c r="BZ85" i="5"/>
  <c r="EH85" i="5" s="1"/>
  <c r="BZ113" i="5"/>
  <c r="EH113" i="5" s="1"/>
  <c r="BZ79" i="5"/>
  <c r="EH79" i="5" s="1"/>
  <c r="BZ101" i="5"/>
  <c r="EH101" i="5" s="1"/>
  <c r="BZ42" i="5"/>
  <c r="EH42" i="5" s="1"/>
  <c r="BZ73" i="5"/>
  <c r="EH73" i="5" s="1"/>
  <c r="BZ167" i="5"/>
  <c r="EH167" i="5" s="1"/>
  <c r="BZ142" i="5"/>
  <c r="EH142" i="5" s="1"/>
  <c r="BZ137" i="5"/>
  <c r="EH137" i="5" s="1"/>
  <c r="BZ115" i="5"/>
  <c r="EH115" i="5" s="1"/>
  <c r="BZ100" i="5"/>
  <c r="EH100" i="5" s="1"/>
  <c r="BZ144" i="5"/>
  <c r="EH144" i="5" s="1"/>
  <c r="BZ33" i="5"/>
  <c r="EH33" i="5" s="1"/>
  <c r="BZ180" i="5"/>
  <c r="EH180" i="5" s="1"/>
  <c r="BZ86" i="5"/>
  <c r="EH86" i="5" s="1"/>
  <c r="BZ105" i="5"/>
  <c r="EH105" i="5" s="1"/>
  <c r="BZ160" i="5"/>
  <c r="EH160" i="5" s="1"/>
  <c r="BZ95" i="5"/>
  <c r="EH95" i="5" s="1"/>
  <c r="BZ126" i="5"/>
  <c r="EH126" i="5" s="1"/>
  <c r="BZ125" i="5"/>
  <c r="EH125" i="5" s="1"/>
  <c r="BZ89" i="5"/>
  <c r="EH89" i="5" s="1"/>
  <c r="BZ131" i="5"/>
  <c r="EH131" i="5" s="1"/>
  <c r="BZ104" i="5"/>
  <c r="EH104" i="5" s="1"/>
  <c r="BZ154" i="5"/>
  <c r="EH154" i="5" s="1"/>
  <c r="BZ145" i="5"/>
  <c r="EH145" i="5" s="1"/>
  <c r="BZ78" i="5"/>
  <c r="EH78" i="5" s="1"/>
  <c r="BZ102" i="5"/>
  <c r="EH102" i="5" s="1"/>
  <c r="BZ123" i="5"/>
  <c r="EH123" i="5" s="1"/>
  <c r="BZ139" i="5"/>
  <c r="EH139" i="5" s="1"/>
  <c r="BZ128" i="5"/>
  <c r="EH128" i="5" s="1"/>
  <c r="BZ169" i="5"/>
  <c r="EH169" i="5" s="1"/>
  <c r="BZ191" i="5"/>
  <c r="EH191" i="5" s="1"/>
  <c r="BZ48" i="5"/>
  <c r="EH48" i="5" s="1"/>
  <c r="BZ92" i="5"/>
  <c r="EH92" i="5" s="1"/>
  <c r="BZ106" i="5"/>
  <c r="EH106" i="5" s="1"/>
  <c r="BZ90" i="5"/>
  <c r="EH90" i="5" s="1"/>
  <c r="BZ119" i="5"/>
  <c r="EH119" i="5" s="1"/>
  <c r="BZ187" i="5"/>
  <c r="EH187" i="5" s="1"/>
  <c r="BZ166" i="5"/>
  <c r="EH166" i="5" s="1"/>
  <c r="BZ8" i="5"/>
  <c r="EH8" i="5" s="1"/>
  <c r="BZ152" i="5"/>
  <c r="EH152" i="5" s="1"/>
  <c r="BZ175" i="5"/>
  <c r="EH175" i="5" s="1"/>
  <c r="BZ170" i="5"/>
  <c r="EH170" i="5" s="1"/>
  <c r="BZ117" i="5"/>
  <c r="EH117" i="5" s="1"/>
  <c r="BZ140" i="5"/>
  <c r="EH140" i="5" s="1"/>
  <c r="BZ7" i="5"/>
  <c r="EH7" i="5" s="1"/>
  <c r="BZ120" i="5"/>
  <c r="EH120" i="5" s="1"/>
  <c r="BZ112" i="5"/>
  <c r="EH112" i="5" s="1"/>
  <c r="BZ35" i="5"/>
  <c r="EH35" i="5" s="1"/>
  <c r="BZ27" i="5"/>
  <c r="EH27" i="5" s="1"/>
  <c r="BZ178" i="5"/>
  <c r="EH178" i="5" s="1"/>
  <c r="BZ149" i="5"/>
  <c r="EH149" i="5" s="1"/>
  <c r="BZ17" i="5"/>
  <c r="EH17" i="5" s="1"/>
  <c r="BZ18" i="5"/>
  <c r="EH18" i="5" s="1"/>
  <c r="BZ28" i="5"/>
  <c r="EH28" i="5" s="1"/>
  <c r="BZ6" i="5"/>
  <c r="EH6" i="5" s="1"/>
  <c r="BZ141" i="5"/>
  <c r="EH141" i="5" s="1"/>
  <c r="BZ150" i="5"/>
  <c r="EH150" i="5" s="1"/>
  <c r="BZ52" i="5"/>
  <c r="EH52" i="5" s="1"/>
  <c r="BZ171" i="5"/>
  <c r="EH171" i="5" s="1"/>
  <c r="BZ108" i="5"/>
  <c r="EH108" i="5" s="1"/>
  <c r="BZ57" i="5"/>
  <c r="EH57" i="5" s="1"/>
  <c r="BZ63" i="5"/>
  <c r="EH63" i="5" s="1"/>
  <c r="BZ127" i="5"/>
  <c r="EH127" i="5" s="1"/>
  <c r="BZ155" i="5"/>
  <c r="EH155" i="5" s="1"/>
  <c r="BZ107" i="5"/>
  <c r="EH107" i="5" s="1"/>
  <c r="BZ25" i="5"/>
  <c r="EH25" i="5" s="1"/>
  <c r="BZ59" i="5"/>
  <c r="EH59" i="5" s="1"/>
  <c r="BZ39" i="5"/>
  <c r="EH39" i="5" s="1"/>
  <c r="BZ38" i="5"/>
  <c r="EH38" i="5" s="1"/>
  <c r="BZ37" i="5"/>
  <c r="EH37" i="5" s="1"/>
  <c r="BZ81" i="5"/>
  <c r="EH81" i="5" s="1"/>
  <c r="BZ40" i="5"/>
  <c r="EH40" i="5" s="1"/>
  <c r="CI86" i="5"/>
  <c r="EQ86" i="5" s="1"/>
  <c r="CI64" i="5"/>
  <c r="EQ64" i="5" s="1"/>
  <c r="CI151" i="5"/>
  <c r="EQ151" i="5" s="1"/>
  <c r="CI8" i="5"/>
  <c r="EQ8" i="5" s="1"/>
  <c r="CI152" i="5"/>
  <c r="EQ152" i="5" s="1"/>
  <c r="CI17" i="5"/>
  <c r="EQ17" i="5" s="1"/>
  <c r="CI68" i="5"/>
  <c r="EQ68" i="5" s="1"/>
  <c r="CI150" i="5"/>
  <c r="EQ150" i="5" s="1"/>
  <c r="CI165" i="5"/>
  <c r="EQ165" i="5" s="1"/>
  <c r="CI63" i="5"/>
  <c r="EQ63" i="5" s="1"/>
  <c r="CI26" i="5"/>
  <c r="EQ26" i="5" s="1"/>
  <c r="CI91" i="5"/>
  <c r="EQ91" i="5" s="1"/>
  <c r="CI155" i="5"/>
  <c r="EQ155" i="5" s="1"/>
  <c r="CI161" i="5"/>
  <c r="EQ161" i="5" s="1"/>
  <c r="CI24" i="5"/>
  <c r="EQ24" i="5" s="1"/>
  <c r="CI172" i="5"/>
  <c r="EQ172" i="5" s="1"/>
  <c r="CI177" i="5"/>
  <c r="EQ177" i="5" s="1"/>
  <c r="CI167" i="5"/>
  <c r="EQ167" i="5" s="1"/>
  <c r="CI29" i="5"/>
  <c r="EQ29" i="5" s="1"/>
  <c r="CI190" i="5"/>
  <c r="EQ190" i="5" s="1"/>
  <c r="CI18" i="5"/>
  <c r="EQ18" i="5" s="1"/>
  <c r="CI140" i="5"/>
  <c r="EQ140" i="5" s="1"/>
  <c r="CI28" i="5"/>
  <c r="EQ28" i="5" s="1"/>
  <c r="CI193" i="5"/>
  <c r="EQ193" i="5" s="1"/>
  <c r="CI93" i="5"/>
  <c r="EQ93" i="5" s="1"/>
  <c r="CI129" i="5"/>
  <c r="EQ129" i="5" s="1"/>
  <c r="CI19" i="5"/>
  <c r="EQ19" i="5" s="1"/>
  <c r="CI120" i="5"/>
  <c r="EQ120" i="5" s="1"/>
  <c r="CI39" i="5"/>
  <c r="EQ39" i="5" s="1"/>
  <c r="CI137" i="5"/>
  <c r="EQ137" i="5" s="1"/>
  <c r="CI4" i="5"/>
  <c r="EQ4" i="5" s="1"/>
  <c r="CI81" i="5"/>
  <c r="EQ81" i="5" s="1"/>
  <c r="CI66" i="5"/>
  <c r="EQ66" i="5" s="1"/>
  <c r="CI75" i="5"/>
  <c r="EQ75" i="5" s="1"/>
  <c r="CI158" i="5"/>
  <c r="EQ158" i="5" s="1"/>
  <c r="CI102" i="5"/>
  <c r="EQ102" i="5" s="1"/>
  <c r="CI188" i="5"/>
  <c r="EQ188" i="5" s="1"/>
  <c r="CI110" i="5"/>
  <c r="EQ110" i="5" s="1"/>
  <c r="CI84" i="5"/>
  <c r="EQ84" i="5" s="1"/>
  <c r="CI124" i="5"/>
  <c r="EQ124" i="5" s="1"/>
  <c r="CI185" i="5"/>
  <c r="EQ185" i="5" s="1"/>
  <c r="CI171" i="5"/>
  <c r="EQ171" i="5" s="1"/>
  <c r="CI52" i="5"/>
  <c r="EQ52" i="5" s="1"/>
  <c r="CI65" i="5"/>
  <c r="EQ65" i="5" s="1"/>
  <c r="CI103" i="5"/>
  <c r="EQ103" i="5" s="1"/>
  <c r="CI101" i="5"/>
  <c r="EQ101" i="5" s="1"/>
  <c r="CI87" i="5"/>
  <c r="EQ87" i="5" s="1"/>
  <c r="CI108" i="5"/>
  <c r="EQ108" i="5" s="1"/>
  <c r="CI55" i="5"/>
  <c r="EQ55" i="5" s="1"/>
  <c r="CI44" i="5"/>
  <c r="EQ44" i="5" s="1"/>
  <c r="CI180" i="5"/>
  <c r="EQ180" i="5" s="1"/>
  <c r="CI6" i="5"/>
  <c r="EQ6" i="5" s="1"/>
  <c r="CI133" i="5"/>
  <c r="EQ133" i="5" s="1"/>
  <c r="CI127" i="5"/>
  <c r="EQ127" i="5" s="1"/>
  <c r="CI175" i="5"/>
  <c r="EQ175" i="5" s="1"/>
  <c r="CI41" i="5"/>
  <c r="EQ41" i="5" s="1"/>
  <c r="CI192" i="5"/>
  <c r="EQ192" i="5" s="1"/>
  <c r="CI62" i="5"/>
  <c r="EQ62" i="5" s="1"/>
  <c r="CI135" i="5"/>
  <c r="EQ135" i="5" s="1"/>
  <c r="CI122" i="5"/>
  <c r="EQ122" i="5" s="1"/>
  <c r="CI15" i="5"/>
  <c r="EQ15" i="5" s="1"/>
  <c r="CI27" i="5"/>
  <c r="EQ27" i="5" s="1"/>
  <c r="CI59" i="5"/>
  <c r="EQ59" i="5" s="1"/>
  <c r="CI51" i="5"/>
  <c r="EQ51" i="5" s="1"/>
  <c r="CI40" i="5"/>
  <c r="EQ40" i="5" s="1"/>
  <c r="CI77" i="5"/>
  <c r="EQ77" i="5" s="1"/>
  <c r="CI189" i="5"/>
  <c r="EQ189" i="5" s="1"/>
  <c r="CI79" i="5"/>
  <c r="EQ79" i="5" s="1"/>
  <c r="CI123" i="5"/>
  <c r="EQ123" i="5" s="1"/>
  <c r="CI38" i="5"/>
  <c r="EQ38" i="5" s="1"/>
  <c r="CI14" i="5"/>
  <c r="EQ14" i="5" s="1"/>
  <c r="CI5" i="5"/>
  <c r="EQ5" i="5" s="1"/>
  <c r="CI128" i="5"/>
  <c r="EQ128" i="5" s="1"/>
  <c r="CI88" i="5"/>
  <c r="EQ88" i="5" s="1"/>
  <c r="CI126" i="5"/>
  <c r="EQ126" i="5" s="1"/>
  <c r="CI121" i="5"/>
  <c r="EQ121" i="5" s="1"/>
  <c r="CI160" i="5"/>
  <c r="EQ160" i="5" s="1"/>
  <c r="CI99" i="5"/>
  <c r="EQ99" i="5" s="1"/>
  <c r="CI61" i="5"/>
  <c r="EQ61" i="5" s="1"/>
  <c r="CI89" i="5"/>
  <c r="EQ89" i="5" s="1"/>
  <c r="CI43" i="5"/>
  <c r="EQ43" i="5" s="1"/>
  <c r="CI20" i="5"/>
  <c r="EQ20" i="5" s="1"/>
  <c r="CI92" i="5"/>
  <c r="EQ92" i="5" s="1"/>
  <c r="CI174" i="5"/>
  <c r="EQ174" i="5" s="1"/>
  <c r="CI105" i="5"/>
  <c r="EQ105" i="5" s="1"/>
  <c r="CI48" i="5"/>
  <c r="EQ48" i="5" s="1"/>
  <c r="CI42" i="5"/>
  <c r="EQ42" i="5" s="1"/>
  <c r="CI187" i="5"/>
  <c r="EQ187" i="5" s="1"/>
  <c r="CI119" i="5"/>
  <c r="EQ119" i="5" s="1"/>
  <c r="CI114" i="5"/>
  <c r="EQ114" i="5" s="1"/>
  <c r="CI11" i="5"/>
  <c r="EQ11" i="5" s="1"/>
  <c r="CI183" i="5"/>
  <c r="EQ183" i="5" s="1"/>
  <c r="CI83" i="5"/>
  <c r="EQ83" i="5" s="1"/>
  <c r="CI82" i="5"/>
  <c r="EQ82" i="5" s="1"/>
  <c r="CI159" i="5"/>
  <c r="EQ159" i="5" s="1"/>
  <c r="CI90" i="5"/>
  <c r="EQ90" i="5" s="1"/>
  <c r="CI97" i="5"/>
  <c r="EQ97" i="5" s="1"/>
  <c r="CI194" i="5"/>
  <c r="EQ194" i="5" s="1"/>
  <c r="CI23" i="5"/>
  <c r="EQ23" i="5" s="1"/>
  <c r="CI168" i="5"/>
  <c r="EQ168" i="5" s="1"/>
  <c r="CI179" i="5"/>
  <c r="EQ179" i="5" s="1"/>
  <c r="CI149" i="5"/>
  <c r="EQ149" i="5" s="1"/>
  <c r="CI13" i="5"/>
  <c r="EQ13" i="5" s="1"/>
  <c r="CI49" i="5"/>
  <c r="EQ49" i="5" s="1"/>
  <c r="CI139" i="5"/>
  <c r="EQ139" i="5" s="1"/>
  <c r="CI94" i="5"/>
  <c r="EQ94" i="5" s="1"/>
  <c r="CI125" i="5"/>
  <c r="EQ125" i="5" s="1"/>
  <c r="CI154" i="5"/>
  <c r="EQ154" i="5" s="1"/>
  <c r="CI60" i="5"/>
  <c r="EQ60" i="5" s="1"/>
  <c r="CI100" i="5"/>
  <c r="EQ100" i="5" s="1"/>
  <c r="CI70" i="5"/>
  <c r="EQ70" i="5" s="1"/>
  <c r="CI31" i="5"/>
  <c r="EQ31" i="5" s="1"/>
  <c r="CI34" i="5"/>
  <c r="EQ34" i="5" s="1"/>
  <c r="CI57" i="5"/>
  <c r="EQ57" i="5" s="1"/>
  <c r="CI12" i="5"/>
  <c r="EQ12" i="5" s="1"/>
  <c r="CI134" i="5"/>
  <c r="EQ134" i="5" s="1"/>
  <c r="CI184" i="5"/>
  <c r="EQ184" i="5" s="1"/>
  <c r="CI45" i="5"/>
  <c r="EQ45" i="5" s="1"/>
  <c r="CI80" i="5"/>
  <c r="EQ80" i="5" s="1"/>
  <c r="CI132" i="5"/>
  <c r="EQ132" i="5" s="1"/>
  <c r="CI116" i="5"/>
  <c r="EQ116" i="5" s="1"/>
  <c r="CI78" i="5"/>
  <c r="EQ78" i="5" s="1"/>
  <c r="CI109" i="5"/>
  <c r="EQ109" i="5" s="1"/>
  <c r="CI143" i="5"/>
  <c r="EQ143" i="5" s="1"/>
  <c r="CI142" i="5"/>
  <c r="EQ142" i="5" s="1"/>
  <c r="CI164" i="5"/>
  <c r="EQ164" i="5" s="1"/>
  <c r="CI145" i="5"/>
  <c r="EQ145" i="5" s="1"/>
  <c r="CI107" i="5"/>
  <c r="EQ107" i="5" s="1"/>
  <c r="CI186" i="5"/>
  <c r="EQ186" i="5" s="1"/>
  <c r="CI69" i="5"/>
  <c r="EQ69" i="5" s="1"/>
  <c r="CI54" i="5"/>
  <c r="EQ54" i="5" s="1"/>
  <c r="CI182" i="5"/>
  <c r="EQ182" i="5" s="1"/>
  <c r="CI7" i="5"/>
  <c r="EQ7" i="5" s="1"/>
  <c r="CI144" i="5"/>
  <c r="EQ144" i="5" s="1"/>
  <c r="CI16" i="5"/>
  <c r="EQ16" i="5" s="1"/>
  <c r="CI106" i="5"/>
  <c r="EQ106" i="5" s="1"/>
  <c r="CI113" i="5"/>
  <c r="EQ113" i="5" s="1"/>
  <c r="CI32" i="5"/>
  <c r="EQ32" i="5" s="1"/>
  <c r="CI191" i="5"/>
  <c r="EQ191" i="5" s="1"/>
  <c r="CI46" i="5"/>
  <c r="EQ46" i="5" s="1"/>
  <c r="CI147" i="5"/>
  <c r="EQ147" i="5" s="1"/>
  <c r="CI163" i="5"/>
  <c r="EQ163" i="5" s="1"/>
  <c r="CI166" i="5"/>
  <c r="EQ166" i="5" s="1"/>
  <c r="CI22" i="5"/>
  <c r="EQ22" i="5" s="1"/>
  <c r="CI104" i="5"/>
  <c r="EQ104" i="5" s="1"/>
  <c r="CI170" i="5"/>
  <c r="EQ170" i="5" s="1"/>
  <c r="CI58" i="5"/>
  <c r="EQ58" i="5" s="1"/>
  <c r="CI162" i="5"/>
  <c r="EQ162" i="5" s="1"/>
  <c r="CI118" i="5"/>
  <c r="EQ118" i="5" s="1"/>
  <c r="CI95" i="5"/>
  <c r="EQ95" i="5" s="1"/>
  <c r="CI156" i="5"/>
  <c r="EQ156" i="5" s="1"/>
  <c r="CI53" i="5"/>
  <c r="EQ53" i="5" s="1"/>
  <c r="CI36" i="5"/>
  <c r="EQ36" i="5" s="1"/>
  <c r="CI10" i="5"/>
  <c r="EQ10" i="5" s="1"/>
  <c r="CI73" i="5"/>
  <c r="EQ73" i="5" s="1"/>
  <c r="CI176" i="5"/>
  <c r="EQ176" i="5" s="1"/>
  <c r="CI173" i="5"/>
  <c r="EQ173" i="5" s="1"/>
  <c r="CI98" i="5"/>
  <c r="EQ98" i="5" s="1"/>
  <c r="CI71" i="5"/>
  <c r="EQ71" i="5" s="1"/>
  <c r="CI72" i="5"/>
  <c r="EQ72" i="5" s="1"/>
  <c r="CI33" i="5"/>
  <c r="EQ33" i="5" s="1"/>
  <c r="CI74" i="5"/>
  <c r="EQ74" i="5" s="1"/>
  <c r="CI96" i="5"/>
  <c r="EQ96" i="5" s="1"/>
  <c r="CI85" i="5"/>
  <c r="EQ85" i="5" s="1"/>
  <c r="CI169" i="5"/>
  <c r="EQ169" i="5" s="1"/>
  <c r="CI181" i="5"/>
  <c r="EQ181" i="5" s="1"/>
  <c r="CI21" i="5"/>
  <c r="EQ21" i="5" s="1"/>
  <c r="CI76" i="5"/>
  <c r="EQ76" i="5" s="1"/>
  <c r="CI56" i="5"/>
  <c r="EQ56" i="5" s="1"/>
  <c r="CI130" i="5"/>
  <c r="EQ130" i="5" s="1"/>
  <c r="CI50" i="5"/>
  <c r="EQ50" i="5" s="1"/>
  <c r="CI157" i="5"/>
  <c r="EQ157" i="5" s="1"/>
  <c r="CI111" i="5"/>
  <c r="EQ111" i="5" s="1"/>
  <c r="CI138" i="5"/>
  <c r="EQ138" i="5" s="1"/>
  <c r="CI178" i="5"/>
  <c r="EQ178" i="5" s="1"/>
  <c r="CI37" i="5"/>
  <c r="EQ37" i="5" s="1"/>
  <c r="CI9" i="5"/>
  <c r="EQ9" i="5" s="1"/>
  <c r="CI141" i="5"/>
  <c r="EQ141" i="5" s="1"/>
  <c r="CI153" i="5"/>
  <c r="EQ153" i="5" s="1"/>
  <c r="CI30" i="5"/>
  <c r="EQ30" i="5" s="1"/>
  <c r="CI148" i="5"/>
  <c r="EQ148" i="5" s="1"/>
  <c r="CI67" i="5"/>
  <c r="EQ67" i="5" s="1"/>
  <c r="CI35" i="5"/>
  <c r="EQ35" i="5" s="1"/>
  <c r="CI117" i="5"/>
  <c r="EQ117" i="5" s="1"/>
  <c r="CI25" i="5"/>
  <c r="EQ25" i="5" s="1"/>
  <c r="CI136" i="5"/>
  <c r="EQ136" i="5" s="1"/>
  <c r="CI131" i="5"/>
  <c r="EQ131" i="5" s="1"/>
  <c r="CI3" i="5"/>
  <c r="EQ3" i="5" s="1"/>
  <c r="CI115" i="5"/>
  <c r="EQ115" i="5" s="1"/>
  <c r="CI47" i="5"/>
  <c r="EQ47" i="5" s="1"/>
  <c r="CI112" i="5"/>
  <c r="EQ112" i="5" s="1"/>
  <c r="CI146" i="5"/>
  <c r="EQ146" i="5" s="1"/>
  <c r="BU120" i="5"/>
  <c r="EC120" i="5" s="1"/>
  <c r="BU58" i="5"/>
  <c r="EC58" i="5" s="1"/>
  <c r="BU21" i="5"/>
  <c r="EC21" i="5" s="1"/>
  <c r="BU145" i="5"/>
  <c r="EC145" i="5" s="1"/>
  <c r="BU134" i="5"/>
  <c r="EC134" i="5" s="1"/>
  <c r="BU3" i="5"/>
  <c r="EC3" i="5" s="1"/>
  <c r="BU55" i="5"/>
  <c r="EC55" i="5" s="1"/>
  <c r="BU125" i="5"/>
  <c r="EC125" i="5" s="1"/>
  <c r="BU65" i="5"/>
  <c r="EC65" i="5" s="1"/>
  <c r="BU91" i="5"/>
  <c r="EC91" i="5" s="1"/>
  <c r="BU70" i="5"/>
  <c r="EC70" i="5" s="1"/>
  <c r="BU119" i="5"/>
  <c r="EC119" i="5" s="1"/>
  <c r="BU154" i="5"/>
  <c r="EC154" i="5" s="1"/>
  <c r="BU178" i="5"/>
  <c r="EC178" i="5" s="1"/>
  <c r="BU64" i="5"/>
  <c r="EC64" i="5" s="1"/>
  <c r="BU173" i="5"/>
  <c r="EC173" i="5" s="1"/>
  <c r="BU6" i="5"/>
  <c r="EC6" i="5" s="1"/>
  <c r="BU123" i="5"/>
  <c r="EC123" i="5" s="1"/>
  <c r="BU180" i="5"/>
  <c r="EC180" i="5" s="1"/>
  <c r="BU42" i="5"/>
  <c r="EC42" i="5" s="1"/>
  <c r="BU104" i="5"/>
  <c r="EC104" i="5" s="1"/>
  <c r="BU88" i="5"/>
  <c r="EC88" i="5" s="1"/>
  <c r="BU99" i="5"/>
  <c r="EC99" i="5" s="1"/>
  <c r="BU193" i="5"/>
  <c r="EC193" i="5" s="1"/>
  <c r="BU157" i="5"/>
  <c r="EC157" i="5" s="1"/>
  <c r="BU19" i="5"/>
  <c r="EC19" i="5" s="1"/>
  <c r="BU136" i="5"/>
  <c r="EC136" i="5" s="1"/>
  <c r="BU139" i="5"/>
  <c r="EC139" i="5" s="1"/>
  <c r="BU96" i="5"/>
  <c r="EC96" i="5" s="1"/>
  <c r="BU50" i="5"/>
  <c r="EC50" i="5" s="1"/>
  <c r="BU133" i="5"/>
  <c r="EC133" i="5" s="1"/>
  <c r="BU22" i="5"/>
  <c r="EC22" i="5" s="1"/>
  <c r="BU192" i="5"/>
  <c r="EC192" i="5" s="1"/>
  <c r="BU47" i="5"/>
  <c r="EC47" i="5" s="1"/>
  <c r="BU168" i="5"/>
  <c r="EC168" i="5" s="1"/>
  <c r="BU35" i="5"/>
  <c r="EC35" i="5" s="1"/>
  <c r="BU48" i="5"/>
  <c r="EC48" i="5" s="1"/>
  <c r="BU159" i="5"/>
  <c r="EC159" i="5" s="1"/>
  <c r="BU95" i="5"/>
  <c r="EC95" i="5" s="1"/>
  <c r="BU130" i="5"/>
  <c r="EC130" i="5" s="1"/>
  <c r="BU52" i="5"/>
  <c r="EC52" i="5" s="1"/>
  <c r="BU13" i="5"/>
  <c r="EC13" i="5" s="1"/>
  <c r="BU114" i="5"/>
  <c r="EC114" i="5" s="1"/>
  <c r="BU129" i="5"/>
  <c r="EC129" i="5" s="1"/>
  <c r="BU122" i="5"/>
  <c r="EC122" i="5" s="1"/>
  <c r="BU164" i="5"/>
  <c r="EC164" i="5" s="1"/>
  <c r="BU49" i="5"/>
  <c r="EC49" i="5" s="1"/>
  <c r="BU71" i="5"/>
  <c r="EC71" i="5" s="1"/>
  <c r="BU144" i="5"/>
  <c r="EC144" i="5" s="1"/>
  <c r="BU92" i="5"/>
  <c r="EC92" i="5" s="1"/>
  <c r="BU93" i="5"/>
  <c r="EC93" i="5" s="1"/>
  <c r="BU107" i="5"/>
  <c r="EC107" i="5" s="1"/>
  <c r="BU85" i="5"/>
  <c r="EC85" i="5" s="1"/>
  <c r="BU167" i="5"/>
  <c r="EC167" i="5" s="1"/>
  <c r="BU61" i="5"/>
  <c r="EC61" i="5" s="1"/>
  <c r="BU9" i="5"/>
  <c r="EC9" i="5" s="1"/>
  <c r="BU51" i="5"/>
  <c r="EC51" i="5" s="1"/>
  <c r="BU38" i="5"/>
  <c r="EC38" i="5" s="1"/>
  <c r="BU141" i="5"/>
  <c r="EC141" i="5" s="1"/>
  <c r="BU17" i="5"/>
  <c r="EC17" i="5" s="1"/>
  <c r="BU175" i="5"/>
  <c r="EC175" i="5" s="1"/>
  <c r="BU128" i="5"/>
  <c r="EC128" i="5" s="1"/>
  <c r="BU137" i="5"/>
  <c r="EC137" i="5" s="1"/>
  <c r="BU190" i="5"/>
  <c r="EC190" i="5" s="1"/>
  <c r="BU66" i="5"/>
  <c r="EC66" i="5" s="1"/>
  <c r="BU184" i="5"/>
  <c r="EC184" i="5" s="1"/>
  <c r="BU153" i="5"/>
  <c r="EC153" i="5" s="1"/>
  <c r="BU26" i="5"/>
  <c r="EC26" i="5" s="1"/>
  <c r="BU124" i="5"/>
  <c r="EC124" i="5" s="1"/>
  <c r="BU177" i="5"/>
  <c r="EC177" i="5" s="1"/>
  <c r="BU118" i="5"/>
  <c r="EC118" i="5" s="1"/>
  <c r="BU170" i="5"/>
  <c r="EC170" i="5" s="1"/>
  <c r="BU57" i="5"/>
  <c r="EC57" i="5" s="1"/>
  <c r="BU36" i="5"/>
  <c r="EC36" i="5" s="1"/>
  <c r="BU63" i="5"/>
  <c r="EC63" i="5" s="1"/>
  <c r="BU108" i="5"/>
  <c r="EC108" i="5" s="1"/>
  <c r="BU160" i="5"/>
  <c r="EC160" i="5" s="1"/>
  <c r="BU161" i="5"/>
  <c r="EC161" i="5" s="1"/>
  <c r="BU176" i="5"/>
  <c r="EC176" i="5" s="1"/>
  <c r="BU165" i="5"/>
  <c r="EC165" i="5" s="1"/>
  <c r="BU81" i="5"/>
  <c r="EC81" i="5" s="1"/>
  <c r="BU105" i="5"/>
  <c r="EC105" i="5" s="1"/>
  <c r="BU115" i="5"/>
  <c r="EC115" i="5" s="1"/>
  <c r="BU24" i="5"/>
  <c r="EC24" i="5" s="1"/>
  <c r="BU156" i="5"/>
  <c r="EC156" i="5" s="1"/>
  <c r="BU11" i="5"/>
  <c r="EC11" i="5" s="1"/>
  <c r="BU149" i="5"/>
  <c r="EC149" i="5" s="1"/>
  <c r="BU82" i="5"/>
  <c r="EC82" i="5" s="1"/>
  <c r="BU148" i="5"/>
  <c r="EC148" i="5" s="1"/>
  <c r="BU113" i="5"/>
  <c r="EC113" i="5" s="1"/>
  <c r="BU142" i="5"/>
  <c r="EC142" i="5" s="1"/>
  <c r="BU110" i="5"/>
  <c r="EC110" i="5" s="1"/>
  <c r="BU23" i="5"/>
  <c r="EC23" i="5" s="1"/>
  <c r="BU158" i="5"/>
  <c r="EC158" i="5" s="1"/>
  <c r="BU39" i="5"/>
  <c r="EC39" i="5" s="1"/>
  <c r="BU10" i="5"/>
  <c r="EC10" i="5" s="1"/>
  <c r="BU80" i="5"/>
  <c r="EC80" i="5" s="1"/>
  <c r="BU182" i="5"/>
  <c r="EC182" i="5" s="1"/>
  <c r="BU4" i="5"/>
  <c r="EC4" i="5" s="1"/>
  <c r="BU186" i="5"/>
  <c r="EC186" i="5" s="1"/>
  <c r="BU68" i="5"/>
  <c r="EC68" i="5" s="1"/>
  <c r="BU53" i="5"/>
  <c r="EC53" i="5" s="1"/>
  <c r="BU73" i="5"/>
  <c r="EC73" i="5" s="1"/>
  <c r="BU72" i="5"/>
  <c r="EC72" i="5" s="1"/>
  <c r="BU54" i="5"/>
  <c r="EC54" i="5" s="1"/>
  <c r="BU8" i="5"/>
  <c r="EC8" i="5" s="1"/>
  <c r="BU75" i="5"/>
  <c r="EC75" i="5" s="1"/>
  <c r="BU76" i="5"/>
  <c r="EC76" i="5" s="1"/>
  <c r="BU117" i="5"/>
  <c r="EC117" i="5" s="1"/>
  <c r="BU45" i="5"/>
  <c r="EC45" i="5" s="1"/>
  <c r="BU20" i="5"/>
  <c r="EC20" i="5" s="1"/>
  <c r="BU69" i="5"/>
  <c r="EC69" i="5" s="1"/>
  <c r="BU32" i="5"/>
  <c r="EC32" i="5" s="1"/>
  <c r="BU90" i="5"/>
  <c r="EC90" i="5" s="1"/>
  <c r="BU172" i="5"/>
  <c r="EC172" i="5" s="1"/>
  <c r="BU109" i="5"/>
  <c r="EC109" i="5" s="1"/>
  <c r="BU103" i="5"/>
  <c r="EC103" i="5" s="1"/>
  <c r="BU151" i="5"/>
  <c r="EC151" i="5" s="1"/>
  <c r="BU143" i="5"/>
  <c r="EC143" i="5" s="1"/>
  <c r="BU162" i="5"/>
  <c r="EC162" i="5" s="1"/>
  <c r="BU174" i="5"/>
  <c r="EC174" i="5" s="1"/>
  <c r="BU138" i="5"/>
  <c r="EC138" i="5" s="1"/>
  <c r="BU59" i="5"/>
  <c r="EC59" i="5" s="1"/>
  <c r="BU155" i="5"/>
  <c r="EC155" i="5" s="1"/>
  <c r="BU183" i="5"/>
  <c r="EC183" i="5" s="1"/>
  <c r="BU185" i="5"/>
  <c r="EC185" i="5" s="1"/>
  <c r="BU171" i="5"/>
  <c r="EC171" i="5" s="1"/>
  <c r="BU179" i="5"/>
  <c r="EC179" i="5" s="1"/>
  <c r="BU147" i="5"/>
  <c r="EC147" i="5" s="1"/>
  <c r="BU31" i="5"/>
  <c r="EC31" i="5" s="1"/>
  <c r="BU169" i="5"/>
  <c r="EC169" i="5" s="1"/>
  <c r="BU135" i="5"/>
  <c r="EC135" i="5" s="1"/>
  <c r="BU132" i="5"/>
  <c r="EC132" i="5" s="1"/>
  <c r="BU166" i="5"/>
  <c r="EC166" i="5" s="1"/>
  <c r="BU5" i="5"/>
  <c r="EC5" i="5" s="1"/>
  <c r="BU16" i="5"/>
  <c r="EC16" i="5" s="1"/>
  <c r="BU33" i="5"/>
  <c r="EC33" i="5" s="1"/>
  <c r="BU78" i="5"/>
  <c r="EC78" i="5" s="1"/>
  <c r="BU41" i="5"/>
  <c r="EC41" i="5" s="1"/>
  <c r="BU86" i="5"/>
  <c r="EC86" i="5" s="1"/>
  <c r="BU140" i="5"/>
  <c r="EC140" i="5" s="1"/>
  <c r="BU29" i="5"/>
  <c r="EC29" i="5" s="1"/>
  <c r="BU189" i="5"/>
  <c r="EC189" i="5" s="1"/>
  <c r="BU37" i="5"/>
  <c r="EC37" i="5" s="1"/>
  <c r="BU111" i="5"/>
  <c r="EC111" i="5" s="1"/>
  <c r="BU131" i="5"/>
  <c r="EC131" i="5" s="1"/>
  <c r="BU94" i="5"/>
  <c r="EC94" i="5" s="1"/>
  <c r="BU14" i="5"/>
  <c r="EC14" i="5" s="1"/>
  <c r="BU34" i="5"/>
  <c r="EC34" i="5" s="1"/>
  <c r="BU7" i="5"/>
  <c r="EC7" i="5" s="1"/>
  <c r="BU101" i="5"/>
  <c r="EC101" i="5" s="1"/>
  <c r="BU188" i="5"/>
  <c r="EC188" i="5" s="1"/>
  <c r="BU79" i="5"/>
  <c r="EC79" i="5" s="1"/>
  <c r="BU74" i="5"/>
  <c r="EC74" i="5" s="1"/>
  <c r="BU25" i="5"/>
  <c r="EC25" i="5" s="1"/>
  <c r="BU150" i="5"/>
  <c r="EC150" i="5" s="1"/>
  <c r="BU100" i="5"/>
  <c r="EC100" i="5" s="1"/>
  <c r="BU102" i="5"/>
  <c r="EC102" i="5" s="1"/>
  <c r="BU112" i="5"/>
  <c r="EC112" i="5" s="1"/>
  <c r="BU40" i="5"/>
  <c r="EC40" i="5" s="1"/>
  <c r="BU30" i="5"/>
  <c r="EC30" i="5" s="1"/>
  <c r="BU191" i="5"/>
  <c r="EC191" i="5" s="1"/>
  <c r="BU60" i="5"/>
  <c r="EC60" i="5" s="1"/>
  <c r="BU187" i="5"/>
  <c r="EC187" i="5" s="1"/>
  <c r="BU126" i="5"/>
  <c r="EC126" i="5" s="1"/>
  <c r="BU127" i="5"/>
  <c r="EC127" i="5" s="1"/>
  <c r="BU27" i="5"/>
  <c r="EC27" i="5" s="1"/>
  <c r="BU15" i="5"/>
  <c r="EC15" i="5" s="1"/>
  <c r="BU43" i="5"/>
  <c r="EC43" i="5" s="1"/>
  <c r="BU62" i="5"/>
  <c r="EC62" i="5" s="1"/>
  <c r="BU87" i="5"/>
  <c r="EC87" i="5" s="1"/>
  <c r="BU84" i="5"/>
  <c r="EC84" i="5" s="1"/>
  <c r="BU194" i="5"/>
  <c r="EC194" i="5" s="1"/>
  <c r="BU56" i="5"/>
  <c r="EC56" i="5" s="1"/>
  <c r="BU106" i="5"/>
  <c r="EC106" i="5" s="1"/>
  <c r="BU12" i="5"/>
  <c r="EC12" i="5" s="1"/>
  <c r="BU163" i="5"/>
  <c r="EC163" i="5" s="1"/>
  <c r="BU83" i="5"/>
  <c r="EC83" i="5" s="1"/>
  <c r="BU98" i="5"/>
  <c r="EC98" i="5" s="1"/>
  <c r="BU18" i="5"/>
  <c r="EC18" i="5" s="1"/>
  <c r="BU121" i="5"/>
  <c r="EC121" i="5" s="1"/>
  <c r="BU28" i="5"/>
  <c r="EC28" i="5" s="1"/>
  <c r="BU67" i="5"/>
  <c r="EC67" i="5" s="1"/>
  <c r="BU181" i="5"/>
  <c r="EC181" i="5" s="1"/>
  <c r="BU46" i="5"/>
  <c r="EC46" i="5" s="1"/>
  <c r="BU146" i="5"/>
  <c r="EC146" i="5" s="1"/>
  <c r="BU77" i="5"/>
  <c r="EC77" i="5" s="1"/>
  <c r="BU116" i="5"/>
  <c r="EC116" i="5" s="1"/>
  <c r="BU89" i="5"/>
  <c r="EC89" i="5" s="1"/>
  <c r="BU152" i="5"/>
  <c r="EC152" i="5" s="1"/>
  <c r="BU97" i="5"/>
  <c r="EC97" i="5" s="1"/>
  <c r="BU44" i="5"/>
  <c r="EC44" i="5" s="1"/>
  <c r="CE126" i="5"/>
  <c r="EM126" i="5" s="1"/>
  <c r="CE12" i="5"/>
  <c r="EM12" i="5" s="1"/>
  <c r="CE127" i="5"/>
  <c r="EM127" i="5" s="1"/>
  <c r="CE78" i="5"/>
  <c r="EM78" i="5" s="1"/>
  <c r="CE104" i="5"/>
  <c r="EM104" i="5" s="1"/>
  <c r="CE119" i="5"/>
  <c r="EM119" i="5" s="1"/>
  <c r="CE165" i="5"/>
  <c r="EM165" i="5" s="1"/>
  <c r="CE3" i="5"/>
  <c r="EM3" i="5" s="1"/>
  <c r="CE147" i="5"/>
  <c r="EM147" i="5" s="1"/>
  <c r="CE191" i="5"/>
  <c r="EM191" i="5" s="1"/>
  <c r="CE184" i="5"/>
  <c r="EM184" i="5" s="1"/>
  <c r="CE30" i="5"/>
  <c r="EM30" i="5" s="1"/>
  <c r="CE27" i="5"/>
  <c r="EM27" i="5" s="1"/>
  <c r="CE129" i="5"/>
  <c r="EM129" i="5" s="1"/>
  <c r="CE143" i="5"/>
  <c r="EM143" i="5" s="1"/>
  <c r="CE176" i="5"/>
  <c r="EM176" i="5" s="1"/>
  <c r="CE108" i="5"/>
  <c r="EM108" i="5" s="1"/>
  <c r="CE192" i="5"/>
  <c r="EM192" i="5" s="1"/>
  <c r="CE32" i="5"/>
  <c r="EM32" i="5" s="1"/>
  <c r="CE159" i="5"/>
  <c r="EM159" i="5" s="1"/>
  <c r="CE134" i="5"/>
  <c r="EM134" i="5" s="1"/>
  <c r="CE91" i="5"/>
  <c r="EM91" i="5" s="1"/>
  <c r="CE145" i="5"/>
  <c r="EM145" i="5" s="1"/>
  <c r="CE95" i="5"/>
  <c r="EM95" i="5" s="1"/>
  <c r="CE29" i="5"/>
  <c r="EM29" i="5" s="1"/>
  <c r="CE109" i="5"/>
  <c r="EM109" i="5" s="1"/>
  <c r="CE73" i="5"/>
  <c r="EM73" i="5" s="1"/>
  <c r="CE105" i="5"/>
  <c r="EM105" i="5" s="1"/>
  <c r="CE151" i="5"/>
  <c r="EM151" i="5" s="1"/>
  <c r="CE153" i="5"/>
  <c r="EM153" i="5" s="1"/>
  <c r="CE48" i="5"/>
  <c r="EM48" i="5" s="1"/>
  <c r="CE124" i="5"/>
  <c r="EM124" i="5" s="1"/>
  <c r="CE7" i="5"/>
  <c r="EM7" i="5" s="1"/>
  <c r="CE107" i="5"/>
  <c r="EM107" i="5" s="1"/>
  <c r="CE21" i="5"/>
  <c r="EM21" i="5" s="1"/>
  <c r="CE163" i="5"/>
  <c r="EM163" i="5" s="1"/>
  <c r="CE76" i="5"/>
  <c r="EM76" i="5" s="1"/>
  <c r="CE19" i="5"/>
  <c r="EM19" i="5" s="1"/>
  <c r="CE77" i="5"/>
  <c r="EM77" i="5" s="1"/>
  <c r="CE178" i="5"/>
  <c r="EM178" i="5" s="1"/>
  <c r="CE35" i="5"/>
  <c r="EM35" i="5" s="1"/>
  <c r="CE38" i="5"/>
  <c r="EM38" i="5" s="1"/>
  <c r="CE158" i="5"/>
  <c r="EM158" i="5" s="1"/>
  <c r="CE74" i="5"/>
  <c r="EM74" i="5" s="1"/>
  <c r="CE144" i="5"/>
  <c r="EM144" i="5" s="1"/>
  <c r="CE99" i="5"/>
  <c r="EM99" i="5" s="1"/>
  <c r="CE149" i="5"/>
  <c r="EM149" i="5" s="1"/>
  <c r="CE161" i="5"/>
  <c r="EM161" i="5" s="1"/>
  <c r="CE96" i="5"/>
  <c r="EM96" i="5" s="1"/>
  <c r="CE113" i="5"/>
  <c r="EM113" i="5" s="1"/>
  <c r="CE60" i="5"/>
  <c r="EM60" i="5" s="1"/>
  <c r="CE164" i="5"/>
  <c r="EM164" i="5" s="1"/>
  <c r="CE25" i="5"/>
  <c r="EM25" i="5" s="1"/>
  <c r="CE190" i="5"/>
  <c r="EM190" i="5" s="1"/>
  <c r="CE140" i="5"/>
  <c r="EM140" i="5" s="1"/>
  <c r="CE64" i="5"/>
  <c r="EM64" i="5" s="1"/>
  <c r="CE180" i="5"/>
  <c r="EM180" i="5" s="1"/>
  <c r="CE162" i="5"/>
  <c r="EM162" i="5" s="1"/>
  <c r="CE17" i="5"/>
  <c r="EM17" i="5" s="1"/>
  <c r="CE56" i="5"/>
  <c r="EM56" i="5" s="1"/>
  <c r="CE57" i="5"/>
  <c r="EM57" i="5" s="1"/>
  <c r="CE120" i="5"/>
  <c r="EM120" i="5" s="1"/>
  <c r="CE82" i="5"/>
  <c r="EM82" i="5" s="1"/>
  <c r="CE112" i="5"/>
  <c r="EM112" i="5" s="1"/>
  <c r="CE114" i="5"/>
  <c r="EM114" i="5" s="1"/>
  <c r="CE142" i="5"/>
  <c r="EM142" i="5" s="1"/>
  <c r="CE152" i="5"/>
  <c r="EM152" i="5" s="1"/>
  <c r="CE188" i="5"/>
  <c r="EM188" i="5" s="1"/>
  <c r="CE187" i="5"/>
  <c r="EM187" i="5" s="1"/>
  <c r="CE87" i="5"/>
  <c r="EM87" i="5" s="1"/>
  <c r="CE194" i="5"/>
  <c r="EM194" i="5" s="1"/>
  <c r="CE121" i="5"/>
  <c r="EM121" i="5" s="1"/>
  <c r="CE160" i="5"/>
  <c r="EM160" i="5" s="1"/>
  <c r="CE182" i="5"/>
  <c r="EM182" i="5" s="1"/>
  <c r="CE20" i="5"/>
  <c r="EM20" i="5" s="1"/>
  <c r="CE97" i="5"/>
  <c r="EM97" i="5" s="1"/>
  <c r="CE103" i="5"/>
  <c r="EM103" i="5" s="1"/>
  <c r="CE83" i="5"/>
  <c r="EM83" i="5" s="1"/>
  <c r="CE79" i="5"/>
  <c r="EM79" i="5" s="1"/>
  <c r="CE131" i="5"/>
  <c r="EM131" i="5" s="1"/>
  <c r="CE47" i="5"/>
  <c r="EM47" i="5" s="1"/>
  <c r="CE128" i="5"/>
  <c r="EM128" i="5" s="1"/>
  <c r="CE80" i="5"/>
  <c r="EM80" i="5" s="1"/>
  <c r="CE59" i="5"/>
  <c r="EM59" i="5" s="1"/>
  <c r="CE177" i="5"/>
  <c r="EM177" i="5" s="1"/>
  <c r="CE125" i="5"/>
  <c r="EM125" i="5" s="1"/>
  <c r="CE101" i="5"/>
  <c r="EM101" i="5" s="1"/>
  <c r="CE136" i="5"/>
  <c r="EM136" i="5" s="1"/>
  <c r="CE62" i="5"/>
  <c r="EM62" i="5" s="1"/>
  <c r="CE179" i="5"/>
  <c r="EM179" i="5" s="1"/>
  <c r="CE68" i="5"/>
  <c r="EM68" i="5" s="1"/>
  <c r="CE54" i="5"/>
  <c r="EM54" i="5" s="1"/>
  <c r="CE18" i="5"/>
  <c r="EM18" i="5" s="1"/>
  <c r="CE70" i="5"/>
  <c r="EM70" i="5" s="1"/>
  <c r="CE170" i="5"/>
  <c r="EM170" i="5" s="1"/>
  <c r="CE72" i="5"/>
  <c r="EM72" i="5" s="1"/>
  <c r="CE69" i="5"/>
  <c r="EM69" i="5" s="1"/>
  <c r="CE186" i="5"/>
  <c r="EM186" i="5" s="1"/>
  <c r="CE139" i="5"/>
  <c r="EM139" i="5" s="1"/>
  <c r="CE133" i="5"/>
  <c r="EM133" i="5" s="1"/>
  <c r="CE65" i="5"/>
  <c r="EM65" i="5" s="1"/>
  <c r="CE28" i="5"/>
  <c r="EM28" i="5" s="1"/>
  <c r="CE156" i="5"/>
  <c r="EM156" i="5" s="1"/>
  <c r="CE41" i="5"/>
  <c r="EM41" i="5" s="1"/>
  <c r="CE45" i="5"/>
  <c r="EM45" i="5" s="1"/>
  <c r="CE6" i="5"/>
  <c r="EM6" i="5" s="1"/>
  <c r="CE85" i="5"/>
  <c r="EM85" i="5" s="1"/>
  <c r="CE58" i="5"/>
  <c r="EM58" i="5" s="1"/>
  <c r="CE51" i="5"/>
  <c r="EM51" i="5" s="1"/>
  <c r="CE88" i="5"/>
  <c r="EM88" i="5" s="1"/>
  <c r="CE130" i="5"/>
  <c r="EM130" i="5" s="1"/>
  <c r="CE185" i="5"/>
  <c r="EM185" i="5" s="1"/>
  <c r="CE14" i="5"/>
  <c r="EM14" i="5" s="1"/>
  <c r="CE98" i="5"/>
  <c r="EM98" i="5" s="1"/>
  <c r="CE46" i="5"/>
  <c r="EM46" i="5" s="1"/>
  <c r="CE173" i="5"/>
  <c r="EM173" i="5" s="1"/>
  <c r="CE67" i="5"/>
  <c r="EM67" i="5" s="1"/>
  <c r="CE118" i="5"/>
  <c r="EM118" i="5" s="1"/>
  <c r="CE110" i="5"/>
  <c r="EM110" i="5" s="1"/>
  <c r="CE94" i="5"/>
  <c r="EM94" i="5" s="1"/>
  <c r="CE49" i="5"/>
  <c r="EM49" i="5" s="1"/>
  <c r="CE9" i="5"/>
  <c r="EM9" i="5" s="1"/>
  <c r="CE123" i="5"/>
  <c r="EM123" i="5" s="1"/>
  <c r="CE154" i="5"/>
  <c r="EM154" i="5" s="1"/>
  <c r="CE169" i="5"/>
  <c r="EM169" i="5" s="1"/>
  <c r="CE71" i="5"/>
  <c r="EM71" i="5" s="1"/>
  <c r="CE37" i="5"/>
  <c r="EM37" i="5" s="1"/>
  <c r="CE39" i="5"/>
  <c r="EM39" i="5" s="1"/>
  <c r="CE34" i="5"/>
  <c r="EM34" i="5" s="1"/>
  <c r="CE36" i="5"/>
  <c r="EM36" i="5" s="1"/>
  <c r="CE189" i="5"/>
  <c r="EM189" i="5" s="1"/>
  <c r="CE5" i="5"/>
  <c r="EM5" i="5" s="1"/>
  <c r="CE23" i="5"/>
  <c r="EM23" i="5" s="1"/>
  <c r="CE116" i="5"/>
  <c r="EM116" i="5" s="1"/>
  <c r="CE171" i="5"/>
  <c r="EM171" i="5" s="1"/>
  <c r="CE106" i="5"/>
  <c r="EM106" i="5" s="1"/>
  <c r="CE53" i="5"/>
  <c r="EM53" i="5" s="1"/>
  <c r="CE111" i="5"/>
  <c r="EM111" i="5" s="1"/>
  <c r="CE93" i="5"/>
  <c r="EM93" i="5" s="1"/>
  <c r="CE43" i="5"/>
  <c r="EM43" i="5" s="1"/>
  <c r="CE181" i="5"/>
  <c r="EM181" i="5" s="1"/>
  <c r="CE31" i="5"/>
  <c r="EM31" i="5" s="1"/>
  <c r="CE102" i="5"/>
  <c r="EM102" i="5" s="1"/>
  <c r="CE89" i="5"/>
  <c r="EM89" i="5" s="1"/>
  <c r="CE66" i="5"/>
  <c r="EM66" i="5" s="1"/>
  <c r="CE4" i="5"/>
  <c r="EM4" i="5" s="1"/>
  <c r="CE115" i="5"/>
  <c r="EM115" i="5" s="1"/>
  <c r="CE175" i="5"/>
  <c r="EM175" i="5" s="1"/>
  <c r="CE92" i="5"/>
  <c r="EM92" i="5" s="1"/>
  <c r="CE148" i="5"/>
  <c r="EM148" i="5" s="1"/>
  <c r="CE42" i="5"/>
  <c r="EM42" i="5" s="1"/>
  <c r="CE44" i="5"/>
  <c r="EM44" i="5" s="1"/>
  <c r="CE40" i="5"/>
  <c r="EM40" i="5" s="1"/>
  <c r="CE33" i="5"/>
  <c r="EM33" i="5" s="1"/>
  <c r="CE150" i="5"/>
  <c r="EM150" i="5" s="1"/>
  <c r="CE63" i="5"/>
  <c r="EM63" i="5" s="1"/>
  <c r="CE75" i="5"/>
  <c r="EM75" i="5" s="1"/>
  <c r="CE15" i="5"/>
  <c r="EM15" i="5" s="1"/>
  <c r="CE22" i="5"/>
  <c r="EM22" i="5" s="1"/>
  <c r="CE61" i="5"/>
  <c r="EM61" i="5" s="1"/>
  <c r="CE168" i="5"/>
  <c r="EM168" i="5" s="1"/>
  <c r="CE137" i="5"/>
  <c r="EM137" i="5" s="1"/>
  <c r="CE155" i="5"/>
  <c r="EM155" i="5" s="1"/>
  <c r="CE122" i="5"/>
  <c r="EM122" i="5" s="1"/>
  <c r="CE135" i="5"/>
  <c r="EM135" i="5" s="1"/>
  <c r="CE8" i="5"/>
  <c r="EM8" i="5" s="1"/>
  <c r="CE55" i="5"/>
  <c r="EM55" i="5" s="1"/>
  <c r="CE52" i="5"/>
  <c r="EM52" i="5" s="1"/>
  <c r="CE90" i="5"/>
  <c r="EM90" i="5" s="1"/>
  <c r="CE174" i="5"/>
  <c r="EM174" i="5" s="1"/>
  <c r="CE193" i="5"/>
  <c r="EM193" i="5" s="1"/>
  <c r="CE157" i="5"/>
  <c r="EM157" i="5" s="1"/>
  <c r="CE10" i="5"/>
  <c r="EM10" i="5" s="1"/>
  <c r="CE117" i="5"/>
  <c r="EM117" i="5" s="1"/>
  <c r="CE24" i="5"/>
  <c r="EM24" i="5" s="1"/>
  <c r="CE11" i="5"/>
  <c r="EM11" i="5" s="1"/>
  <c r="CE183" i="5"/>
  <c r="EM183" i="5" s="1"/>
  <c r="CE86" i="5"/>
  <c r="EM86" i="5" s="1"/>
  <c r="CE132" i="5"/>
  <c r="EM132" i="5" s="1"/>
  <c r="CE138" i="5"/>
  <c r="EM138" i="5" s="1"/>
  <c r="CE50" i="5"/>
  <c r="EM50" i="5" s="1"/>
  <c r="CE141" i="5"/>
  <c r="EM141" i="5" s="1"/>
  <c r="CE16" i="5"/>
  <c r="EM16" i="5" s="1"/>
  <c r="CE167" i="5"/>
  <c r="EM167" i="5" s="1"/>
  <c r="CE166" i="5"/>
  <c r="EM166" i="5" s="1"/>
  <c r="CE81" i="5"/>
  <c r="EM81" i="5" s="1"/>
  <c r="CE100" i="5"/>
  <c r="EM100" i="5" s="1"/>
  <c r="CE13" i="5"/>
  <c r="EM13" i="5" s="1"/>
  <c r="CE84" i="5"/>
  <c r="EM84" i="5" s="1"/>
  <c r="CE26" i="5"/>
  <c r="EM26" i="5" s="1"/>
  <c r="CE172" i="5"/>
  <c r="EM172" i="5" s="1"/>
  <c r="CE146" i="5"/>
  <c r="EM146" i="5" s="1"/>
  <c r="CF132" i="5"/>
  <c r="EN132" i="5" s="1"/>
  <c r="CF51" i="5"/>
  <c r="EN51" i="5" s="1"/>
  <c r="CF180" i="5"/>
  <c r="EN180" i="5" s="1"/>
  <c r="CF107" i="5"/>
  <c r="EN107" i="5" s="1"/>
  <c r="CF75" i="5"/>
  <c r="EN75" i="5" s="1"/>
  <c r="CF109" i="5"/>
  <c r="EN109" i="5" s="1"/>
  <c r="CF133" i="5"/>
  <c r="EN133" i="5" s="1"/>
  <c r="CF169" i="5"/>
  <c r="EN169" i="5" s="1"/>
  <c r="CF98" i="5"/>
  <c r="EN98" i="5" s="1"/>
  <c r="CF25" i="5"/>
  <c r="EN25" i="5" s="1"/>
  <c r="CF93" i="5"/>
  <c r="EN93" i="5" s="1"/>
  <c r="CF156" i="5"/>
  <c r="EN156" i="5" s="1"/>
  <c r="CF124" i="5"/>
  <c r="EN124" i="5" s="1"/>
  <c r="CF144" i="5"/>
  <c r="EN144" i="5" s="1"/>
  <c r="CF150" i="5"/>
  <c r="EN150" i="5" s="1"/>
  <c r="CF56" i="5"/>
  <c r="EN56" i="5" s="1"/>
  <c r="CF9" i="5"/>
  <c r="EN9" i="5" s="1"/>
  <c r="CF77" i="5"/>
  <c r="EN77" i="5" s="1"/>
  <c r="CF46" i="5"/>
  <c r="EN46" i="5" s="1"/>
  <c r="CF140" i="5"/>
  <c r="EN140" i="5" s="1"/>
  <c r="CF68" i="5"/>
  <c r="EN68" i="5" s="1"/>
  <c r="CF3" i="5"/>
  <c r="EN3" i="5" s="1"/>
  <c r="CF5" i="5"/>
  <c r="EN5" i="5" s="1"/>
  <c r="CF57" i="5"/>
  <c r="EN57" i="5" s="1"/>
  <c r="CF37" i="5"/>
  <c r="EN37" i="5" s="1"/>
  <c r="CF12" i="5"/>
  <c r="EN12" i="5" s="1"/>
  <c r="CF111" i="5"/>
  <c r="EN111" i="5" s="1"/>
  <c r="CF168" i="5"/>
  <c r="EN168" i="5" s="1"/>
  <c r="CF36" i="5"/>
  <c r="EN36" i="5" s="1"/>
  <c r="CF96" i="5"/>
  <c r="EN96" i="5" s="1"/>
  <c r="CF187" i="5"/>
  <c r="EN187" i="5" s="1"/>
  <c r="CF185" i="5"/>
  <c r="EN185" i="5" s="1"/>
  <c r="CF80" i="5"/>
  <c r="EN80" i="5" s="1"/>
  <c r="CF163" i="5"/>
  <c r="EN163" i="5" s="1"/>
  <c r="CF155" i="5"/>
  <c r="EN155" i="5" s="1"/>
  <c r="CF99" i="5"/>
  <c r="EN99" i="5" s="1"/>
  <c r="CF160" i="5"/>
  <c r="EN160" i="5" s="1"/>
  <c r="CF128" i="5"/>
  <c r="EN128" i="5" s="1"/>
  <c r="CF183" i="5"/>
  <c r="EN183" i="5" s="1"/>
  <c r="CF138" i="5"/>
  <c r="EN138" i="5" s="1"/>
  <c r="CF26" i="5"/>
  <c r="EN26" i="5" s="1"/>
  <c r="CF4" i="5"/>
  <c r="EN4" i="5" s="1"/>
  <c r="CF66" i="5"/>
  <c r="EN66" i="5" s="1"/>
  <c r="CF177" i="5"/>
  <c r="EN177" i="5" s="1"/>
  <c r="CF139" i="5"/>
  <c r="EN139" i="5" s="1"/>
  <c r="CF95" i="5"/>
  <c r="EN95" i="5" s="1"/>
  <c r="CF64" i="5"/>
  <c r="EN64" i="5" s="1"/>
  <c r="CF173" i="5"/>
  <c r="EN173" i="5" s="1"/>
  <c r="CF117" i="5"/>
  <c r="EN117" i="5" s="1"/>
  <c r="CF167" i="5"/>
  <c r="EN167" i="5" s="1"/>
  <c r="CF106" i="5"/>
  <c r="EN106" i="5" s="1"/>
  <c r="CF125" i="5"/>
  <c r="EN125" i="5" s="1"/>
  <c r="CF22" i="5"/>
  <c r="EN22" i="5" s="1"/>
  <c r="CF123" i="5"/>
  <c r="EN123" i="5" s="1"/>
  <c r="CF112" i="5"/>
  <c r="EN112" i="5" s="1"/>
  <c r="CF149" i="5"/>
  <c r="EN149" i="5" s="1"/>
  <c r="CF43" i="5"/>
  <c r="EN43" i="5" s="1"/>
  <c r="CF29" i="5"/>
  <c r="EN29" i="5" s="1"/>
  <c r="CF87" i="5"/>
  <c r="EN87" i="5" s="1"/>
  <c r="CF59" i="5"/>
  <c r="EN59" i="5" s="1"/>
  <c r="CF154" i="5"/>
  <c r="EN154" i="5" s="1"/>
  <c r="CF171" i="5"/>
  <c r="EN171" i="5" s="1"/>
  <c r="CF23" i="5"/>
  <c r="EN23" i="5" s="1"/>
  <c r="CF142" i="5"/>
  <c r="EN142" i="5" s="1"/>
  <c r="CF84" i="5"/>
  <c r="EN84" i="5" s="1"/>
  <c r="CF65" i="5"/>
  <c r="EN65" i="5" s="1"/>
  <c r="CF188" i="5"/>
  <c r="EN188" i="5" s="1"/>
  <c r="CF164" i="5"/>
  <c r="EN164" i="5" s="1"/>
  <c r="CF10" i="5"/>
  <c r="EN10" i="5" s="1"/>
  <c r="CF182" i="5"/>
  <c r="EN182" i="5" s="1"/>
  <c r="CF21" i="5"/>
  <c r="EN21" i="5" s="1"/>
  <c r="CF72" i="5"/>
  <c r="EN72" i="5" s="1"/>
  <c r="CF118" i="5"/>
  <c r="EN118" i="5" s="1"/>
  <c r="CF69" i="5"/>
  <c r="EN69" i="5" s="1"/>
  <c r="CF101" i="5"/>
  <c r="EN101" i="5" s="1"/>
  <c r="CF181" i="5"/>
  <c r="EN181" i="5" s="1"/>
  <c r="CF89" i="5"/>
  <c r="EN89" i="5" s="1"/>
  <c r="CF50" i="5"/>
  <c r="EN50" i="5" s="1"/>
  <c r="CF88" i="5"/>
  <c r="EN88" i="5" s="1"/>
  <c r="CF14" i="5"/>
  <c r="EN14" i="5" s="1"/>
  <c r="CF172" i="5"/>
  <c r="EN172" i="5" s="1"/>
  <c r="CF190" i="5"/>
  <c r="EN190" i="5" s="1"/>
  <c r="CF55" i="5"/>
  <c r="EN55" i="5" s="1"/>
  <c r="CF100" i="5"/>
  <c r="EN100" i="5" s="1"/>
  <c r="CF178" i="5"/>
  <c r="EN178" i="5" s="1"/>
  <c r="CF137" i="5"/>
  <c r="EN137" i="5" s="1"/>
  <c r="CF104" i="5"/>
  <c r="EN104" i="5" s="1"/>
  <c r="CF62" i="5"/>
  <c r="EN62" i="5" s="1"/>
  <c r="CF13" i="5"/>
  <c r="EN13" i="5" s="1"/>
  <c r="CF40" i="5"/>
  <c r="EN40" i="5" s="1"/>
  <c r="CF58" i="5"/>
  <c r="EN58" i="5" s="1"/>
  <c r="CF186" i="5"/>
  <c r="EN186" i="5" s="1"/>
  <c r="CF179" i="5"/>
  <c r="EN179" i="5" s="1"/>
  <c r="CF103" i="5"/>
  <c r="EN103" i="5" s="1"/>
  <c r="CF60" i="5"/>
  <c r="EN60" i="5" s="1"/>
  <c r="CF74" i="5"/>
  <c r="EN74" i="5" s="1"/>
  <c r="CF122" i="5"/>
  <c r="EN122" i="5" s="1"/>
  <c r="CF67" i="5"/>
  <c r="EN67" i="5" s="1"/>
  <c r="CF33" i="5"/>
  <c r="EN33" i="5" s="1"/>
  <c r="CF81" i="5"/>
  <c r="EN81" i="5" s="1"/>
  <c r="CF145" i="5"/>
  <c r="EN145" i="5" s="1"/>
  <c r="CF47" i="5"/>
  <c r="EN47" i="5" s="1"/>
  <c r="CF113" i="5"/>
  <c r="EN113" i="5" s="1"/>
  <c r="CF170" i="5"/>
  <c r="EN170" i="5" s="1"/>
  <c r="CF17" i="5"/>
  <c r="EN17" i="5" s="1"/>
  <c r="CF134" i="5"/>
  <c r="EN134" i="5" s="1"/>
  <c r="CF61" i="5"/>
  <c r="EN61" i="5" s="1"/>
  <c r="CF121" i="5"/>
  <c r="EN121" i="5" s="1"/>
  <c r="CF24" i="5"/>
  <c r="EN24" i="5" s="1"/>
  <c r="CF127" i="5"/>
  <c r="EN127" i="5" s="1"/>
  <c r="CF6" i="5"/>
  <c r="EN6" i="5" s="1"/>
  <c r="CF176" i="5"/>
  <c r="EN176" i="5" s="1"/>
  <c r="CF135" i="5"/>
  <c r="EN135" i="5" s="1"/>
  <c r="CF161" i="5"/>
  <c r="EN161" i="5" s="1"/>
  <c r="CF70" i="5"/>
  <c r="EN70" i="5" s="1"/>
  <c r="CF191" i="5"/>
  <c r="EN191" i="5" s="1"/>
  <c r="CF175" i="5"/>
  <c r="EN175" i="5" s="1"/>
  <c r="CF116" i="5"/>
  <c r="EN116" i="5" s="1"/>
  <c r="CF52" i="5"/>
  <c r="EN52" i="5" s="1"/>
  <c r="CF157" i="5"/>
  <c r="EN157" i="5" s="1"/>
  <c r="CF78" i="5"/>
  <c r="EN78" i="5" s="1"/>
  <c r="CF148" i="5"/>
  <c r="EN148" i="5" s="1"/>
  <c r="CF90" i="5"/>
  <c r="EN90" i="5" s="1"/>
  <c r="CF35" i="5"/>
  <c r="EN35" i="5" s="1"/>
  <c r="CF7" i="5"/>
  <c r="EN7" i="5" s="1"/>
  <c r="CF115" i="5"/>
  <c r="EN115" i="5" s="1"/>
  <c r="CF20" i="5"/>
  <c r="EN20" i="5" s="1"/>
  <c r="CF76" i="5"/>
  <c r="EN76" i="5" s="1"/>
  <c r="CF152" i="5"/>
  <c r="EN152" i="5" s="1"/>
  <c r="CF189" i="5"/>
  <c r="EN189" i="5" s="1"/>
  <c r="CF120" i="5"/>
  <c r="EN120" i="5" s="1"/>
  <c r="CF129" i="5"/>
  <c r="EN129" i="5" s="1"/>
  <c r="CF42" i="5"/>
  <c r="EN42" i="5" s="1"/>
  <c r="CF79" i="5"/>
  <c r="EN79" i="5" s="1"/>
  <c r="CF130" i="5"/>
  <c r="EN130" i="5" s="1"/>
  <c r="CF82" i="5"/>
  <c r="EN82" i="5" s="1"/>
  <c r="CF27" i="5"/>
  <c r="EN27" i="5" s="1"/>
  <c r="CF30" i="5"/>
  <c r="EN30" i="5" s="1"/>
  <c r="CF53" i="5"/>
  <c r="EN53" i="5" s="1"/>
  <c r="CF110" i="5"/>
  <c r="EN110" i="5" s="1"/>
  <c r="CF11" i="5"/>
  <c r="EN11" i="5" s="1"/>
  <c r="CF71" i="5"/>
  <c r="EN71" i="5" s="1"/>
  <c r="CF147" i="5"/>
  <c r="EN147" i="5" s="1"/>
  <c r="CF16" i="5"/>
  <c r="EN16" i="5" s="1"/>
  <c r="CF158" i="5"/>
  <c r="EN158" i="5" s="1"/>
  <c r="CF19" i="5"/>
  <c r="EN19" i="5" s="1"/>
  <c r="CF45" i="5"/>
  <c r="EN45" i="5" s="1"/>
  <c r="CF146" i="5"/>
  <c r="EN146" i="5" s="1"/>
  <c r="CF141" i="5"/>
  <c r="EN141" i="5" s="1"/>
  <c r="CF86" i="5"/>
  <c r="EN86" i="5" s="1"/>
  <c r="CF15" i="5"/>
  <c r="EN15" i="5" s="1"/>
  <c r="CF44" i="5"/>
  <c r="EN44" i="5" s="1"/>
  <c r="CF97" i="5"/>
  <c r="EN97" i="5" s="1"/>
  <c r="CF192" i="5"/>
  <c r="EN192" i="5" s="1"/>
  <c r="CF114" i="5"/>
  <c r="EN114" i="5" s="1"/>
  <c r="CF38" i="5"/>
  <c r="EN38" i="5" s="1"/>
  <c r="CF143" i="5"/>
  <c r="EN143" i="5" s="1"/>
  <c r="CF159" i="5"/>
  <c r="EN159" i="5" s="1"/>
  <c r="CF18" i="5"/>
  <c r="EN18" i="5" s="1"/>
  <c r="CF39" i="5"/>
  <c r="EN39" i="5" s="1"/>
  <c r="CF31" i="5"/>
  <c r="EN31" i="5" s="1"/>
  <c r="CF166" i="5"/>
  <c r="EN166" i="5" s="1"/>
  <c r="CF32" i="5"/>
  <c r="EN32" i="5" s="1"/>
  <c r="CF41" i="5"/>
  <c r="EN41" i="5" s="1"/>
  <c r="CF105" i="5"/>
  <c r="EN105" i="5" s="1"/>
  <c r="CF136" i="5"/>
  <c r="EN136" i="5" s="1"/>
  <c r="CF49" i="5"/>
  <c r="EN49" i="5" s="1"/>
  <c r="CF34" i="5"/>
  <c r="EN34" i="5" s="1"/>
  <c r="CF193" i="5"/>
  <c r="EN193" i="5" s="1"/>
  <c r="CF126" i="5"/>
  <c r="EN126" i="5" s="1"/>
  <c r="CF194" i="5"/>
  <c r="EN194" i="5" s="1"/>
  <c r="CF174" i="5"/>
  <c r="EN174" i="5" s="1"/>
  <c r="CF92" i="5"/>
  <c r="EN92" i="5" s="1"/>
  <c r="CF54" i="5"/>
  <c r="EN54" i="5" s="1"/>
  <c r="CF153" i="5"/>
  <c r="EN153" i="5" s="1"/>
  <c r="CF28" i="5"/>
  <c r="EN28" i="5" s="1"/>
  <c r="CF165" i="5"/>
  <c r="EN165" i="5" s="1"/>
  <c r="CF119" i="5"/>
  <c r="EN119" i="5" s="1"/>
  <c r="CF184" i="5"/>
  <c r="EN184" i="5" s="1"/>
  <c r="CF73" i="5"/>
  <c r="EN73" i="5" s="1"/>
  <c r="CF83" i="5"/>
  <c r="EN83" i="5" s="1"/>
  <c r="CF91" i="5"/>
  <c r="EN91" i="5" s="1"/>
  <c r="CF102" i="5"/>
  <c r="EN102" i="5" s="1"/>
  <c r="CF8" i="5"/>
  <c r="EN8" i="5" s="1"/>
  <c r="CF94" i="5"/>
  <c r="EN94" i="5" s="1"/>
  <c r="CF151" i="5"/>
  <c r="EN151" i="5" s="1"/>
  <c r="CF162" i="5"/>
  <c r="EN162" i="5" s="1"/>
  <c r="CF63" i="5"/>
  <c r="EN63" i="5" s="1"/>
  <c r="CF131" i="5"/>
  <c r="EN131" i="5" s="1"/>
  <c r="CF48" i="5"/>
  <c r="EN48" i="5" s="1"/>
  <c r="CF85" i="5"/>
  <c r="EN85" i="5" s="1"/>
  <c r="CF108" i="5"/>
  <c r="EN108" i="5" s="1"/>
  <c r="BW65" i="5"/>
  <c r="EE65" i="5" s="1"/>
  <c r="BW98" i="5"/>
  <c r="EE98" i="5" s="1"/>
  <c r="BW61" i="5"/>
  <c r="EE61" i="5" s="1"/>
  <c r="BW127" i="5"/>
  <c r="EE127" i="5" s="1"/>
  <c r="BW70" i="5"/>
  <c r="EE70" i="5" s="1"/>
  <c r="BW67" i="5"/>
  <c r="EE67" i="5" s="1"/>
  <c r="BW72" i="5"/>
  <c r="EE72" i="5" s="1"/>
  <c r="BW116" i="5"/>
  <c r="EE116" i="5" s="1"/>
  <c r="BW27" i="5"/>
  <c r="EE27" i="5" s="1"/>
  <c r="BW114" i="5"/>
  <c r="EE114" i="5" s="1"/>
  <c r="BW80" i="5"/>
  <c r="EE80" i="5" s="1"/>
  <c r="BW90" i="5"/>
  <c r="EE90" i="5" s="1"/>
  <c r="BW93" i="5"/>
  <c r="EE93" i="5" s="1"/>
  <c r="BW189" i="5"/>
  <c r="EE189" i="5" s="1"/>
  <c r="BW125" i="5"/>
  <c r="EE125" i="5" s="1"/>
  <c r="BW92" i="5"/>
  <c r="EE92" i="5" s="1"/>
  <c r="BW156" i="5"/>
  <c r="EE156" i="5" s="1"/>
  <c r="BW119" i="5"/>
  <c r="EE119" i="5" s="1"/>
  <c r="BW55" i="5"/>
  <c r="EE55" i="5" s="1"/>
  <c r="BW176" i="5"/>
  <c r="EE176" i="5" s="1"/>
  <c r="BW171" i="5"/>
  <c r="EE171" i="5" s="1"/>
  <c r="BW22" i="5"/>
  <c r="EE22" i="5" s="1"/>
  <c r="BW28" i="5"/>
  <c r="EE28" i="5" s="1"/>
  <c r="BW40" i="5"/>
  <c r="EE40" i="5" s="1"/>
  <c r="BW18" i="5"/>
  <c r="EE18" i="5" s="1"/>
  <c r="BW47" i="5"/>
  <c r="EE47" i="5" s="1"/>
  <c r="BW39" i="5"/>
  <c r="EE39" i="5" s="1"/>
  <c r="BW154" i="5"/>
  <c r="EE154" i="5" s="1"/>
  <c r="BW139" i="5"/>
  <c r="EE139" i="5" s="1"/>
  <c r="BW112" i="5"/>
  <c r="EE112" i="5" s="1"/>
  <c r="BW160" i="5"/>
  <c r="EE160" i="5" s="1"/>
  <c r="BW178" i="5"/>
  <c r="EE178" i="5" s="1"/>
  <c r="BW162" i="5"/>
  <c r="EE162" i="5" s="1"/>
  <c r="BW194" i="5"/>
  <c r="EE194" i="5" s="1"/>
  <c r="BW183" i="5"/>
  <c r="EE183" i="5" s="1"/>
  <c r="BW71" i="5"/>
  <c r="EE71" i="5" s="1"/>
  <c r="BW60" i="5"/>
  <c r="EE60" i="5" s="1"/>
  <c r="BW129" i="5"/>
  <c r="EE129" i="5" s="1"/>
  <c r="BW179" i="5"/>
  <c r="EE179" i="5" s="1"/>
  <c r="BW167" i="5"/>
  <c r="EE167" i="5" s="1"/>
  <c r="BW85" i="5"/>
  <c r="EE85" i="5" s="1"/>
  <c r="BW19" i="5"/>
  <c r="EE19" i="5" s="1"/>
  <c r="BW11" i="5"/>
  <c r="EE11" i="5" s="1"/>
  <c r="BW16" i="5"/>
  <c r="EE16" i="5" s="1"/>
  <c r="BW153" i="5"/>
  <c r="EE153" i="5" s="1"/>
  <c r="BW186" i="5"/>
  <c r="EE186" i="5" s="1"/>
  <c r="BW103" i="5"/>
  <c r="EE103" i="5" s="1"/>
  <c r="BW118" i="5"/>
  <c r="EE118" i="5" s="1"/>
  <c r="BW36" i="5"/>
  <c r="EE36" i="5" s="1"/>
  <c r="BW8" i="5"/>
  <c r="EE8" i="5" s="1"/>
  <c r="BW53" i="5"/>
  <c r="EE53" i="5" s="1"/>
  <c r="BW57" i="5"/>
  <c r="EE57" i="5" s="1"/>
  <c r="BW51" i="5"/>
  <c r="EE51" i="5" s="1"/>
  <c r="BW107" i="5"/>
  <c r="EE107" i="5" s="1"/>
  <c r="BW110" i="5"/>
  <c r="EE110" i="5" s="1"/>
  <c r="BW74" i="5"/>
  <c r="EE74" i="5" s="1"/>
  <c r="BW187" i="5"/>
  <c r="EE187" i="5" s="1"/>
  <c r="BW17" i="5"/>
  <c r="EE17" i="5" s="1"/>
  <c r="BW81" i="5"/>
  <c r="EE81" i="5" s="1"/>
  <c r="BW83" i="5"/>
  <c r="EE83" i="5" s="1"/>
  <c r="BW146" i="5"/>
  <c r="EE146" i="5" s="1"/>
  <c r="BW117" i="5"/>
  <c r="EE117" i="5" s="1"/>
  <c r="BW164" i="5"/>
  <c r="EE164" i="5" s="1"/>
  <c r="BW14" i="5"/>
  <c r="EE14" i="5" s="1"/>
  <c r="BW62" i="5"/>
  <c r="EE62" i="5" s="1"/>
  <c r="BW140" i="5"/>
  <c r="EE140" i="5" s="1"/>
  <c r="BW41" i="5"/>
  <c r="EE41" i="5" s="1"/>
  <c r="BW34" i="5"/>
  <c r="EE34" i="5" s="1"/>
  <c r="BW4" i="5"/>
  <c r="EE4" i="5" s="1"/>
  <c r="BW106" i="5"/>
  <c r="EE106" i="5" s="1"/>
  <c r="BW168" i="5"/>
  <c r="EE168" i="5" s="1"/>
  <c r="BW7" i="5"/>
  <c r="EE7" i="5" s="1"/>
  <c r="BW126" i="5"/>
  <c r="EE126" i="5" s="1"/>
  <c r="BW82" i="5"/>
  <c r="EE82" i="5" s="1"/>
  <c r="BW56" i="5"/>
  <c r="EE56" i="5" s="1"/>
  <c r="BW157" i="5"/>
  <c r="EE157" i="5" s="1"/>
  <c r="BW169" i="5"/>
  <c r="EE169" i="5" s="1"/>
  <c r="BW152" i="5"/>
  <c r="EE152" i="5" s="1"/>
  <c r="BW166" i="5"/>
  <c r="EE166" i="5" s="1"/>
  <c r="BW109" i="5"/>
  <c r="EE109" i="5" s="1"/>
  <c r="BW145" i="5"/>
  <c r="EE145" i="5" s="1"/>
  <c r="BW175" i="5"/>
  <c r="EE175" i="5" s="1"/>
  <c r="BW144" i="5"/>
  <c r="EE144" i="5" s="1"/>
  <c r="BW6" i="5"/>
  <c r="EE6" i="5" s="1"/>
  <c r="BW151" i="5"/>
  <c r="EE151" i="5" s="1"/>
  <c r="BW101" i="5"/>
  <c r="EE101" i="5" s="1"/>
  <c r="BW135" i="5"/>
  <c r="EE135" i="5" s="1"/>
  <c r="BW124" i="5"/>
  <c r="EE124" i="5" s="1"/>
  <c r="BW64" i="5"/>
  <c r="EE64" i="5" s="1"/>
  <c r="BW111" i="5"/>
  <c r="EE111" i="5" s="1"/>
  <c r="BW193" i="5"/>
  <c r="EE193" i="5" s="1"/>
  <c r="BW100" i="5"/>
  <c r="EE100" i="5" s="1"/>
  <c r="BW120" i="5"/>
  <c r="EE120" i="5" s="1"/>
  <c r="BW78" i="5"/>
  <c r="EE78" i="5" s="1"/>
  <c r="BW3" i="5"/>
  <c r="EE3" i="5" s="1"/>
  <c r="BW38" i="5"/>
  <c r="EE38" i="5" s="1"/>
  <c r="BW63" i="5"/>
  <c r="EE63" i="5" s="1"/>
  <c r="BW123" i="5"/>
  <c r="EE123" i="5" s="1"/>
  <c r="BW95" i="5"/>
  <c r="EE95" i="5" s="1"/>
  <c r="BW161" i="5"/>
  <c r="EE161" i="5" s="1"/>
  <c r="BW121" i="5"/>
  <c r="EE121" i="5" s="1"/>
  <c r="BW182" i="5"/>
  <c r="EE182" i="5" s="1"/>
  <c r="BW88" i="5"/>
  <c r="EE88" i="5" s="1"/>
  <c r="BW115" i="5"/>
  <c r="EE115" i="5" s="1"/>
  <c r="BW174" i="5"/>
  <c r="EE174" i="5" s="1"/>
  <c r="BW45" i="5"/>
  <c r="EE45" i="5" s="1"/>
  <c r="BW165" i="5"/>
  <c r="EE165" i="5" s="1"/>
  <c r="BW42" i="5"/>
  <c r="EE42" i="5" s="1"/>
  <c r="BW122" i="5"/>
  <c r="EE122" i="5" s="1"/>
  <c r="BW132" i="5"/>
  <c r="EE132" i="5" s="1"/>
  <c r="BW33" i="5"/>
  <c r="EE33" i="5" s="1"/>
  <c r="BW173" i="5"/>
  <c r="EE173" i="5" s="1"/>
  <c r="BW155" i="5"/>
  <c r="EE155" i="5" s="1"/>
  <c r="BW185" i="5"/>
  <c r="EE185" i="5" s="1"/>
  <c r="BW184" i="5"/>
  <c r="EE184" i="5" s="1"/>
  <c r="BW69" i="5"/>
  <c r="EE69" i="5" s="1"/>
  <c r="BW180" i="5"/>
  <c r="EE180" i="5" s="1"/>
  <c r="BW76" i="5"/>
  <c r="EE76" i="5" s="1"/>
  <c r="BW5" i="5"/>
  <c r="EE5" i="5" s="1"/>
  <c r="BW49" i="5"/>
  <c r="EE49" i="5" s="1"/>
  <c r="BW130" i="5"/>
  <c r="EE130" i="5" s="1"/>
  <c r="BW141" i="5"/>
  <c r="EE141" i="5" s="1"/>
  <c r="BW73" i="5"/>
  <c r="EE73" i="5" s="1"/>
  <c r="BW20" i="5"/>
  <c r="EE20" i="5" s="1"/>
  <c r="BW102" i="5"/>
  <c r="EE102" i="5" s="1"/>
  <c r="BW89" i="5"/>
  <c r="EE89" i="5" s="1"/>
  <c r="BW143" i="5"/>
  <c r="EE143" i="5" s="1"/>
  <c r="BW24" i="5"/>
  <c r="EE24" i="5" s="1"/>
  <c r="BW128" i="5"/>
  <c r="EE128" i="5" s="1"/>
  <c r="BW12" i="5"/>
  <c r="EE12" i="5" s="1"/>
  <c r="BW15" i="5"/>
  <c r="EE15" i="5" s="1"/>
  <c r="BW136" i="5"/>
  <c r="EE136" i="5" s="1"/>
  <c r="BW31" i="5"/>
  <c r="EE31" i="5" s="1"/>
  <c r="BW188" i="5"/>
  <c r="EE188" i="5" s="1"/>
  <c r="BW99" i="5"/>
  <c r="EE99" i="5" s="1"/>
  <c r="BW10" i="5"/>
  <c r="EE10" i="5" s="1"/>
  <c r="BW84" i="5"/>
  <c r="EE84" i="5" s="1"/>
  <c r="BW21" i="5"/>
  <c r="EE21" i="5" s="1"/>
  <c r="BW134" i="5"/>
  <c r="EE134" i="5" s="1"/>
  <c r="BW75" i="5"/>
  <c r="EE75" i="5" s="1"/>
  <c r="BW54" i="5"/>
  <c r="EE54" i="5" s="1"/>
  <c r="BW32" i="5"/>
  <c r="EE32" i="5" s="1"/>
  <c r="BW181" i="5"/>
  <c r="EE181" i="5" s="1"/>
  <c r="BW150" i="5"/>
  <c r="EE150" i="5" s="1"/>
  <c r="BW159" i="5"/>
  <c r="EE159" i="5" s="1"/>
  <c r="BW163" i="5"/>
  <c r="EE163" i="5" s="1"/>
  <c r="BW13" i="5"/>
  <c r="EE13" i="5" s="1"/>
  <c r="BW158" i="5"/>
  <c r="EE158" i="5" s="1"/>
  <c r="BW108" i="5"/>
  <c r="EE108" i="5" s="1"/>
  <c r="BW79" i="5"/>
  <c r="EE79" i="5" s="1"/>
  <c r="BW172" i="5"/>
  <c r="EE172" i="5" s="1"/>
  <c r="BW68" i="5"/>
  <c r="EE68" i="5" s="1"/>
  <c r="BW142" i="5"/>
  <c r="EE142" i="5" s="1"/>
  <c r="BW131" i="5"/>
  <c r="EE131" i="5" s="1"/>
  <c r="BW35" i="5"/>
  <c r="EE35" i="5" s="1"/>
  <c r="BW148" i="5"/>
  <c r="EE148" i="5" s="1"/>
  <c r="BW86" i="5"/>
  <c r="EE86" i="5" s="1"/>
  <c r="BW147" i="5"/>
  <c r="EE147" i="5" s="1"/>
  <c r="BW138" i="5"/>
  <c r="EE138" i="5" s="1"/>
  <c r="BW66" i="5"/>
  <c r="EE66" i="5" s="1"/>
  <c r="BW191" i="5"/>
  <c r="EE191" i="5" s="1"/>
  <c r="BW77" i="5"/>
  <c r="EE77" i="5" s="1"/>
  <c r="BW26" i="5"/>
  <c r="EE26" i="5" s="1"/>
  <c r="BW94" i="5"/>
  <c r="EE94" i="5" s="1"/>
  <c r="BW105" i="5"/>
  <c r="EE105" i="5" s="1"/>
  <c r="BW149" i="5"/>
  <c r="EE149" i="5" s="1"/>
  <c r="BW192" i="5"/>
  <c r="EE192" i="5" s="1"/>
  <c r="BW170" i="5"/>
  <c r="EE170" i="5" s="1"/>
  <c r="BW43" i="5"/>
  <c r="EE43" i="5" s="1"/>
  <c r="BW87" i="5"/>
  <c r="EE87" i="5" s="1"/>
  <c r="BW23" i="5"/>
  <c r="EE23" i="5" s="1"/>
  <c r="BW104" i="5"/>
  <c r="EE104" i="5" s="1"/>
  <c r="BW48" i="5"/>
  <c r="EE48" i="5" s="1"/>
  <c r="BW52" i="5"/>
  <c r="EE52" i="5" s="1"/>
  <c r="BW59" i="5"/>
  <c r="EE59" i="5" s="1"/>
  <c r="BW30" i="5"/>
  <c r="EE30" i="5" s="1"/>
  <c r="BW37" i="5"/>
  <c r="EE37" i="5" s="1"/>
  <c r="BW113" i="5"/>
  <c r="EE113" i="5" s="1"/>
  <c r="BW190" i="5"/>
  <c r="EE190" i="5" s="1"/>
  <c r="BW29" i="5"/>
  <c r="EE29" i="5" s="1"/>
  <c r="BW25" i="5"/>
  <c r="EE25" i="5" s="1"/>
  <c r="BW97" i="5"/>
  <c r="EE97" i="5" s="1"/>
  <c r="BW133" i="5"/>
  <c r="EE133" i="5" s="1"/>
  <c r="BW58" i="5"/>
  <c r="EE58" i="5" s="1"/>
  <c r="BW96" i="5"/>
  <c r="EE96" i="5" s="1"/>
  <c r="BW44" i="5"/>
  <c r="EE44" i="5" s="1"/>
  <c r="BW177" i="5"/>
  <c r="EE177" i="5" s="1"/>
  <c r="BW46" i="5"/>
  <c r="EE46" i="5" s="1"/>
  <c r="BW50" i="5"/>
  <c r="EE50" i="5" s="1"/>
  <c r="BW91" i="5"/>
  <c r="EE91" i="5" s="1"/>
  <c r="BW137" i="5"/>
  <c r="EE137" i="5" s="1"/>
  <c r="BW9" i="5"/>
  <c r="EE9" i="5" s="1"/>
  <c r="BK25" i="5"/>
  <c r="DS25" i="5" s="1"/>
  <c r="BK38" i="5"/>
  <c r="DS38" i="5" s="1"/>
  <c r="BK188" i="5"/>
  <c r="DS188" i="5" s="1"/>
  <c r="BK89" i="5"/>
  <c r="DS89" i="5" s="1"/>
  <c r="BK146" i="5"/>
  <c r="DS146" i="5" s="1"/>
  <c r="BK117" i="5"/>
  <c r="DS117" i="5" s="1"/>
  <c r="BK91" i="5"/>
  <c r="DS91" i="5" s="1"/>
  <c r="BK108" i="5"/>
  <c r="DS108" i="5" s="1"/>
  <c r="BK39" i="5"/>
  <c r="DS39" i="5" s="1"/>
  <c r="BK33" i="5"/>
  <c r="DS33" i="5" s="1"/>
  <c r="BK50" i="5"/>
  <c r="DS50" i="5" s="1"/>
  <c r="BK5" i="5"/>
  <c r="DS5" i="5" s="1"/>
  <c r="BK127" i="5"/>
  <c r="DS127" i="5" s="1"/>
  <c r="BK74" i="5"/>
  <c r="DS74" i="5" s="1"/>
  <c r="BK54" i="5"/>
  <c r="DS54" i="5" s="1"/>
  <c r="BK128" i="5"/>
  <c r="DS128" i="5" s="1"/>
  <c r="BK71" i="5"/>
  <c r="DS71" i="5" s="1"/>
  <c r="BK187" i="5"/>
  <c r="DS187" i="5" s="1"/>
  <c r="BK40" i="5"/>
  <c r="DS40" i="5" s="1"/>
  <c r="BK156" i="5"/>
  <c r="DS156" i="5" s="1"/>
  <c r="BK178" i="5"/>
  <c r="DS178" i="5" s="1"/>
  <c r="BK131" i="5"/>
  <c r="DS131" i="5" s="1"/>
  <c r="BK168" i="5"/>
  <c r="DS168" i="5" s="1"/>
  <c r="BK143" i="5"/>
  <c r="DS143" i="5" s="1"/>
  <c r="BK171" i="5"/>
  <c r="DS171" i="5" s="1"/>
  <c r="BK191" i="5"/>
  <c r="DS191" i="5" s="1"/>
  <c r="BK119" i="5"/>
  <c r="DS119" i="5" s="1"/>
  <c r="BK78" i="5"/>
  <c r="DS78" i="5" s="1"/>
  <c r="BK29" i="5"/>
  <c r="DS29" i="5" s="1"/>
  <c r="BK118" i="5"/>
  <c r="DS118" i="5" s="1"/>
  <c r="BK41" i="5"/>
  <c r="DS41" i="5" s="1"/>
  <c r="BK82" i="5"/>
  <c r="DS82" i="5" s="1"/>
  <c r="BK169" i="5"/>
  <c r="DS169" i="5" s="1"/>
  <c r="BK104" i="5"/>
  <c r="DS104" i="5" s="1"/>
  <c r="BK170" i="5"/>
  <c r="DS170" i="5" s="1"/>
  <c r="BK12" i="5"/>
  <c r="DS12" i="5" s="1"/>
  <c r="BK45" i="5"/>
  <c r="DS45" i="5" s="1"/>
  <c r="BK123" i="5"/>
  <c r="DS123" i="5" s="1"/>
  <c r="BK149" i="5"/>
  <c r="DS149" i="5" s="1"/>
  <c r="BK52" i="5"/>
  <c r="DS52" i="5" s="1"/>
  <c r="BK138" i="5"/>
  <c r="DS138" i="5" s="1"/>
  <c r="BK87" i="5"/>
  <c r="DS87" i="5" s="1"/>
  <c r="BK80" i="5"/>
  <c r="DS80" i="5" s="1"/>
  <c r="BK42" i="5"/>
  <c r="DS42" i="5" s="1"/>
  <c r="BK84" i="5"/>
  <c r="DS84" i="5" s="1"/>
  <c r="BK92" i="5"/>
  <c r="DS92" i="5" s="1"/>
  <c r="BK22" i="5"/>
  <c r="DS22" i="5" s="1"/>
  <c r="BK172" i="5"/>
  <c r="DS172" i="5" s="1"/>
  <c r="BK125" i="5"/>
  <c r="DS125" i="5" s="1"/>
  <c r="BK189" i="5"/>
  <c r="DS189" i="5" s="1"/>
  <c r="BK97" i="5"/>
  <c r="DS97" i="5" s="1"/>
  <c r="BK28" i="5"/>
  <c r="DS28" i="5" s="1"/>
  <c r="BK86" i="5"/>
  <c r="DS86" i="5" s="1"/>
  <c r="BK61" i="5"/>
  <c r="DS61" i="5" s="1"/>
  <c r="BK162" i="5"/>
  <c r="DS162" i="5" s="1"/>
  <c r="BK76" i="5"/>
  <c r="DS76" i="5" s="1"/>
  <c r="BK179" i="5"/>
  <c r="DS179" i="5" s="1"/>
  <c r="BK7" i="5"/>
  <c r="DS7" i="5" s="1"/>
  <c r="BK139" i="5"/>
  <c r="DS139" i="5" s="1"/>
  <c r="BK116" i="5"/>
  <c r="DS116" i="5" s="1"/>
  <c r="BK27" i="5"/>
  <c r="DS27" i="5" s="1"/>
  <c r="BK134" i="5"/>
  <c r="DS134" i="5" s="1"/>
  <c r="BK66" i="5"/>
  <c r="DS66" i="5" s="1"/>
  <c r="BK192" i="5"/>
  <c r="DS192" i="5" s="1"/>
  <c r="BK44" i="5"/>
  <c r="DS44" i="5" s="1"/>
  <c r="BK160" i="5"/>
  <c r="DS160" i="5" s="1"/>
  <c r="BK133" i="5"/>
  <c r="DS133" i="5" s="1"/>
  <c r="BK109" i="5"/>
  <c r="DS109" i="5" s="1"/>
  <c r="BK14" i="5"/>
  <c r="DS14" i="5" s="1"/>
  <c r="BK99" i="5"/>
  <c r="DS99" i="5" s="1"/>
  <c r="BK93" i="5"/>
  <c r="DS93" i="5" s="1"/>
  <c r="BK185" i="5"/>
  <c r="DS185" i="5" s="1"/>
  <c r="BK90" i="5"/>
  <c r="DS90" i="5" s="1"/>
  <c r="BK102" i="5"/>
  <c r="DS102" i="5" s="1"/>
  <c r="BK135" i="5"/>
  <c r="DS135" i="5" s="1"/>
  <c r="BK155" i="5"/>
  <c r="DS155" i="5" s="1"/>
  <c r="BK77" i="5"/>
  <c r="DS77" i="5" s="1"/>
  <c r="BK37" i="5"/>
  <c r="DS37" i="5" s="1"/>
  <c r="BK181" i="5"/>
  <c r="DS181" i="5" s="1"/>
  <c r="BK88" i="5"/>
  <c r="DS88" i="5" s="1"/>
  <c r="BK103" i="5"/>
  <c r="DS103" i="5" s="1"/>
  <c r="BK6" i="5"/>
  <c r="DS6" i="5" s="1"/>
  <c r="BK105" i="5"/>
  <c r="DS105" i="5" s="1"/>
  <c r="BK62" i="5"/>
  <c r="DS62" i="5" s="1"/>
  <c r="BK9" i="5"/>
  <c r="DS9" i="5" s="1"/>
  <c r="BK96" i="5"/>
  <c r="DS96" i="5" s="1"/>
  <c r="BK121" i="5"/>
  <c r="DS121" i="5" s="1"/>
  <c r="BK75" i="5"/>
  <c r="DS75" i="5" s="1"/>
  <c r="BK130" i="5"/>
  <c r="DS130" i="5" s="1"/>
  <c r="BK19" i="5"/>
  <c r="DS19" i="5" s="1"/>
  <c r="BK65" i="5"/>
  <c r="DS65" i="5" s="1"/>
  <c r="BK3" i="5"/>
  <c r="DS3" i="5" s="1"/>
  <c r="BK141" i="5"/>
  <c r="DS141" i="5" s="1"/>
  <c r="BK164" i="5"/>
  <c r="DS164" i="5" s="1"/>
  <c r="BK58" i="5"/>
  <c r="DS58" i="5" s="1"/>
  <c r="BK159" i="5"/>
  <c r="DS159" i="5" s="1"/>
  <c r="BK177" i="5"/>
  <c r="DS177" i="5" s="1"/>
  <c r="BK59" i="5"/>
  <c r="DS59" i="5" s="1"/>
  <c r="BK132" i="5"/>
  <c r="DS132" i="5" s="1"/>
  <c r="BK79" i="5"/>
  <c r="DS79" i="5" s="1"/>
  <c r="BK183" i="5"/>
  <c r="DS183" i="5" s="1"/>
  <c r="BK48" i="5"/>
  <c r="DS48" i="5" s="1"/>
  <c r="BK140" i="5"/>
  <c r="DS140" i="5" s="1"/>
  <c r="BK67" i="5"/>
  <c r="DS67" i="5" s="1"/>
  <c r="BK55" i="5"/>
  <c r="DS55" i="5" s="1"/>
  <c r="BK16" i="5"/>
  <c r="DS16" i="5" s="1"/>
  <c r="BK20" i="5"/>
  <c r="DS20" i="5" s="1"/>
  <c r="BK107" i="5"/>
  <c r="DS107" i="5" s="1"/>
  <c r="BK68" i="5"/>
  <c r="DS68" i="5" s="1"/>
  <c r="BK166" i="5"/>
  <c r="DS166" i="5" s="1"/>
  <c r="BK8" i="5"/>
  <c r="DS8" i="5" s="1"/>
  <c r="BK136" i="5"/>
  <c r="DS136" i="5" s="1"/>
  <c r="BK72" i="5"/>
  <c r="DS72" i="5" s="1"/>
  <c r="BK144" i="5"/>
  <c r="DS144" i="5" s="1"/>
  <c r="BK34" i="5"/>
  <c r="DS34" i="5" s="1"/>
  <c r="BK186" i="5"/>
  <c r="DS186" i="5" s="1"/>
  <c r="BK165" i="5"/>
  <c r="DS165" i="5" s="1"/>
  <c r="BK100" i="5"/>
  <c r="DS100" i="5" s="1"/>
  <c r="BK53" i="5"/>
  <c r="DS53" i="5" s="1"/>
  <c r="BK23" i="5"/>
  <c r="DS23" i="5" s="1"/>
  <c r="BK94" i="5"/>
  <c r="DS94" i="5" s="1"/>
  <c r="BK36" i="5"/>
  <c r="DS36" i="5" s="1"/>
  <c r="BK193" i="5"/>
  <c r="DS193" i="5" s="1"/>
  <c r="BK157" i="5"/>
  <c r="DS157" i="5" s="1"/>
  <c r="BK73" i="5"/>
  <c r="DS73" i="5" s="1"/>
  <c r="BK13" i="5"/>
  <c r="DS13" i="5" s="1"/>
  <c r="BK60" i="5"/>
  <c r="DS60" i="5" s="1"/>
  <c r="BK129" i="5"/>
  <c r="DS129" i="5" s="1"/>
  <c r="BK163" i="5"/>
  <c r="DS163" i="5" s="1"/>
  <c r="BK153" i="5"/>
  <c r="DS153" i="5" s="1"/>
  <c r="BK18" i="5"/>
  <c r="DS18" i="5" s="1"/>
  <c r="BK111" i="5"/>
  <c r="DS111" i="5" s="1"/>
  <c r="BK142" i="5"/>
  <c r="DS142" i="5" s="1"/>
  <c r="BK147" i="5"/>
  <c r="DS147" i="5" s="1"/>
  <c r="BK85" i="5"/>
  <c r="DS85" i="5" s="1"/>
  <c r="BK152" i="5"/>
  <c r="DS152" i="5" s="1"/>
  <c r="BK182" i="5"/>
  <c r="DS182" i="5" s="1"/>
  <c r="BK15" i="5"/>
  <c r="DS15" i="5" s="1"/>
  <c r="BK47" i="5"/>
  <c r="DS47" i="5" s="1"/>
  <c r="BK24" i="5"/>
  <c r="DS24" i="5" s="1"/>
  <c r="BK46" i="5"/>
  <c r="DS46" i="5" s="1"/>
  <c r="BK49" i="5"/>
  <c r="DS49" i="5" s="1"/>
  <c r="BK63" i="5"/>
  <c r="DS63" i="5" s="1"/>
  <c r="BK113" i="5"/>
  <c r="DS113" i="5" s="1"/>
  <c r="BK115" i="5"/>
  <c r="DS115" i="5" s="1"/>
  <c r="BK11" i="5"/>
  <c r="DS11" i="5" s="1"/>
  <c r="BK158" i="5"/>
  <c r="DS158" i="5" s="1"/>
  <c r="BK26" i="5"/>
  <c r="DS26" i="5" s="1"/>
  <c r="BK184" i="5"/>
  <c r="DS184" i="5" s="1"/>
  <c r="BK124" i="5"/>
  <c r="DS124" i="5" s="1"/>
  <c r="BK81" i="5"/>
  <c r="DS81" i="5" s="1"/>
  <c r="BK51" i="5"/>
  <c r="DS51" i="5" s="1"/>
  <c r="BK148" i="5"/>
  <c r="DS148" i="5" s="1"/>
  <c r="BK70" i="5"/>
  <c r="DS70" i="5" s="1"/>
  <c r="BK161" i="5"/>
  <c r="DS161" i="5" s="1"/>
  <c r="BK150" i="5"/>
  <c r="DS150" i="5" s="1"/>
  <c r="BK122" i="5"/>
  <c r="DS122" i="5" s="1"/>
  <c r="BK69" i="5"/>
  <c r="DS69" i="5" s="1"/>
  <c r="BK57" i="5"/>
  <c r="DS57" i="5" s="1"/>
  <c r="BK194" i="5"/>
  <c r="DS194" i="5" s="1"/>
  <c r="BK154" i="5"/>
  <c r="DS154" i="5" s="1"/>
  <c r="BK176" i="5"/>
  <c r="DS176" i="5" s="1"/>
  <c r="BK56" i="5"/>
  <c r="DS56" i="5" s="1"/>
  <c r="BK190" i="5"/>
  <c r="DS190" i="5" s="1"/>
  <c r="BK145" i="5"/>
  <c r="DS145" i="5" s="1"/>
  <c r="BK174" i="5"/>
  <c r="DS174" i="5" s="1"/>
  <c r="BK98" i="5"/>
  <c r="DS98" i="5" s="1"/>
  <c r="BK32" i="5"/>
  <c r="DS32" i="5" s="1"/>
  <c r="BK106" i="5"/>
  <c r="DS106" i="5" s="1"/>
  <c r="BK4" i="5"/>
  <c r="DS4" i="5" s="1"/>
  <c r="BK21" i="5"/>
  <c r="DS21" i="5" s="1"/>
  <c r="BK112" i="5"/>
  <c r="DS112" i="5" s="1"/>
  <c r="BK114" i="5"/>
  <c r="DS114" i="5" s="1"/>
  <c r="BK31" i="5"/>
  <c r="DS31" i="5" s="1"/>
  <c r="BK167" i="5"/>
  <c r="DS167" i="5" s="1"/>
  <c r="BK64" i="5"/>
  <c r="DS64" i="5" s="1"/>
  <c r="BK126" i="5"/>
  <c r="DS126" i="5" s="1"/>
  <c r="BK83" i="5"/>
  <c r="DS83" i="5" s="1"/>
  <c r="BK17" i="5"/>
  <c r="DS17" i="5" s="1"/>
  <c r="BK43" i="5"/>
  <c r="DS43" i="5" s="1"/>
  <c r="BK173" i="5"/>
  <c r="DS173" i="5" s="1"/>
  <c r="BK120" i="5"/>
  <c r="DS120" i="5" s="1"/>
  <c r="BK30" i="5"/>
  <c r="DS30" i="5" s="1"/>
  <c r="BK95" i="5"/>
  <c r="DS95" i="5" s="1"/>
  <c r="BK180" i="5"/>
  <c r="DS180" i="5" s="1"/>
  <c r="BK175" i="5"/>
  <c r="DS175" i="5" s="1"/>
  <c r="BK101" i="5"/>
  <c r="DS101" i="5" s="1"/>
  <c r="BK151" i="5"/>
  <c r="DS151" i="5" s="1"/>
  <c r="BK10" i="5"/>
  <c r="DS10" i="5" s="1"/>
  <c r="BK110" i="5"/>
  <c r="DS110" i="5" s="1"/>
  <c r="BK35" i="5"/>
  <c r="DS35" i="5" s="1"/>
  <c r="BK137" i="5"/>
  <c r="DS137" i="5" s="1"/>
  <c r="AZ111" i="5"/>
  <c r="DH111" i="5" s="1"/>
  <c r="AZ161" i="5"/>
  <c r="DH161" i="5" s="1"/>
  <c r="AZ40" i="5"/>
  <c r="DH40" i="5" s="1"/>
  <c r="AZ132" i="5"/>
  <c r="DH132" i="5" s="1"/>
  <c r="AZ9" i="5"/>
  <c r="DH9" i="5" s="1"/>
  <c r="AZ50" i="5"/>
  <c r="DH50" i="5" s="1"/>
  <c r="AZ98" i="5"/>
  <c r="DH98" i="5" s="1"/>
  <c r="AZ163" i="5"/>
  <c r="DH163" i="5" s="1"/>
  <c r="AZ130" i="5"/>
  <c r="DH130" i="5" s="1"/>
  <c r="AZ15" i="5"/>
  <c r="DH15" i="5" s="1"/>
  <c r="AZ4" i="5"/>
  <c r="DH4" i="5" s="1"/>
  <c r="AZ117" i="5"/>
  <c r="DH117" i="5" s="1"/>
  <c r="AZ100" i="5"/>
  <c r="DH100" i="5" s="1"/>
  <c r="AZ59" i="5"/>
  <c r="DH59" i="5" s="1"/>
  <c r="AZ91" i="5"/>
  <c r="DH91" i="5" s="1"/>
  <c r="AZ12" i="5"/>
  <c r="DH12" i="5" s="1"/>
  <c r="AZ8" i="5"/>
  <c r="DH8" i="5" s="1"/>
  <c r="AZ114" i="5"/>
  <c r="DH114" i="5" s="1"/>
  <c r="AZ105" i="5"/>
  <c r="DH105" i="5" s="1"/>
  <c r="AZ39" i="5"/>
  <c r="DH39" i="5" s="1"/>
  <c r="AZ54" i="5"/>
  <c r="DH54" i="5" s="1"/>
  <c r="AZ34" i="5"/>
  <c r="DH34" i="5" s="1"/>
  <c r="AZ146" i="5"/>
  <c r="DH146" i="5" s="1"/>
  <c r="AZ51" i="5"/>
  <c r="DH51" i="5" s="1"/>
  <c r="AZ78" i="5"/>
  <c r="DH78" i="5" s="1"/>
  <c r="AZ89" i="5"/>
  <c r="DH89" i="5" s="1"/>
  <c r="AZ184" i="5"/>
  <c r="DH184" i="5" s="1"/>
  <c r="AZ115" i="5"/>
  <c r="DH115" i="5" s="1"/>
  <c r="AZ46" i="5"/>
  <c r="DH46" i="5" s="1"/>
  <c r="AZ57" i="5"/>
  <c r="DH57" i="5" s="1"/>
  <c r="AZ81" i="5"/>
  <c r="DH81" i="5" s="1"/>
  <c r="AZ7" i="5"/>
  <c r="DH7" i="5" s="1"/>
  <c r="AZ73" i="5"/>
  <c r="DH73" i="5" s="1"/>
  <c r="AZ148" i="5"/>
  <c r="DH148" i="5" s="1"/>
  <c r="AZ144" i="5"/>
  <c r="DH144" i="5" s="1"/>
  <c r="AZ82" i="5"/>
  <c r="DH82" i="5" s="1"/>
  <c r="AZ16" i="5"/>
  <c r="DH16" i="5" s="1"/>
  <c r="AZ138" i="5"/>
  <c r="DH138" i="5" s="1"/>
  <c r="AZ67" i="5"/>
  <c r="DH67" i="5" s="1"/>
  <c r="AZ63" i="5"/>
  <c r="DH63" i="5" s="1"/>
  <c r="AZ131" i="5"/>
  <c r="DH131" i="5" s="1"/>
  <c r="AZ6" i="5"/>
  <c r="DH6" i="5" s="1"/>
  <c r="AZ104" i="5"/>
  <c r="DH104" i="5" s="1"/>
  <c r="AZ187" i="5"/>
  <c r="DH187" i="5" s="1"/>
  <c r="AZ68" i="5"/>
  <c r="DH68" i="5" s="1"/>
  <c r="AZ176" i="5"/>
  <c r="DH176" i="5" s="1"/>
  <c r="AZ134" i="5"/>
  <c r="DH134" i="5" s="1"/>
  <c r="AZ124" i="5"/>
  <c r="DH124" i="5" s="1"/>
  <c r="AZ151" i="5"/>
  <c r="DH151" i="5" s="1"/>
  <c r="AZ80" i="5"/>
  <c r="DH80" i="5" s="1"/>
  <c r="AZ181" i="5"/>
  <c r="DH181" i="5" s="1"/>
  <c r="AZ116" i="5"/>
  <c r="DH116" i="5" s="1"/>
  <c r="AZ122" i="5"/>
  <c r="DH122" i="5" s="1"/>
  <c r="AZ99" i="5"/>
  <c r="DH99" i="5" s="1"/>
  <c r="AZ147" i="5"/>
  <c r="DH147" i="5" s="1"/>
  <c r="AZ84" i="5"/>
  <c r="DH84" i="5" s="1"/>
  <c r="AZ53" i="5"/>
  <c r="DH53" i="5" s="1"/>
  <c r="AZ66" i="5"/>
  <c r="DH66" i="5" s="1"/>
  <c r="AZ30" i="5"/>
  <c r="DH30" i="5" s="1"/>
  <c r="AZ94" i="5"/>
  <c r="DH94" i="5" s="1"/>
  <c r="AZ174" i="5"/>
  <c r="DH174" i="5" s="1"/>
  <c r="AZ109" i="5"/>
  <c r="DH109" i="5" s="1"/>
  <c r="AZ27" i="5"/>
  <c r="DH27" i="5" s="1"/>
  <c r="AZ65" i="5"/>
  <c r="DH65" i="5" s="1"/>
  <c r="AZ178" i="5"/>
  <c r="DH178" i="5" s="1"/>
  <c r="AZ97" i="5"/>
  <c r="DH97" i="5" s="1"/>
  <c r="AZ92" i="5"/>
  <c r="DH92" i="5" s="1"/>
  <c r="AZ158" i="5"/>
  <c r="DH158" i="5" s="1"/>
  <c r="AZ31" i="5"/>
  <c r="DH31" i="5" s="1"/>
  <c r="AZ64" i="5"/>
  <c r="DH64" i="5" s="1"/>
  <c r="AZ75" i="5"/>
  <c r="DH75" i="5" s="1"/>
  <c r="AZ23" i="5"/>
  <c r="DH23" i="5" s="1"/>
  <c r="AZ166" i="5"/>
  <c r="DH166" i="5" s="1"/>
  <c r="AZ33" i="5"/>
  <c r="DH33" i="5" s="1"/>
  <c r="AZ171" i="5"/>
  <c r="DH171" i="5" s="1"/>
  <c r="AZ48" i="5"/>
  <c r="DH48" i="5" s="1"/>
  <c r="AZ45" i="5"/>
  <c r="DH45" i="5" s="1"/>
  <c r="AZ153" i="5"/>
  <c r="DH153" i="5" s="1"/>
  <c r="AZ160" i="5"/>
  <c r="DH160" i="5" s="1"/>
  <c r="AZ79" i="5"/>
  <c r="DH79" i="5" s="1"/>
  <c r="AZ37" i="5"/>
  <c r="DH37" i="5" s="1"/>
  <c r="AZ18" i="5"/>
  <c r="DH18" i="5" s="1"/>
  <c r="AZ168" i="5"/>
  <c r="DH168" i="5" s="1"/>
  <c r="AZ10" i="5"/>
  <c r="DH10" i="5" s="1"/>
  <c r="AZ162" i="5"/>
  <c r="DH162" i="5" s="1"/>
  <c r="AZ22" i="5"/>
  <c r="DH22" i="5" s="1"/>
  <c r="AZ108" i="5"/>
  <c r="DH108" i="5" s="1"/>
  <c r="AZ85" i="5"/>
  <c r="DH85" i="5" s="1"/>
  <c r="AZ13" i="5"/>
  <c r="DH13" i="5" s="1"/>
  <c r="AZ101" i="5"/>
  <c r="DH101" i="5" s="1"/>
  <c r="AZ95" i="5"/>
  <c r="DH95" i="5" s="1"/>
  <c r="AZ167" i="5"/>
  <c r="DH167" i="5" s="1"/>
  <c r="AZ71" i="5"/>
  <c r="DH71" i="5" s="1"/>
  <c r="AZ119" i="5"/>
  <c r="DH119" i="5" s="1"/>
  <c r="AZ14" i="5"/>
  <c r="DH14" i="5" s="1"/>
  <c r="AZ183" i="5"/>
  <c r="DH183" i="5" s="1"/>
  <c r="AZ135" i="5"/>
  <c r="DH135" i="5" s="1"/>
  <c r="AZ142" i="5"/>
  <c r="DH142" i="5" s="1"/>
  <c r="AZ154" i="5"/>
  <c r="DH154" i="5" s="1"/>
  <c r="AZ165" i="5"/>
  <c r="DH165" i="5" s="1"/>
  <c r="AZ47" i="5"/>
  <c r="DH47" i="5" s="1"/>
  <c r="AZ72" i="5"/>
  <c r="DH72" i="5" s="1"/>
  <c r="AZ25" i="5"/>
  <c r="DH25" i="5" s="1"/>
  <c r="AZ185" i="5"/>
  <c r="DH185" i="5" s="1"/>
  <c r="AZ86" i="5"/>
  <c r="DH86" i="5" s="1"/>
  <c r="AZ141" i="5"/>
  <c r="DH141" i="5" s="1"/>
  <c r="AZ42" i="5"/>
  <c r="DH42" i="5" s="1"/>
  <c r="AZ49" i="5"/>
  <c r="DH49" i="5" s="1"/>
  <c r="AZ170" i="5"/>
  <c r="DH170" i="5" s="1"/>
  <c r="AZ175" i="5"/>
  <c r="DH175" i="5" s="1"/>
  <c r="AZ32" i="5"/>
  <c r="DH32" i="5" s="1"/>
  <c r="AZ172" i="5"/>
  <c r="DH172" i="5" s="1"/>
  <c r="AZ56" i="5"/>
  <c r="DH56" i="5" s="1"/>
  <c r="AZ129" i="5"/>
  <c r="DH129" i="5" s="1"/>
  <c r="AZ192" i="5"/>
  <c r="DH192" i="5" s="1"/>
  <c r="AZ76" i="5"/>
  <c r="DH76" i="5" s="1"/>
  <c r="AZ24" i="5"/>
  <c r="DH24" i="5" s="1"/>
  <c r="AZ143" i="5"/>
  <c r="DH143" i="5" s="1"/>
  <c r="AZ110" i="5"/>
  <c r="DH110" i="5" s="1"/>
  <c r="AZ44" i="5"/>
  <c r="DH44" i="5" s="1"/>
  <c r="AZ28" i="5"/>
  <c r="DH28" i="5" s="1"/>
  <c r="AZ29" i="5"/>
  <c r="DH29" i="5" s="1"/>
  <c r="AZ93" i="5"/>
  <c r="DH93" i="5" s="1"/>
  <c r="AZ121" i="5"/>
  <c r="DH121" i="5" s="1"/>
  <c r="AZ128" i="5"/>
  <c r="DH128" i="5" s="1"/>
  <c r="AZ189" i="5"/>
  <c r="DH189" i="5" s="1"/>
  <c r="AZ69" i="5"/>
  <c r="DH69" i="5" s="1"/>
  <c r="AZ102" i="5"/>
  <c r="DH102" i="5" s="1"/>
  <c r="AZ188" i="5"/>
  <c r="DH188" i="5" s="1"/>
  <c r="AZ118" i="5"/>
  <c r="DH118" i="5" s="1"/>
  <c r="AZ191" i="5"/>
  <c r="DH191" i="5" s="1"/>
  <c r="AZ193" i="5"/>
  <c r="DH193" i="5" s="1"/>
  <c r="AZ38" i="5"/>
  <c r="DH38" i="5" s="1"/>
  <c r="AZ17" i="5"/>
  <c r="DH17" i="5" s="1"/>
  <c r="AZ3" i="5"/>
  <c r="DH3" i="5" s="1"/>
  <c r="AZ179" i="5"/>
  <c r="DH179" i="5" s="1"/>
  <c r="AZ74" i="5"/>
  <c r="DH74" i="5" s="1"/>
  <c r="AZ96" i="5"/>
  <c r="DH96" i="5" s="1"/>
  <c r="AZ156" i="5"/>
  <c r="DH156" i="5" s="1"/>
  <c r="AZ20" i="5"/>
  <c r="DH20" i="5" s="1"/>
  <c r="AZ90" i="5"/>
  <c r="DH90" i="5" s="1"/>
  <c r="AZ26" i="5"/>
  <c r="DH26" i="5" s="1"/>
  <c r="AZ113" i="5"/>
  <c r="DH113" i="5" s="1"/>
  <c r="AZ164" i="5"/>
  <c r="DH164" i="5" s="1"/>
  <c r="AZ137" i="5"/>
  <c r="DH137" i="5" s="1"/>
  <c r="AZ125" i="5"/>
  <c r="DH125" i="5" s="1"/>
  <c r="AZ70" i="5"/>
  <c r="DH70" i="5" s="1"/>
  <c r="AZ186" i="5"/>
  <c r="DH186" i="5" s="1"/>
  <c r="AZ182" i="5"/>
  <c r="DH182" i="5" s="1"/>
  <c r="AZ103" i="5"/>
  <c r="DH103" i="5" s="1"/>
  <c r="AZ139" i="5"/>
  <c r="DH139" i="5" s="1"/>
  <c r="AZ5" i="5"/>
  <c r="DH5" i="5" s="1"/>
  <c r="AZ36" i="5"/>
  <c r="DH36" i="5" s="1"/>
  <c r="AZ149" i="5"/>
  <c r="DH149" i="5" s="1"/>
  <c r="AZ150" i="5"/>
  <c r="DH150" i="5" s="1"/>
  <c r="AZ106" i="5"/>
  <c r="DH106" i="5" s="1"/>
  <c r="AZ55" i="5"/>
  <c r="DH55" i="5" s="1"/>
  <c r="AZ61" i="5"/>
  <c r="DH61" i="5" s="1"/>
  <c r="AZ19" i="5"/>
  <c r="DH19" i="5" s="1"/>
  <c r="AZ157" i="5"/>
  <c r="DH157" i="5" s="1"/>
  <c r="AZ88" i="5"/>
  <c r="DH88" i="5" s="1"/>
  <c r="AZ60" i="5"/>
  <c r="DH60" i="5" s="1"/>
  <c r="AZ52" i="5"/>
  <c r="DH52" i="5" s="1"/>
  <c r="AZ58" i="5"/>
  <c r="DH58" i="5" s="1"/>
  <c r="AZ120" i="5"/>
  <c r="DH120" i="5" s="1"/>
  <c r="AZ41" i="5"/>
  <c r="DH41" i="5" s="1"/>
  <c r="AZ21" i="5"/>
  <c r="DH21" i="5" s="1"/>
  <c r="AZ169" i="5"/>
  <c r="DH169" i="5" s="1"/>
  <c r="AZ11" i="5"/>
  <c r="DH11" i="5" s="1"/>
  <c r="AZ173" i="5"/>
  <c r="DH173" i="5" s="1"/>
  <c r="AZ136" i="5"/>
  <c r="DH136" i="5" s="1"/>
  <c r="AZ112" i="5"/>
  <c r="DH112" i="5" s="1"/>
  <c r="AZ62" i="5"/>
  <c r="DH62" i="5" s="1"/>
  <c r="AZ133" i="5"/>
  <c r="DH133" i="5" s="1"/>
  <c r="AZ87" i="5"/>
  <c r="DH87" i="5" s="1"/>
  <c r="AZ107" i="5"/>
  <c r="DH107" i="5" s="1"/>
  <c r="AZ155" i="5"/>
  <c r="DH155" i="5" s="1"/>
  <c r="AZ35" i="5"/>
  <c r="DH35" i="5" s="1"/>
  <c r="AZ123" i="5"/>
  <c r="DH123" i="5" s="1"/>
  <c r="AZ83" i="5"/>
  <c r="DH83" i="5" s="1"/>
  <c r="AZ159" i="5"/>
  <c r="DH159" i="5" s="1"/>
  <c r="AZ180" i="5"/>
  <c r="DH180" i="5" s="1"/>
  <c r="AZ152" i="5"/>
  <c r="DH152" i="5" s="1"/>
  <c r="AZ177" i="5"/>
  <c r="DH177" i="5" s="1"/>
  <c r="AZ126" i="5"/>
  <c r="DH126" i="5" s="1"/>
  <c r="AZ77" i="5"/>
  <c r="DH77" i="5" s="1"/>
  <c r="AZ145" i="5"/>
  <c r="DH145" i="5" s="1"/>
  <c r="AZ140" i="5"/>
  <c r="DH140" i="5" s="1"/>
  <c r="AZ194" i="5"/>
  <c r="DH194" i="5" s="1"/>
  <c r="AZ43" i="5"/>
  <c r="DH43" i="5" s="1"/>
  <c r="AZ190" i="5"/>
  <c r="DH190" i="5" s="1"/>
  <c r="AZ127" i="5"/>
  <c r="DH127" i="5" s="1"/>
  <c r="BG39" i="5"/>
  <c r="DO39" i="5" s="1"/>
  <c r="BG93" i="5"/>
  <c r="DO93" i="5" s="1"/>
  <c r="BG170" i="5"/>
  <c r="DO170" i="5" s="1"/>
  <c r="BG85" i="5"/>
  <c r="DO85" i="5" s="1"/>
  <c r="BG174" i="5"/>
  <c r="DO174" i="5" s="1"/>
  <c r="BG60" i="5"/>
  <c r="DO60" i="5" s="1"/>
  <c r="BG101" i="5"/>
  <c r="DO101" i="5" s="1"/>
  <c r="BG14" i="5"/>
  <c r="DO14" i="5" s="1"/>
  <c r="BG135" i="5"/>
  <c r="DO135" i="5" s="1"/>
  <c r="BG112" i="5"/>
  <c r="DO112" i="5" s="1"/>
  <c r="BG62" i="5"/>
  <c r="DO62" i="5" s="1"/>
  <c r="BG158" i="5"/>
  <c r="DO158" i="5" s="1"/>
  <c r="BG148" i="5"/>
  <c r="DO148" i="5" s="1"/>
  <c r="BG33" i="5"/>
  <c r="DO33" i="5" s="1"/>
  <c r="BG179" i="5"/>
  <c r="DO179" i="5" s="1"/>
  <c r="BG26" i="5"/>
  <c r="DO26" i="5" s="1"/>
  <c r="BG18" i="5"/>
  <c r="DO18" i="5" s="1"/>
  <c r="BG150" i="5"/>
  <c r="DO150" i="5" s="1"/>
  <c r="BG146" i="5"/>
  <c r="DO146" i="5" s="1"/>
  <c r="BG169" i="5"/>
  <c r="DO169" i="5" s="1"/>
  <c r="BG125" i="5"/>
  <c r="DO125" i="5" s="1"/>
  <c r="BG71" i="5"/>
  <c r="DO71" i="5" s="1"/>
  <c r="BG47" i="5"/>
  <c r="DO47" i="5" s="1"/>
  <c r="BG75" i="5"/>
  <c r="DO75" i="5" s="1"/>
  <c r="BG116" i="5"/>
  <c r="DO116" i="5" s="1"/>
  <c r="BG119" i="5"/>
  <c r="DO119" i="5" s="1"/>
  <c r="BG153" i="5"/>
  <c r="DO153" i="5" s="1"/>
  <c r="BG103" i="5"/>
  <c r="DO103" i="5" s="1"/>
  <c r="BG127" i="5"/>
  <c r="DO127" i="5" s="1"/>
  <c r="BG159" i="5"/>
  <c r="DO159" i="5" s="1"/>
  <c r="BG49" i="5"/>
  <c r="DO49" i="5" s="1"/>
  <c r="BG69" i="5"/>
  <c r="DO69" i="5" s="1"/>
  <c r="BG106" i="5"/>
  <c r="DO106" i="5" s="1"/>
  <c r="BG118" i="5"/>
  <c r="DO118" i="5" s="1"/>
  <c r="BG67" i="5"/>
  <c r="DO67" i="5" s="1"/>
  <c r="BG130" i="5"/>
  <c r="DO130" i="5" s="1"/>
  <c r="BG141" i="5"/>
  <c r="DO141" i="5" s="1"/>
  <c r="BG97" i="5"/>
  <c r="DO97" i="5" s="1"/>
  <c r="BG19" i="5"/>
  <c r="DO19" i="5" s="1"/>
  <c r="BG7" i="5"/>
  <c r="DO7" i="5" s="1"/>
  <c r="BG140" i="5"/>
  <c r="DO140" i="5" s="1"/>
  <c r="BG70" i="5"/>
  <c r="DO70" i="5" s="1"/>
  <c r="BG167" i="5"/>
  <c r="DO167" i="5" s="1"/>
  <c r="BG90" i="5"/>
  <c r="DO90" i="5" s="1"/>
  <c r="BG177" i="5"/>
  <c r="DO177" i="5" s="1"/>
  <c r="BG147" i="5"/>
  <c r="DO147" i="5" s="1"/>
  <c r="BG87" i="5"/>
  <c r="DO87" i="5" s="1"/>
  <c r="BG3" i="5"/>
  <c r="DO3" i="5" s="1"/>
  <c r="BG96" i="5"/>
  <c r="DO96" i="5" s="1"/>
  <c r="BG53" i="5"/>
  <c r="DO53" i="5" s="1"/>
  <c r="BG68" i="5"/>
  <c r="DO68" i="5" s="1"/>
  <c r="BG94" i="5"/>
  <c r="DO94" i="5" s="1"/>
  <c r="BG109" i="5"/>
  <c r="DO109" i="5" s="1"/>
  <c r="BG5" i="5"/>
  <c r="DO5" i="5" s="1"/>
  <c r="BG66" i="5"/>
  <c r="DO66" i="5" s="1"/>
  <c r="BG188" i="5"/>
  <c r="DO188" i="5" s="1"/>
  <c r="BG139" i="5"/>
  <c r="DO139" i="5" s="1"/>
  <c r="BG6" i="5"/>
  <c r="DO6" i="5" s="1"/>
  <c r="BG193" i="5"/>
  <c r="DO193" i="5" s="1"/>
  <c r="BG22" i="5"/>
  <c r="DO22" i="5" s="1"/>
  <c r="BG124" i="5"/>
  <c r="DO124" i="5" s="1"/>
  <c r="BG145" i="5"/>
  <c r="DO145" i="5" s="1"/>
  <c r="BG117" i="5"/>
  <c r="DO117" i="5" s="1"/>
  <c r="BG132" i="5"/>
  <c r="DO132" i="5" s="1"/>
  <c r="BG41" i="5"/>
  <c r="DO41" i="5" s="1"/>
  <c r="BG152" i="5"/>
  <c r="DO152" i="5" s="1"/>
  <c r="BG176" i="5"/>
  <c r="DO176" i="5" s="1"/>
  <c r="BG164" i="5"/>
  <c r="DO164" i="5" s="1"/>
  <c r="BG25" i="5"/>
  <c r="DO25" i="5" s="1"/>
  <c r="BG32" i="5"/>
  <c r="DO32" i="5" s="1"/>
  <c r="BG48" i="5"/>
  <c r="DO48" i="5" s="1"/>
  <c r="BG178" i="5"/>
  <c r="DO178" i="5" s="1"/>
  <c r="BG37" i="5"/>
  <c r="DO37" i="5" s="1"/>
  <c r="BG31" i="5"/>
  <c r="DO31" i="5" s="1"/>
  <c r="BG51" i="5"/>
  <c r="DO51" i="5" s="1"/>
  <c r="BG122" i="5"/>
  <c r="DO122" i="5" s="1"/>
  <c r="BG91" i="5"/>
  <c r="DO91" i="5" s="1"/>
  <c r="BG89" i="5"/>
  <c r="DO89" i="5" s="1"/>
  <c r="BG55" i="5"/>
  <c r="DO55" i="5" s="1"/>
  <c r="BG17" i="5"/>
  <c r="DO17" i="5" s="1"/>
  <c r="BG191" i="5"/>
  <c r="DO191" i="5" s="1"/>
  <c r="BG115" i="5"/>
  <c r="DO115" i="5" s="1"/>
  <c r="BG144" i="5"/>
  <c r="DO144" i="5" s="1"/>
  <c r="BG137" i="5"/>
  <c r="DO137" i="5" s="1"/>
  <c r="BG187" i="5"/>
  <c r="DO187" i="5" s="1"/>
  <c r="BG38" i="5"/>
  <c r="DO38" i="5" s="1"/>
  <c r="BG100" i="5"/>
  <c r="DO100" i="5" s="1"/>
  <c r="BG184" i="5"/>
  <c r="DO184" i="5" s="1"/>
  <c r="BG102" i="5"/>
  <c r="DO102" i="5" s="1"/>
  <c r="BG151" i="5"/>
  <c r="DO151" i="5" s="1"/>
  <c r="BG40" i="5"/>
  <c r="DO40" i="5" s="1"/>
  <c r="BG113" i="5"/>
  <c r="DO113" i="5" s="1"/>
  <c r="BG161" i="5"/>
  <c r="DO161" i="5" s="1"/>
  <c r="BG114" i="5"/>
  <c r="DO114" i="5" s="1"/>
  <c r="BG8" i="5"/>
  <c r="DO8" i="5" s="1"/>
  <c r="BG192" i="5"/>
  <c r="DO192" i="5" s="1"/>
  <c r="BG121" i="5"/>
  <c r="DO121" i="5" s="1"/>
  <c r="BG157" i="5"/>
  <c r="DO157" i="5" s="1"/>
  <c r="BG84" i="5"/>
  <c r="DO84" i="5" s="1"/>
  <c r="BG58" i="5"/>
  <c r="DO58" i="5" s="1"/>
  <c r="BG168" i="5"/>
  <c r="DO168" i="5" s="1"/>
  <c r="BG15" i="5"/>
  <c r="DO15" i="5" s="1"/>
  <c r="BG79" i="5"/>
  <c r="DO79" i="5" s="1"/>
  <c r="BG23" i="5"/>
  <c r="DO23" i="5" s="1"/>
  <c r="BG123" i="5"/>
  <c r="DO123" i="5" s="1"/>
  <c r="BG165" i="5"/>
  <c r="DO165" i="5" s="1"/>
  <c r="BG16" i="5"/>
  <c r="DO16" i="5" s="1"/>
  <c r="BG92" i="5"/>
  <c r="DO92" i="5" s="1"/>
  <c r="BG20" i="5"/>
  <c r="DO20" i="5" s="1"/>
  <c r="BG80" i="5"/>
  <c r="DO80" i="5" s="1"/>
  <c r="BG98" i="5"/>
  <c r="DO98" i="5" s="1"/>
  <c r="BG81" i="5"/>
  <c r="DO81" i="5" s="1"/>
  <c r="BG78" i="5"/>
  <c r="DO78" i="5" s="1"/>
  <c r="BG189" i="5"/>
  <c r="DO189" i="5" s="1"/>
  <c r="BG162" i="5"/>
  <c r="DO162" i="5" s="1"/>
  <c r="BG171" i="5"/>
  <c r="DO171" i="5" s="1"/>
  <c r="BG64" i="5"/>
  <c r="DO64" i="5" s="1"/>
  <c r="BG46" i="5"/>
  <c r="DO46" i="5" s="1"/>
  <c r="BG120" i="5"/>
  <c r="DO120" i="5" s="1"/>
  <c r="BG175" i="5"/>
  <c r="DO175" i="5" s="1"/>
  <c r="BG110" i="5"/>
  <c r="DO110" i="5" s="1"/>
  <c r="BG29" i="5"/>
  <c r="DO29" i="5" s="1"/>
  <c r="BG4" i="5"/>
  <c r="DO4" i="5" s="1"/>
  <c r="BG9" i="5"/>
  <c r="DO9" i="5" s="1"/>
  <c r="BG30" i="5"/>
  <c r="DO30" i="5" s="1"/>
  <c r="BG99" i="5"/>
  <c r="DO99" i="5" s="1"/>
  <c r="BG12" i="5"/>
  <c r="DO12" i="5" s="1"/>
  <c r="BG11" i="5"/>
  <c r="DO11" i="5" s="1"/>
  <c r="BG77" i="5"/>
  <c r="DO77" i="5" s="1"/>
  <c r="BG76" i="5"/>
  <c r="DO76" i="5" s="1"/>
  <c r="BG72" i="5"/>
  <c r="DO72" i="5" s="1"/>
  <c r="BG54" i="5"/>
  <c r="DO54" i="5" s="1"/>
  <c r="BG34" i="5"/>
  <c r="DO34" i="5" s="1"/>
  <c r="BG128" i="5"/>
  <c r="DO128" i="5" s="1"/>
  <c r="BG42" i="5"/>
  <c r="DO42" i="5" s="1"/>
  <c r="BG36" i="5"/>
  <c r="DO36" i="5" s="1"/>
  <c r="BG13" i="5"/>
  <c r="DO13" i="5" s="1"/>
  <c r="BG61" i="5"/>
  <c r="DO61" i="5" s="1"/>
  <c r="BG57" i="5"/>
  <c r="DO57" i="5" s="1"/>
  <c r="BG104" i="5"/>
  <c r="DO104" i="5" s="1"/>
  <c r="BG24" i="5"/>
  <c r="DO24" i="5" s="1"/>
  <c r="BG136" i="5"/>
  <c r="DO136" i="5" s="1"/>
  <c r="BG156" i="5"/>
  <c r="DO156" i="5" s="1"/>
  <c r="BG45" i="5"/>
  <c r="DO45" i="5" s="1"/>
  <c r="BG63" i="5"/>
  <c r="DO63" i="5" s="1"/>
  <c r="BG172" i="5"/>
  <c r="DO172" i="5" s="1"/>
  <c r="BG180" i="5"/>
  <c r="DO180" i="5" s="1"/>
  <c r="BG160" i="5"/>
  <c r="DO160" i="5" s="1"/>
  <c r="BG126" i="5"/>
  <c r="DO126" i="5" s="1"/>
  <c r="BG143" i="5"/>
  <c r="DO143" i="5" s="1"/>
  <c r="BG82" i="5"/>
  <c r="DO82" i="5" s="1"/>
  <c r="BG154" i="5"/>
  <c r="DO154" i="5" s="1"/>
  <c r="BG83" i="5"/>
  <c r="DO83" i="5" s="1"/>
  <c r="BG59" i="5"/>
  <c r="DO59" i="5" s="1"/>
  <c r="BG44" i="5"/>
  <c r="DO44" i="5" s="1"/>
  <c r="BG194" i="5"/>
  <c r="DO194" i="5" s="1"/>
  <c r="BG108" i="5"/>
  <c r="DO108" i="5" s="1"/>
  <c r="BG10" i="5"/>
  <c r="DO10" i="5" s="1"/>
  <c r="BG182" i="5"/>
  <c r="DO182" i="5" s="1"/>
  <c r="BG183" i="5"/>
  <c r="DO183" i="5" s="1"/>
  <c r="BG186" i="5"/>
  <c r="DO186" i="5" s="1"/>
  <c r="BG27" i="5"/>
  <c r="DO27" i="5" s="1"/>
  <c r="BG52" i="5"/>
  <c r="DO52" i="5" s="1"/>
  <c r="BG111" i="5"/>
  <c r="DO111" i="5" s="1"/>
  <c r="BG166" i="5"/>
  <c r="DO166" i="5" s="1"/>
  <c r="BG173" i="5"/>
  <c r="DO173" i="5" s="1"/>
  <c r="BG149" i="5"/>
  <c r="DO149" i="5" s="1"/>
  <c r="BG73" i="5"/>
  <c r="DO73" i="5" s="1"/>
  <c r="BG56" i="5"/>
  <c r="DO56" i="5" s="1"/>
  <c r="BG65" i="5"/>
  <c r="DO65" i="5" s="1"/>
  <c r="BG88" i="5"/>
  <c r="DO88" i="5" s="1"/>
  <c r="BG142" i="5"/>
  <c r="DO142" i="5" s="1"/>
  <c r="BG28" i="5"/>
  <c r="DO28" i="5" s="1"/>
  <c r="BG181" i="5"/>
  <c r="DO181" i="5" s="1"/>
  <c r="BG43" i="5"/>
  <c r="DO43" i="5" s="1"/>
  <c r="BG190" i="5"/>
  <c r="DO190" i="5" s="1"/>
  <c r="BG133" i="5"/>
  <c r="DO133" i="5" s="1"/>
  <c r="BG155" i="5"/>
  <c r="DO155" i="5" s="1"/>
  <c r="BG131" i="5"/>
  <c r="DO131" i="5" s="1"/>
  <c r="BG129" i="5"/>
  <c r="DO129" i="5" s="1"/>
  <c r="BG105" i="5"/>
  <c r="DO105" i="5" s="1"/>
  <c r="BG138" i="5"/>
  <c r="DO138" i="5" s="1"/>
  <c r="BG74" i="5"/>
  <c r="DO74" i="5" s="1"/>
  <c r="BG163" i="5"/>
  <c r="DO163" i="5" s="1"/>
  <c r="BG185" i="5"/>
  <c r="DO185" i="5" s="1"/>
  <c r="BG95" i="5"/>
  <c r="DO95" i="5" s="1"/>
  <c r="BG107" i="5"/>
  <c r="DO107" i="5" s="1"/>
  <c r="BG86" i="5"/>
  <c r="DO86" i="5" s="1"/>
  <c r="BG134" i="5"/>
  <c r="DO134" i="5" s="1"/>
  <c r="BG21" i="5"/>
  <c r="DO21" i="5" s="1"/>
  <c r="BG50" i="5"/>
  <c r="DO50" i="5" s="1"/>
  <c r="BG35" i="5"/>
  <c r="DO35" i="5" s="1"/>
  <c r="BV23" i="5"/>
  <c r="ED23" i="5" s="1"/>
  <c r="BV142" i="5"/>
  <c r="ED142" i="5" s="1"/>
  <c r="BV79" i="5"/>
  <c r="ED79" i="5" s="1"/>
  <c r="BV86" i="5"/>
  <c r="ED86" i="5" s="1"/>
  <c r="BV20" i="5"/>
  <c r="ED20" i="5" s="1"/>
  <c r="BV193" i="5"/>
  <c r="ED193" i="5" s="1"/>
  <c r="BV177" i="5"/>
  <c r="ED177" i="5" s="1"/>
  <c r="BV64" i="5"/>
  <c r="ED64" i="5" s="1"/>
  <c r="BV120" i="5"/>
  <c r="ED120" i="5" s="1"/>
  <c r="BV39" i="5"/>
  <c r="ED39" i="5" s="1"/>
  <c r="BV100" i="5"/>
  <c r="ED100" i="5" s="1"/>
  <c r="BV21" i="5"/>
  <c r="ED21" i="5" s="1"/>
  <c r="BV12" i="5"/>
  <c r="ED12" i="5" s="1"/>
  <c r="BV4" i="5"/>
  <c r="ED4" i="5" s="1"/>
  <c r="BV166" i="5"/>
  <c r="ED166" i="5" s="1"/>
  <c r="BV168" i="5"/>
  <c r="ED168" i="5" s="1"/>
  <c r="BV5" i="5"/>
  <c r="ED5" i="5" s="1"/>
  <c r="BV9" i="5"/>
  <c r="ED9" i="5" s="1"/>
  <c r="BV98" i="5"/>
  <c r="ED98" i="5" s="1"/>
  <c r="BV165" i="5"/>
  <c r="ED165" i="5" s="1"/>
  <c r="BV61" i="5"/>
  <c r="ED61" i="5" s="1"/>
  <c r="BV123" i="5"/>
  <c r="ED123" i="5" s="1"/>
  <c r="BV178" i="5"/>
  <c r="ED178" i="5" s="1"/>
  <c r="BV77" i="5"/>
  <c r="ED77" i="5" s="1"/>
  <c r="BV173" i="5"/>
  <c r="ED173" i="5" s="1"/>
  <c r="BV16" i="5"/>
  <c r="ED16" i="5" s="1"/>
  <c r="BV49" i="5"/>
  <c r="ED49" i="5" s="1"/>
  <c r="BV69" i="5"/>
  <c r="ED69" i="5" s="1"/>
  <c r="BV153" i="5"/>
  <c r="ED153" i="5" s="1"/>
  <c r="BV6" i="5"/>
  <c r="ED6" i="5" s="1"/>
  <c r="BV73" i="5"/>
  <c r="ED73" i="5" s="1"/>
  <c r="BV85" i="5"/>
  <c r="ED85" i="5" s="1"/>
  <c r="BV34" i="5"/>
  <c r="ED34" i="5" s="1"/>
  <c r="BV174" i="5"/>
  <c r="ED174" i="5" s="1"/>
  <c r="BV48" i="5"/>
  <c r="ED48" i="5" s="1"/>
  <c r="BV87" i="5"/>
  <c r="ED87" i="5" s="1"/>
  <c r="BV144" i="5"/>
  <c r="ED144" i="5" s="1"/>
  <c r="BV169" i="5"/>
  <c r="ED169" i="5" s="1"/>
  <c r="BV139" i="5"/>
  <c r="ED139" i="5" s="1"/>
  <c r="BV57" i="5"/>
  <c r="ED57" i="5" s="1"/>
  <c r="BV17" i="5"/>
  <c r="ED17" i="5" s="1"/>
  <c r="BV74" i="5"/>
  <c r="ED74" i="5" s="1"/>
  <c r="BV108" i="5"/>
  <c r="ED108" i="5" s="1"/>
  <c r="BV172" i="5"/>
  <c r="ED172" i="5" s="1"/>
  <c r="BV126" i="5"/>
  <c r="ED126" i="5" s="1"/>
  <c r="BV65" i="5"/>
  <c r="ED65" i="5" s="1"/>
  <c r="BV176" i="5"/>
  <c r="ED176" i="5" s="1"/>
  <c r="BV80" i="5"/>
  <c r="ED80" i="5" s="1"/>
  <c r="BV136" i="5"/>
  <c r="ED136" i="5" s="1"/>
  <c r="BV29" i="5"/>
  <c r="ED29" i="5" s="1"/>
  <c r="BV111" i="5"/>
  <c r="ED111" i="5" s="1"/>
  <c r="BV92" i="5"/>
  <c r="ED92" i="5" s="1"/>
  <c r="BV113" i="5"/>
  <c r="ED113" i="5" s="1"/>
  <c r="BV96" i="5"/>
  <c r="ED96" i="5" s="1"/>
  <c r="BV162" i="5"/>
  <c r="ED162" i="5" s="1"/>
  <c r="BV191" i="5"/>
  <c r="ED191" i="5" s="1"/>
  <c r="BV157" i="5"/>
  <c r="ED157" i="5" s="1"/>
  <c r="BV24" i="5"/>
  <c r="ED24" i="5" s="1"/>
  <c r="BV192" i="5"/>
  <c r="ED192" i="5" s="1"/>
  <c r="BV45" i="5"/>
  <c r="ED45" i="5" s="1"/>
  <c r="BV158" i="5"/>
  <c r="ED158" i="5" s="1"/>
  <c r="BV109" i="5"/>
  <c r="ED109" i="5" s="1"/>
  <c r="BV38" i="5"/>
  <c r="ED38" i="5" s="1"/>
  <c r="BV125" i="5"/>
  <c r="ED125" i="5" s="1"/>
  <c r="BV42" i="5"/>
  <c r="ED42" i="5" s="1"/>
  <c r="BV94" i="5"/>
  <c r="ED94" i="5" s="1"/>
  <c r="BV104" i="5"/>
  <c r="ED104" i="5" s="1"/>
  <c r="BV56" i="5"/>
  <c r="ED56" i="5" s="1"/>
  <c r="BV51" i="5"/>
  <c r="ED51" i="5" s="1"/>
  <c r="BV151" i="5"/>
  <c r="ED151" i="5" s="1"/>
  <c r="BV28" i="5"/>
  <c r="ED28" i="5" s="1"/>
  <c r="BV143" i="5"/>
  <c r="ED143" i="5" s="1"/>
  <c r="BV122" i="5"/>
  <c r="ED122" i="5" s="1"/>
  <c r="BV25" i="5"/>
  <c r="ED25" i="5" s="1"/>
  <c r="BV194" i="5"/>
  <c r="ED194" i="5" s="1"/>
  <c r="BV124" i="5"/>
  <c r="ED124" i="5" s="1"/>
  <c r="BV146" i="5"/>
  <c r="ED146" i="5" s="1"/>
  <c r="BV62" i="5"/>
  <c r="ED62" i="5" s="1"/>
  <c r="BV30" i="5"/>
  <c r="ED30" i="5" s="1"/>
  <c r="BV184" i="5"/>
  <c r="ED184" i="5" s="1"/>
  <c r="BV103" i="5"/>
  <c r="ED103" i="5" s="1"/>
  <c r="BV97" i="5"/>
  <c r="ED97" i="5" s="1"/>
  <c r="BV84" i="5"/>
  <c r="ED84" i="5" s="1"/>
  <c r="BV81" i="5"/>
  <c r="ED81" i="5" s="1"/>
  <c r="BV63" i="5"/>
  <c r="ED63" i="5" s="1"/>
  <c r="BV186" i="5"/>
  <c r="ED186" i="5" s="1"/>
  <c r="BV11" i="5"/>
  <c r="ED11" i="5" s="1"/>
  <c r="BV7" i="5"/>
  <c r="ED7" i="5" s="1"/>
  <c r="BV110" i="5"/>
  <c r="ED110" i="5" s="1"/>
  <c r="BV99" i="5"/>
  <c r="ED99" i="5" s="1"/>
  <c r="BV118" i="5"/>
  <c r="ED118" i="5" s="1"/>
  <c r="BV132" i="5"/>
  <c r="ED132" i="5" s="1"/>
  <c r="BV140" i="5"/>
  <c r="ED140" i="5" s="1"/>
  <c r="BV147" i="5"/>
  <c r="ED147" i="5" s="1"/>
  <c r="BV93" i="5"/>
  <c r="ED93" i="5" s="1"/>
  <c r="BV22" i="5"/>
  <c r="ED22" i="5" s="1"/>
  <c r="BV181" i="5"/>
  <c r="ED181" i="5" s="1"/>
  <c r="BV134" i="5"/>
  <c r="ED134" i="5" s="1"/>
  <c r="BV72" i="5"/>
  <c r="ED72" i="5" s="1"/>
  <c r="BV155" i="5"/>
  <c r="ED155" i="5" s="1"/>
  <c r="BV105" i="5"/>
  <c r="ED105" i="5" s="1"/>
  <c r="BV138" i="5"/>
  <c r="ED138" i="5" s="1"/>
  <c r="BV66" i="5"/>
  <c r="ED66" i="5" s="1"/>
  <c r="BV117" i="5"/>
  <c r="ED117" i="5" s="1"/>
  <c r="BV13" i="5"/>
  <c r="ED13" i="5" s="1"/>
  <c r="BV52" i="5"/>
  <c r="ED52" i="5" s="1"/>
  <c r="BV150" i="5"/>
  <c r="ED150" i="5" s="1"/>
  <c r="BV115" i="5"/>
  <c r="ED115" i="5" s="1"/>
  <c r="BV95" i="5"/>
  <c r="ED95" i="5" s="1"/>
  <c r="BV14" i="5"/>
  <c r="ED14" i="5" s="1"/>
  <c r="BV106" i="5"/>
  <c r="ED106" i="5" s="1"/>
  <c r="BV133" i="5"/>
  <c r="ED133" i="5" s="1"/>
  <c r="BV183" i="5"/>
  <c r="ED183" i="5" s="1"/>
  <c r="BV44" i="5"/>
  <c r="ED44" i="5" s="1"/>
  <c r="BV82" i="5"/>
  <c r="ED82" i="5" s="1"/>
  <c r="BV121" i="5"/>
  <c r="ED121" i="5" s="1"/>
  <c r="BV114" i="5"/>
  <c r="ED114" i="5" s="1"/>
  <c r="BV47" i="5"/>
  <c r="ED47" i="5" s="1"/>
  <c r="BV76" i="5"/>
  <c r="ED76" i="5" s="1"/>
  <c r="BV180" i="5"/>
  <c r="ED180" i="5" s="1"/>
  <c r="BV107" i="5"/>
  <c r="ED107" i="5" s="1"/>
  <c r="BV3" i="5"/>
  <c r="ED3" i="5" s="1"/>
  <c r="BV91" i="5"/>
  <c r="ED91" i="5" s="1"/>
  <c r="BV164" i="5"/>
  <c r="ED164" i="5" s="1"/>
  <c r="BV70" i="5"/>
  <c r="ED70" i="5" s="1"/>
  <c r="BV148" i="5"/>
  <c r="ED148" i="5" s="1"/>
  <c r="BV59" i="5"/>
  <c r="ED59" i="5" s="1"/>
  <c r="BV31" i="5"/>
  <c r="ED31" i="5" s="1"/>
  <c r="BV46" i="5"/>
  <c r="ED46" i="5" s="1"/>
  <c r="BV55" i="5"/>
  <c r="ED55" i="5" s="1"/>
  <c r="BV35" i="5"/>
  <c r="ED35" i="5" s="1"/>
  <c r="BV32" i="5"/>
  <c r="ED32" i="5" s="1"/>
  <c r="BV185" i="5"/>
  <c r="ED185" i="5" s="1"/>
  <c r="BV53" i="5"/>
  <c r="ED53" i="5" s="1"/>
  <c r="BV167" i="5"/>
  <c r="ED167" i="5" s="1"/>
  <c r="BV101" i="5"/>
  <c r="ED101" i="5" s="1"/>
  <c r="BV33" i="5"/>
  <c r="ED33" i="5" s="1"/>
  <c r="BV156" i="5"/>
  <c r="ED156" i="5" s="1"/>
  <c r="BV60" i="5"/>
  <c r="ED60" i="5" s="1"/>
  <c r="BV175" i="5"/>
  <c r="ED175" i="5" s="1"/>
  <c r="BV90" i="5"/>
  <c r="ED90" i="5" s="1"/>
  <c r="BV149" i="5"/>
  <c r="ED149" i="5" s="1"/>
  <c r="BV41" i="5"/>
  <c r="ED41" i="5" s="1"/>
  <c r="BV141" i="5"/>
  <c r="ED141" i="5" s="1"/>
  <c r="BV182" i="5"/>
  <c r="ED182" i="5" s="1"/>
  <c r="BV179" i="5"/>
  <c r="ED179" i="5" s="1"/>
  <c r="BV68" i="5"/>
  <c r="ED68" i="5" s="1"/>
  <c r="BV129" i="5"/>
  <c r="ED129" i="5" s="1"/>
  <c r="BV188" i="5"/>
  <c r="ED188" i="5" s="1"/>
  <c r="BV43" i="5"/>
  <c r="ED43" i="5" s="1"/>
  <c r="BV75" i="5"/>
  <c r="ED75" i="5" s="1"/>
  <c r="BV26" i="5"/>
  <c r="ED26" i="5" s="1"/>
  <c r="BV71" i="5"/>
  <c r="ED71" i="5" s="1"/>
  <c r="BV102" i="5"/>
  <c r="ED102" i="5" s="1"/>
  <c r="BV83" i="5"/>
  <c r="ED83" i="5" s="1"/>
  <c r="BV89" i="5"/>
  <c r="ED89" i="5" s="1"/>
  <c r="BV161" i="5"/>
  <c r="ED161" i="5" s="1"/>
  <c r="BV15" i="5"/>
  <c r="ED15" i="5" s="1"/>
  <c r="BV187" i="5"/>
  <c r="ED187" i="5" s="1"/>
  <c r="BV160" i="5"/>
  <c r="ED160" i="5" s="1"/>
  <c r="BV163" i="5"/>
  <c r="ED163" i="5" s="1"/>
  <c r="BV36" i="5"/>
  <c r="ED36" i="5" s="1"/>
  <c r="BV10" i="5"/>
  <c r="ED10" i="5" s="1"/>
  <c r="BV40" i="5"/>
  <c r="ED40" i="5" s="1"/>
  <c r="BV67" i="5"/>
  <c r="ED67" i="5" s="1"/>
  <c r="BV119" i="5"/>
  <c r="ED119" i="5" s="1"/>
  <c r="BV8" i="5"/>
  <c r="ED8" i="5" s="1"/>
  <c r="BV159" i="5"/>
  <c r="ED159" i="5" s="1"/>
  <c r="BV37" i="5"/>
  <c r="ED37" i="5" s="1"/>
  <c r="BV19" i="5"/>
  <c r="ED19" i="5" s="1"/>
  <c r="BV50" i="5"/>
  <c r="ED50" i="5" s="1"/>
  <c r="BV170" i="5"/>
  <c r="ED170" i="5" s="1"/>
  <c r="BV152" i="5"/>
  <c r="ED152" i="5" s="1"/>
  <c r="BV112" i="5"/>
  <c r="ED112" i="5" s="1"/>
  <c r="BV190" i="5"/>
  <c r="ED190" i="5" s="1"/>
  <c r="BV171" i="5"/>
  <c r="ED171" i="5" s="1"/>
  <c r="BV145" i="5"/>
  <c r="ED145" i="5" s="1"/>
  <c r="BV135" i="5"/>
  <c r="ED135" i="5" s="1"/>
  <c r="BV18" i="5"/>
  <c r="ED18" i="5" s="1"/>
  <c r="BV88" i="5"/>
  <c r="ED88" i="5" s="1"/>
  <c r="BV54" i="5"/>
  <c r="ED54" i="5" s="1"/>
  <c r="BV137" i="5"/>
  <c r="ED137" i="5" s="1"/>
  <c r="BV128" i="5"/>
  <c r="ED128" i="5" s="1"/>
  <c r="BV189" i="5"/>
  <c r="ED189" i="5" s="1"/>
  <c r="BV154" i="5"/>
  <c r="ED154" i="5" s="1"/>
  <c r="BV58" i="5"/>
  <c r="ED58" i="5" s="1"/>
  <c r="BV78" i="5"/>
  <c r="ED78" i="5" s="1"/>
  <c r="BV116" i="5"/>
  <c r="ED116" i="5" s="1"/>
  <c r="BV130" i="5"/>
  <c r="ED130" i="5" s="1"/>
  <c r="BV131" i="5"/>
  <c r="ED131" i="5" s="1"/>
  <c r="BV27" i="5"/>
  <c r="ED27" i="5" s="1"/>
  <c r="BV127" i="5"/>
  <c r="ED127" i="5" s="1"/>
  <c r="BX166" i="5"/>
  <c r="EF166" i="5" s="1"/>
  <c r="BX176" i="5"/>
  <c r="EF176" i="5" s="1"/>
  <c r="BX147" i="5"/>
  <c r="EF147" i="5" s="1"/>
  <c r="BX146" i="5"/>
  <c r="EF146" i="5" s="1"/>
  <c r="BX51" i="5"/>
  <c r="EF51" i="5" s="1"/>
  <c r="BX15" i="5"/>
  <c r="EF15" i="5" s="1"/>
  <c r="BX113" i="5"/>
  <c r="EF113" i="5" s="1"/>
  <c r="BX68" i="5"/>
  <c r="EF68" i="5" s="1"/>
  <c r="BX88" i="5"/>
  <c r="EF88" i="5" s="1"/>
  <c r="BX152" i="5"/>
  <c r="EF152" i="5" s="1"/>
  <c r="BX185" i="5"/>
  <c r="EF185" i="5" s="1"/>
  <c r="BX117" i="5"/>
  <c r="EF117" i="5" s="1"/>
  <c r="BX130" i="5"/>
  <c r="EF130" i="5" s="1"/>
  <c r="BX182" i="5"/>
  <c r="EF182" i="5" s="1"/>
  <c r="BX20" i="5"/>
  <c r="EF20" i="5" s="1"/>
  <c r="BX103" i="5"/>
  <c r="EF103" i="5" s="1"/>
  <c r="BX115" i="5"/>
  <c r="EF115" i="5" s="1"/>
  <c r="BX71" i="5"/>
  <c r="EF71" i="5" s="1"/>
  <c r="BX26" i="5"/>
  <c r="EF26" i="5" s="1"/>
  <c r="BX48" i="5"/>
  <c r="EF48" i="5" s="1"/>
  <c r="BX120" i="5"/>
  <c r="EF120" i="5" s="1"/>
  <c r="BX40" i="5"/>
  <c r="EF40" i="5" s="1"/>
  <c r="BX73" i="5"/>
  <c r="EF73" i="5" s="1"/>
  <c r="BX172" i="5"/>
  <c r="EF172" i="5" s="1"/>
  <c r="BX64" i="5"/>
  <c r="EF64" i="5" s="1"/>
  <c r="BX80" i="5"/>
  <c r="EF80" i="5" s="1"/>
  <c r="BX11" i="5"/>
  <c r="EF11" i="5" s="1"/>
  <c r="BX138" i="5"/>
  <c r="EF138" i="5" s="1"/>
  <c r="BX86" i="5"/>
  <c r="EF86" i="5" s="1"/>
  <c r="BX47" i="5"/>
  <c r="EF47" i="5" s="1"/>
  <c r="BX22" i="5"/>
  <c r="EF22" i="5" s="1"/>
  <c r="BX84" i="5"/>
  <c r="EF84" i="5" s="1"/>
  <c r="BX168" i="5"/>
  <c r="EF168" i="5" s="1"/>
  <c r="BX12" i="5"/>
  <c r="EF12" i="5" s="1"/>
  <c r="BX58" i="5"/>
  <c r="EF58" i="5" s="1"/>
  <c r="BX35" i="5"/>
  <c r="EF35" i="5" s="1"/>
  <c r="BX55" i="5"/>
  <c r="EF55" i="5" s="1"/>
  <c r="BX52" i="5"/>
  <c r="EF52" i="5" s="1"/>
  <c r="BX153" i="5"/>
  <c r="EF153" i="5" s="1"/>
  <c r="BX83" i="5"/>
  <c r="EF83" i="5" s="1"/>
  <c r="BX90" i="5"/>
  <c r="EF90" i="5" s="1"/>
  <c r="BX114" i="5"/>
  <c r="EF114" i="5" s="1"/>
  <c r="BX134" i="5"/>
  <c r="EF134" i="5" s="1"/>
  <c r="BX78" i="5"/>
  <c r="EF78" i="5" s="1"/>
  <c r="BX107" i="5"/>
  <c r="EF107" i="5" s="1"/>
  <c r="BX70" i="5"/>
  <c r="EF70" i="5" s="1"/>
  <c r="BX53" i="5"/>
  <c r="EF53" i="5" s="1"/>
  <c r="BX10" i="5"/>
  <c r="EF10" i="5" s="1"/>
  <c r="BX39" i="5"/>
  <c r="EF39" i="5" s="1"/>
  <c r="BX6" i="5"/>
  <c r="EF6" i="5" s="1"/>
  <c r="BX24" i="5"/>
  <c r="EF24" i="5" s="1"/>
  <c r="BX34" i="5"/>
  <c r="EF34" i="5" s="1"/>
  <c r="BX66" i="5"/>
  <c r="EF66" i="5" s="1"/>
  <c r="BX4" i="5"/>
  <c r="EF4" i="5" s="1"/>
  <c r="BX151" i="5"/>
  <c r="EF151" i="5" s="1"/>
  <c r="BX5" i="5"/>
  <c r="EF5" i="5" s="1"/>
  <c r="BX123" i="5"/>
  <c r="EF123" i="5" s="1"/>
  <c r="BX89" i="5"/>
  <c r="EF89" i="5" s="1"/>
  <c r="BX31" i="5"/>
  <c r="EF31" i="5" s="1"/>
  <c r="BX54" i="5"/>
  <c r="EF54" i="5" s="1"/>
  <c r="BX44" i="5"/>
  <c r="EF44" i="5" s="1"/>
  <c r="BX112" i="5"/>
  <c r="EF112" i="5" s="1"/>
  <c r="BX13" i="5"/>
  <c r="EF13" i="5" s="1"/>
  <c r="BX29" i="5"/>
  <c r="EF29" i="5" s="1"/>
  <c r="BX184" i="5"/>
  <c r="EF184" i="5" s="1"/>
  <c r="BX62" i="5"/>
  <c r="EF62" i="5" s="1"/>
  <c r="BX165" i="5"/>
  <c r="EF165" i="5" s="1"/>
  <c r="BX132" i="5"/>
  <c r="EF132" i="5" s="1"/>
  <c r="BX125" i="5"/>
  <c r="EF125" i="5" s="1"/>
  <c r="BX160" i="5"/>
  <c r="EF160" i="5" s="1"/>
  <c r="BX50" i="5"/>
  <c r="EF50" i="5" s="1"/>
  <c r="BX157" i="5"/>
  <c r="EF157" i="5" s="1"/>
  <c r="BX171" i="5"/>
  <c r="EF171" i="5" s="1"/>
  <c r="BX186" i="5"/>
  <c r="EF186" i="5" s="1"/>
  <c r="BX149" i="5"/>
  <c r="EF149" i="5" s="1"/>
  <c r="BX8" i="5"/>
  <c r="EF8" i="5" s="1"/>
  <c r="BX75" i="5"/>
  <c r="EF75" i="5" s="1"/>
  <c r="BX189" i="5"/>
  <c r="EF189" i="5" s="1"/>
  <c r="BX111" i="5"/>
  <c r="EF111" i="5" s="1"/>
  <c r="BX92" i="5"/>
  <c r="EF92" i="5" s="1"/>
  <c r="BX122" i="5"/>
  <c r="EF122" i="5" s="1"/>
  <c r="BX87" i="5"/>
  <c r="EF87" i="5" s="1"/>
  <c r="BX155" i="5"/>
  <c r="EF155" i="5" s="1"/>
  <c r="BX191" i="5"/>
  <c r="EF191" i="5" s="1"/>
  <c r="BX101" i="5"/>
  <c r="EF101" i="5" s="1"/>
  <c r="BX173" i="5"/>
  <c r="EF173" i="5" s="1"/>
  <c r="BX162" i="5"/>
  <c r="EF162" i="5" s="1"/>
  <c r="BX150" i="5"/>
  <c r="EF150" i="5" s="1"/>
  <c r="BX109" i="5"/>
  <c r="EF109" i="5" s="1"/>
  <c r="BX140" i="5"/>
  <c r="EF140" i="5" s="1"/>
  <c r="BX180" i="5"/>
  <c r="EF180" i="5" s="1"/>
  <c r="BX99" i="5"/>
  <c r="EF99" i="5" s="1"/>
  <c r="BX98" i="5"/>
  <c r="EF98" i="5" s="1"/>
  <c r="BX19" i="5"/>
  <c r="EF19" i="5" s="1"/>
  <c r="BX67" i="5"/>
  <c r="EF67" i="5" s="1"/>
  <c r="BX33" i="5"/>
  <c r="EF33" i="5" s="1"/>
  <c r="BX56" i="5"/>
  <c r="EF56" i="5" s="1"/>
  <c r="BX129" i="5"/>
  <c r="EF129" i="5" s="1"/>
  <c r="BX154" i="5"/>
  <c r="EF154" i="5" s="1"/>
  <c r="BX141" i="5"/>
  <c r="EF141" i="5" s="1"/>
  <c r="BX76" i="5"/>
  <c r="EF76" i="5" s="1"/>
  <c r="BX135" i="5"/>
  <c r="EF135" i="5" s="1"/>
  <c r="BX110" i="5"/>
  <c r="EF110" i="5" s="1"/>
  <c r="BX133" i="5"/>
  <c r="EF133" i="5" s="1"/>
  <c r="BX85" i="5"/>
  <c r="EF85" i="5" s="1"/>
  <c r="BX43" i="5"/>
  <c r="EF43" i="5" s="1"/>
  <c r="BX148" i="5"/>
  <c r="EF148" i="5" s="1"/>
  <c r="BX159" i="5"/>
  <c r="EF159" i="5" s="1"/>
  <c r="BX119" i="5"/>
  <c r="EF119" i="5" s="1"/>
  <c r="BX145" i="5"/>
  <c r="EF145" i="5" s="1"/>
  <c r="BX136" i="5"/>
  <c r="EF136" i="5" s="1"/>
  <c r="BX137" i="5"/>
  <c r="EF137" i="5" s="1"/>
  <c r="BX193" i="5"/>
  <c r="EF193" i="5" s="1"/>
  <c r="BX102" i="5"/>
  <c r="EF102" i="5" s="1"/>
  <c r="BX57" i="5"/>
  <c r="EF57" i="5" s="1"/>
  <c r="BX7" i="5"/>
  <c r="EF7" i="5" s="1"/>
  <c r="BX18" i="5"/>
  <c r="EF18" i="5" s="1"/>
  <c r="BX77" i="5"/>
  <c r="EF77" i="5" s="1"/>
  <c r="BX187" i="5"/>
  <c r="EF187" i="5" s="1"/>
  <c r="BX163" i="5"/>
  <c r="EF163" i="5" s="1"/>
  <c r="BX177" i="5"/>
  <c r="EF177" i="5" s="1"/>
  <c r="BX63" i="5"/>
  <c r="EF63" i="5" s="1"/>
  <c r="BX106" i="5"/>
  <c r="EF106" i="5" s="1"/>
  <c r="BX175" i="5"/>
  <c r="EF175" i="5" s="1"/>
  <c r="BX97" i="5"/>
  <c r="EF97" i="5" s="1"/>
  <c r="BX49" i="5"/>
  <c r="EF49" i="5" s="1"/>
  <c r="BX3" i="5"/>
  <c r="EF3" i="5" s="1"/>
  <c r="BX28" i="5"/>
  <c r="EF28" i="5" s="1"/>
  <c r="BX21" i="5"/>
  <c r="EF21" i="5" s="1"/>
  <c r="BX94" i="5"/>
  <c r="EF94" i="5" s="1"/>
  <c r="BX65" i="5"/>
  <c r="EF65" i="5" s="1"/>
  <c r="BX93" i="5"/>
  <c r="EF93" i="5" s="1"/>
  <c r="BX59" i="5"/>
  <c r="EF59" i="5" s="1"/>
  <c r="BX37" i="5"/>
  <c r="EF37" i="5" s="1"/>
  <c r="BX118" i="5"/>
  <c r="EF118" i="5" s="1"/>
  <c r="BX32" i="5"/>
  <c r="EF32" i="5" s="1"/>
  <c r="BX183" i="5"/>
  <c r="EF183" i="5" s="1"/>
  <c r="BX178" i="5"/>
  <c r="EF178" i="5" s="1"/>
  <c r="BX9" i="5"/>
  <c r="EF9" i="5" s="1"/>
  <c r="BX46" i="5"/>
  <c r="EF46" i="5" s="1"/>
  <c r="BX91" i="5"/>
  <c r="EF91" i="5" s="1"/>
  <c r="BX126" i="5"/>
  <c r="EF126" i="5" s="1"/>
  <c r="BX161" i="5"/>
  <c r="EF161" i="5" s="1"/>
  <c r="BX127" i="5"/>
  <c r="EF127" i="5" s="1"/>
  <c r="BX61" i="5"/>
  <c r="EF61" i="5" s="1"/>
  <c r="BX104" i="5"/>
  <c r="EF104" i="5" s="1"/>
  <c r="BX81" i="5"/>
  <c r="EF81" i="5" s="1"/>
  <c r="BX82" i="5"/>
  <c r="EF82" i="5" s="1"/>
  <c r="BX96" i="5"/>
  <c r="EF96" i="5" s="1"/>
  <c r="BX164" i="5"/>
  <c r="EF164" i="5" s="1"/>
  <c r="BX181" i="5"/>
  <c r="EF181" i="5" s="1"/>
  <c r="BX79" i="5"/>
  <c r="EF79" i="5" s="1"/>
  <c r="BX170" i="5"/>
  <c r="EF170" i="5" s="1"/>
  <c r="BX167" i="5"/>
  <c r="EF167" i="5" s="1"/>
  <c r="BX142" i="5"/>
  <c r="EF142" i="5" s="1"/>
  <c r="BX158" i="5"/>
  <c r="EF158" i="5" s="1"/>
  <c r="BX124" i="5"/>
  <c r="EF124" i="5" s="1"/>
  <c r="BX156" i="5"/>
  <c r="EF156" i="5" s="1"/>
  <c r="BX143" i="5"/>
  <c r="EF143" i="5" s="1"/>
  <c r="BX108" i="5"/>
  <c r="EF108" i="5" s="1"/>
  <c r="BX16" i="5"/>
  <c r="EF16" i="5" s="1"/>
  <c r="BX69" i="5"/>
  <c r="EF69" i="5" s="1"/>
  <c r="BX95" i="5"/>
  <c r="EF95" i="5" s="1"/>
  <c r="BX144" i="5"/>
  <c r="EF144" i="5" s="1"/>
  <c r="BX14" i="5"/>
  <c r="EF14" i="5" s="1"/>
  <c r="BX121" i="5"/>
  <c r="EF121" i="5" s="1"/>
  <c r="BX30" i="5"/>
  <c r="EF30" i="5" s="1"/>
  <c r="BX27" i="5"/>
  <c r="EF27" i="5" s="1"/>
  <c r="BX45" i="5"/>
  <c r="EF45" i="5" s="1"/>
  <c r="BX194" i="5"/>
  <c r="EF194" i="5" s="1"/>
  <c r="BX17" i="5"/>
  <c r="EF17" i="5" s="1"/>
  <c r="BX139" i="5"/>
  <c r="EF139" i="5" s="1"/>
  <c r="BX174" i="5"/>
  <c r="EF174" i="5" s="1"/>
  <c r="BX190" i="5"/>
  <c r="EF190" i="5" s="1"/>
  <c r="BX23" i="5"/>
  <c r="EF23" i="5" s="1"/>
  <c r="BX179" i="5"/>
  <c r="EF179" i="5" s="1"/>
  <c r="BX188" i="5"/>
  <c r="EF188" i="5" s="1"/>
  <c r="BX116" i="5"/>
  <c r="EF116" i="5" s="1"/>
  <c r="BX128" i="5"/>
  <c r="EF128" i="5" s="1"/>
  <c r="BX42" i="5"/>
  <c r="EF42" i="5" s="1"/>
  <c r="BX131" i="5"/>
  <c r="EF131" i="5" s="1"/>
  <c r="BX38" i="5"/>
  <c r="EF38" i="5" s="1"/>
  <c r="BX169" i="5"/>
  <c r="EF169" i="5" s="1"/>
  <c r="BX105" i="5"/>
  <c r="EF105" i="5" s="1"/>
  <c r="BX25" i="5"/>
  <c r="EF25" i="5" s="1"/>
  <c r="BX100" i="5"/>
  <c r="EF100" i="5" s="1"/>
  <c r="BX41" i="5"/>
  <c r="EF41" i="5" s="1"/>
  <c r="BX72" i="5"/>
  <c r="EF72" i="5" s="1"/>
  <c r="BX60" i="5"/>
  <c r="EF60" i="5" s="1"/>
  <c r="BX74" i="5"/>
  <c r="EF74" i="5" s="1"/>
  <c r="BX192" i="5"/>
  <c r="EF192" i="5" s="1"/>
  <c r="BX36" i="5"/>
  <c r="EF36" i="5" s="1"/>
  <c r="BF186" i="5"/>
  <c r="DN186" i="5" s="1"/>
  <c r="BF94" i="5"/>
  <c r="DN94" i="5" s="1"/>
  <c r="BF96" i="5"/>
  <c r="DN96" i="5" s="1"/>
  <c r="BF147" i="5"/>
  <c r="DN147" i="5" s="1"/>
  <c r="BF30" i="5"/>
  <c r="DN30" i="5" s="1"/>
  <c r="BF182" i="5"/>
  <c r="DN182" i="5" s="1"/>
  <c r="BF63" i="5"/>
  <c r="DN63" i="5" s="1"/>
  <c r="BF5" i="5"/>
  <c r="DN5" i="5" s="1"/>
  <c r="BF155" i="5"/>
  <c r="DN155" i="5" s="1"/>
  <c r="BF56" i="5"/>
  <c r="DN56" i="5" s="1"/>
  <c r="BF51" i="5"/>
  <c r="DN51" i="5" s="1"/>
  <c r="BF183" i="5"/>
  <c r="DN183" i="5" s="1"/>
  <c r="BF171" i="5"/>
  <c r="DN171" i="5" s="1"/>
  <c r="BF158" i="5"/>
  <c r="DN158" i="5" s="1"/>
  <c r="BF103" i="5"/>
  <c r="DN103" i="5" s="1"/>
  <c r="BF38" i="5"/>
  <c r="DN38" i="5" s="1"/>
  <c r="BF106" i="5"/>
  <c r="DN106" i="5" s="1"/>
  <c r="BF107" i="5"/>
  <c r="DN107" i="5" s="1"/>
  <c r="BF43" i="5"/>
  <c r="DN43" i="5" s="1"/>
  <c r="BF26" i="5"/>
  <c r="DN26" i="5" s="1"/>
  <c r="BF35" i="5"/>
  <c r="DN35" i="5" s="1"/>
  <c r="BF187" i="5"/>
  <c r="DN187" i="5" s="1"/>
  <c r="BF172" i="5"/>
  <c r="DN172" i="5" s="1"/>
  <c r="BF131" i="5"/>
  <c r="DN131" i="5" s="1"/>
  <c r="BF55" i="5"/>
  <c r="DN55" i="5" s="1"/>
  <c r="BF18" i="5"/>
  <c r="DN18" i="5" s="1"/>
  <c r="BF136" i="5"/>
  <c r="DN136" i="5" s="1"/>
  <c r="BF95" i="5"/>
  <c r="DN95" i="5" s="1"/>
  <c r="BF189" i="5"/>
  <c r="DN189" i="5" s="1"/>
  <c r="BF159" i="5"/>
  <c r="DN159" i="5" s="1"/>
  <c r="BF74" i="5"/>
  <c r="DN74" i="5" s="1"/>
  <c r="BF165" i="5"/>
  <c r="DN165" i="5" s="1"/>
  <c r="BF138" i="5"/>
  <c r="DN138" i="5" s="1"/>
  <c r="BF156" i="5"/>
  <c r="DN156" i="5" s="1"/>
  <c r="BF3" i="5"/>
  <c r="DN3" i="5" s="1"/>
  <c r="BF166" i="5"/>
  <c r="DN166" i="5" s="1"/>
  <c r="BF168" i="5"/>
  <c r="DN168" i="5" s="1"/>
  <c r="BF22" i="5"/>
  <c r="DN22" i="5" s="1"/>
  <c r="BF86" i="5"/>
  <c r="DN86" i="5" s="1"/>
  <c r="BF178" i="5"/>
  <c r="DN178" i="5" s="1"/>
  <c r="BF100" i="5"/>
  <c r="DN100" i="5" s="1"/>
  <c r="BF184" i="5"/>
  <c r="DN184" i="5" s="1"/>
  <c r="BF135" i="5"/>
  <c r="DN135" i="5" s="1"/>
  <c r="BF125" i="5"/>
  <c r="DN125" i="5" s="1"/>
  <c r="BF42" i="5"/>
  <c r="DN42" i="5" s="1"/>
  <c r="BF169" i="5"/>
  <c r="DN169" i="5" s="1"/>
  <c r="BF154" i="5"/>
  <c r="DN154" i="5" s="1"/>
  <c r="BF44" i="5"/>
  <c r="DN44" i="5" s="1"/>
  <c r="BF68" i="5"/>
  <c r="DN68" i="5" s="1"/>
  <c r="BF193" i="5"/>
  <c r="DN193" i="5" s="1"/>
  <c r="BF110" i="5"/>
  <c r="DN110" i="5" s="1"/>
  <c r="BF13" i="5"/>
  <c r="DN13" i="5" s="1"/>
  <c r="BF15" i="5"/>
  <c r="DN15" i="5" s="1"/>
  <c r="BF120" i="5"/>
  <c r="DN120" i="5" s="1"/>
  <c r="BF59" i="5"/>
  <c r="DN59" i="5" s="1"/>
  <c r="BF161" i="5"/>
  <c r="DN161" i="5" s="1"/>
  <c r="BF177" i="5"/>
  <c r="DN177" i="5" s="1"/>
  <c r="BF170" i="5"/>
  <c r="DN170" i="5" s="1"/>
  <c r="BF140" i="5"/>
  <c r="DN140" i="5" s="1"/>
  <c r="BF19" i="5"/>
  <c r="DN19" i="5" s="1"/>
  <c r="BF47" i="5"/>
  <c r="DN47" i="5" s="1"/>
  <c r="BF64" i="5"/>
  <c r="DN64" i="5" s="1"/>
  <c r="BF87" i="5"/>
  <c r="DN87" i="5" s="1"/>
  <c r="BF179" i="5"/>
  <c r="DN179" i="5" s="1"/>
  <c r="BF80" i="5"/>
  <c r="DN80" i="5" s="1"/>
  <c r="BF118" i="5"/>
  <c r="DN118" i="5" s="1"/>
  <c r="BF83" i="5"/>
  <c r="DN83" i="5" s="1"/>
  <c r="BF23" i="5"/>
  <c r="DN23" i="5" s="1"/>
  <c r="BF75" i="5"/>
  <c r="DN75" i="5" s="1"/>
  <c r="BF73" i="5"/>
  <c r="DN73" i="5" s="1"/>
  <c r="BF76" i="5"/>
  <c r="DN76" i="5" s="1"/>
  <c r="BF180" i="5"/>
  <c r="DN180" i="5" s="1"/>
  <c r="BF119" i="5"/>
  <c r="DN119" i="5" s="1"/>
  <c r="BF54" i="5"/>
  <c r="DN54" i="5" s="1"/>
  <c r="BF137" i="5"/>
  <c r="DN137" i="5" s="1"/>
  <c r="BF31" i="5"/>
  <c r="DN31" i="5" s="1"/>
  <c r="BF81" i="5"/>
  <c r="DN81" i="5" s="1"/>
  <c r="BF132" i="5"/>
  <c r="DN132" i="5" s="1"/>
  <c r="BF188" i="5"/>
  <c r="DN188" i="5" s="1"/>
  <c r="BF124" i="5"/>
  <c r="DN124" i="5" s="1"/>
  <c r="BF70" i="5"/>
  <c r="DN70" i="5" s="1"/>
  <c r="BF77" i="5"/>
  <c r="DN77" i="5" s="1"/>
  <c r="BF130" i="5"/>
  <c r="DN130" i="5" s="1"/>
  <c r="BF36" i="5"/>
  <c r="DN36" i="5" s="1"/>
  <c r="BF67" i="5"/>
  <c r="DN67" i="5" s="1"/>
  <c r="BF104" i="5"/>
  <c r="DN104" i="5" s="1"/>
  <c r="BF192" i="5"/>
  <c r="DN192" i="5" s="1"/>
  <c r="BF164" i="5"/>
  <c r="DN164" i="5" s="1"/>
  <c r="BF114" i="5"/>
  <c r="DN114" i="5" s="1"/>
  <c r="BF20" i="5"/>
  <c r="DN20" i="5" s="1"/>
  <c r="BF175" i="5"/>
  <c r="DN175" i="5" s="1"/>
  <c r="BF194" i="5"/>
  <c r="DN194" i="5" s="1"/>
  <c r="BF143" i="5"/>
  <c r="DN143" i="5" s="1"/>
  <c r="BF66" i="5"/>
  <c r="DN66" i="5" s="1"/>
  <c r="BF62" i="5"/>
  <c r="DN62" i="5" s="1"/>
  <c r="BF142" i="5"/>
  <c r="DN142" i="5" s="1"/>
  <c r="BF49" i="5"/>
  <c r="DN49" i="5" s="1"/>
  <c r="BF32" i="5"/>
  <c r="DN32" i="5" s="1"/>
  <c r="BF12" i="5"/>
  <c r="DN12" i="5" s="1"/>
  <c r="BF185" i="5"/>
  <c r="DN185" i="5" s="1"/>
  <c r="BF190" i="5"/>
  <c r="DN190" i="5" s="1"/>
  <c r="BF144" i="5"/>
  <c r="DN144" i="5" s="1"/>
  <c r="BF29" i="5"/>
  <c r="DN29" i="5" s="1"/>
  <c r="BF93" i="5"/>
  <c r="DN93" i="5" s="1"/>
  <c r="BF34" i="5"/>
  <c r="DN34" i="5" s="1"/>
  <c r="BF157" i="5"/>
  <c r="DN157" i="5" s="1"/>
  <c r="BF112" i="5"/>
  <c r="DN112" i="5" s="1"/>
  <c r="BF139" i="5"/>
  <c r="DN139" i="5" s="1"/>
  <c r="BF123" i="5"/>
  <c r="DN123" i="5" s="1"/>
  <c r="BF79" i="5"/>
  <c r="DN79" i="5" s="1"/>
  <c r="BF71" i="5"/>
  <c r="DN71" i="5" s="1"/>
  <c r="BF121" i="5"/>
  <c r="DN121" i="5" s="1"/>
  <c r="BF7" i="5"/>
  <c r="DN7" i="5" s="1"/>
  <c r="BF24" i="5"/>
  <c r="DN24" i="5" s="1"/>
  <c r="BF148" i="5"/>
  <c r="DN148" i="5" s="1"/>
  <c r="BF134" i="5"/>
  <c r="DN134" i="5" s="1"/>
  <c r="BF10" i="5"/>
  <c r="DN10" i="5" s="1"/>
  <c r="BF122" i="5"/>
  <c r="DN122" i="5" s="1"/>
  <c r="BF61" i="5"/>
  <c r="DN61" i="5" s="1"/>
  <c r="BF133" i="5"/>
  <c r="DN133" i="5" s="1"/>
  <c r="BF191" i="5"/>
  <c r="DN191" i="5" s="1"/>
  <c r="BF98" i="5"/>
  <c r="DN98" i="5" s="1"/>
  <c r="BF57" i="5"/>
  <c r="DN57" i="5" s="1"/>
  <c r="BF69" i="5"/>
  <c r="DN69" i="5" s="1"/>
  <c r="BF101" i="5"/>
  <c r="DN101" i="5" s="1"/>
  <c r="BF25" i="5"/>
  <c r="DN25" i="5" s="1"/>
  <c r="BF39" i="5"/>
  <c r="DN39" i="5" s="1"/>
  <c r="BF160" i="5"/>
  <c r="DN160" i="5" s="1"/>
  <c r="BF151" i="5"/>
  <c r="DN151" i="5" s="1"/>
  <c r="BF48" i="5"/>
  <c r="DN48" i="5" s="1"/>
  <c r="BF116" i="5"/>
  <c r="DN116" i="5" s="1"/>
  <c r="BF60" i="5"/>
  <c r="DN60" i="5" s="1"/>
  <c r="BF128" i="5"/>
  <c r="DN128" i="5" s="1"/>
  <c r="BF21" i="5"/>
  <c r="DN21" i="5" s="1"/>
  <c r="BF33" i="5"/>
  <c r="DN33" i="5" s="1"/>
  <c r="BF27" i="5"/>
  <c r="DN27" i="5" s="1"/>
  <c r="BF84" i="5"/>
  <c r="DN84" i="5" s="1"/>
  <c r="BF92" i="5"/>
  <c r="DN92" i="5" s="1"/>
  <c r="BF45" i="5"/>
  <c r="DN45" i="5" s="1"/>
  <c r="BF99" i="5"/>
  <c r="DN99" i="5" s="1"/>
  <c r="BF129" i="5"/>
  <c r="DN129" i="5" s="1"/>
  <c r="BF85" i="5"/>
  <c r="DN85" i="5" s="1"/>
  <c r="BF127" i="5"/>
  <c r="DN127" i="5" s="1"/>
  <c r="BF149" i="5"/>
  <c r="DN149" i="5" s="1"/>
  <c r="BF115" i="5"/>
  <c r="DN115" i="5" s="1"/>
  <c r="BF90" i="5"/>
  <c r="DN90" i="5" s="1"/>
  <c r="BF163" i="5"/>
  <c r="DN163" i="5" s="1"/>
  <c r="BF102" i="5"/>
  <c r="DN102" i="5" s="1"/>
  <c r="BF16" i="5"/>
  <c r="DN16" i="5" s="1"/>
  <c r="BF17" i="5"/>
  <c r="DN17" i="5" s="1"/>
  <c r="BF88" i="5"/>
  <c r="DN88" i="5" s="1"/>
  <c r="BF8" i="5"/>
  <c r="DN8" i="5" s="1"/>
  <c r="BF72" i="5"/>
  <c r="DN72" i="5" s="1"/>
  <c r="BF28" i="5"/>
  <c r="DN28" i="5" s="1"/>
  <c r="BF41" i="5"/>
  <c r="DN41" i="5" s="1"/>
  <c r="BF82" i="5"/>
  <c r="DN82" i="5" s="1"/>
  <c r="BF4" i="5"/>
  <c r="DN4" i="5" s="1"/>
  <c r="BF111" i="5"/>
  <c r="DN111" i="5" s="1"/>
  <c r="BF162" i="5"/>
  <c r="DN162" i="5" s="1"/>
  <c r="BF6" i="5"/>
  <c r="DN6" i="5" s="1"/>
  <c r="BF153" i="5"/>
  <c r="DN153" i="5" s="1"/>
  <c r="BF109" i="5"/>
  <c r="DN109" i="5" s="1"/>
  <c r="BF58" i="5"/>
  <c r="DN58" i="5" s="1"/>
  <c r="BF141" i="5"/>
  <c r="DN141" i="5" s="1"/>
  <c r="BF78" i="5"/>
  <c r="DN78" i="5" s="1"/>
  <c r="BF53" i="5"/>
  <c r="DN53" i="5" s="1"/>
  <c r="BF146" i="5"/>
  <c r="DN146" i="5" s="1"/>
  <c r="BF37" i="5"/>
  <c r="DN37" i="5" s="1"/>
  <c r="BF117" i="5"/>
  <c r="DN117" i="5" s="1"/>
  <c r="BF50" i="5"/>
  <c r="DN50" i="5" s="1"/>
  <c r="BF167" i="5"/>
  <c r="DN167" i="5" s="1"/>
  <c r="BF152" i="5"/>
  <c r="DN152" i="5" s="1"/>
  <c r="BF174" i="5"/>
  <c r="DN174" i="5" s="1"/>
  <c r="BF126" i="5"/>
  <c r="DN126" i="5" s="1"/>
  <c r="BF145" i="5"/>
  <c r="DN145" i="5" s="1"/>
  <c r="BF97" i="5"/>
  <c r="DN97" i="5" s="1"/>
  <c r="BF9" i="5"/>
  <c r="DN9" i="5" s="1"/>
  <c r="BF91" i="5"/>
  <c r="DN91" i="5" s="1"/>
  <c r="BF181" i="5"/>
  <c r="DN181" i="5" s="1"/>
  <c r="BF11" i="5"/>
  <c r="DN11" i="5" s="1"/>
  <c r="BF14" i="5"/>
  <c r="DN14" i="5" s="1"/>
  <c r="BF108" i="5"/>
  <c r="DN108" i="5" s="1"/>
  <c r="BF65" i="5"/>
  <c r="DN65" i="5" s="1"/>
  <c r="BF105" i="5"/>
  <c r="DN105" i="5" s="1"/>
  <c r="BF173" i="5"/>
  <c r="DN173" i="5" s="1"/>
  <c r="BF113" i="5"/>
  <c r="DN113" i="5" s="1"/>
  <c r="BF150" i="5"/>
  <c r="DN150" i="5" s="1"/>
  <c r="BF89" i="5"/>
  <c r="DN89" i="5" s="1"/>
  <c r="BF46" i="5"/>
  <c r="DN46" i="5" s="1"/>
  <c r="BF176" i="5"/>
  <c r="DN176" i="5" s="1"/>
  <c r="BF40" i="5"/>
  <c r="DN40" i="5" s="1"/>
  <c r="BF52" i="5"/>
  <c r="DN52" i="5" s="1"/>
  <c r="BD134" i="5"/>
  <c r="DL134" i="5" s="1"/>
  <c r="BD76" i="5"/>
  <c r="DL76" i="5" s="1"/>
  <c r="BD14" i="5"/>
  <c r="DL14" i="5" s="1"/>
  <c r="BD127" i="5"/>
  <c r="DL127" i="5" s="1"/>
  <c r="BD5" i="5"/>
  <c r="DL5" i="5" s="1"/>
  <c r="BD104" i="5"/>
  <c r="DL104" i="5" s="1"/>
  <c r="BD178" i="5"/>
  <c r="DL178" i="5" s="1"/>
  <c r="BD57" i="5"/>
  <c r="DL57" i="5" s="1"/>
  <c r="BD63" i="5"/>
  <c r="DL63" i="5" s="1"/>
  <c r="BD144" i="5"/>
  <c r="DL144" i="5" s="1"/>
  <c r="BD133" i="5"/>
  <c r="DL133" i="5" s="1"/>
  <c r="BD143" i="5"/>
  <c r="DL143" i="5" s="1"/>
  <c r="BD56" i="5"/>
  <c r="DL56" i="5" s="1"/>
  <c r="BD112" i="5"/>
  <c r="DL112" i="5" s="1"/>
  <c r="BD183" i="5"/>
  <c r="DL183" i="5" s="1"/>
  <c r="BD94" i="5"/>
  <c r="DL94" i="5" s="1"/>
  <c r="BD186" i="5"/>
  <c r="DL186" i="5" s="1"/>
  <c r="BD107" i="5"/>
  <c r="DL107" i="5" s="1"/>
  <c r="BD13" i="5"/>
  <c r="DL13" i="5" s="1"/>
  <c r="BD52" i="5"/>
  <c r="DL52" i="5" s="1"/>
  <c r="BD91" i="5"/>
  <c r="DL91" i="5" s="1"/>
  <c r="BD128" i="5"/>
  <c r="DL128" i="5" s="1"/>
  <c r="BD180" i="5"/>
  <c r="DL180" i="5" s="1"/>
  <c r="BD116" i="5"/>
  <c r="DL116" i="5" s="1"/>
  <c r="BD179" i="5"/>
  <c r="DL179" i="5" s="1"/>
  <c r="BD24" i="5"/>
  <c r="DL24" i="5" s="1"/>
  <c r="BD22" i="5"/>
  <c r="DL22" i="5" s="1"/>
  <c r="BD141" i="5"/>
  <c r="DL141" i="5" s="1"/>
  <c r="BD187" i="5"/>
  <c r="DL187" i="5" s="1"/>
  <c r="BD156" i="5"/>
  <c r="DL156" i="5" s="1"/>
  <c r="BD102" i="5"/>
  <c r="DL102" i="5" s="1"/>
  <c r="BD98" i="5"/>
  <c r="DL98" i="5" s="1"/>
  <c r="BD111" i="5"/>
  <c r="DL111" i="5" s="1"/>
  <c r="BD77" i="5"/>
  <c r="DL77" i="5" s="1"/>
  <c r="BD90" i="5"/>
  <c r="DL90" i="5" s="1"/>
  <c r="BD101" i="5"/>
  <c r="DL101" i="5" s="1"/>
  <c r="BD109" i="5"/>
  <c r="DL109" i="5" s="1"/>
  <c r="BD60" i="5"/>
  <c r="DL60" i="5" s="1"/>
  <c r="BD10" i="5"/>
  <c r="DL10" i="5" s="1"/>
  <c r="BD188" i="5"/>
  <c r="DL188" i="5" s="1"/>
  <c r="BD97" i="5"/>
  <c r="DL97" i="5" s="1"/>
  <c r="BD184" i="5"/>
  <c r="DL184" i="5" s="1"/>
  <c r="BD92" i="5"/>
  <c r="DL92" i="5" s="1"/>
  <c r="BD136" i="5"/>
  <c r="DL136" i="5" s="1"/>
  <c r="BD99" i="5"/>
  <c r="DL99" i="5" s="1"/>
  <c r="BD140" i="5"/>
  <c r="DL140" i="5" s="1"/>
  <c r="BD62" i="5"/>
  <c r="DL62" i="5" s="1"/>
  <c r="BD130" i="5"/>
  <c r="DL130" i="5" s="1"/>
  <c r="BD42" i="5"/>
  <c r="DL42" i="5" s="1"/>
  <c r="BD191" i="5"/>
  <c r="DL191" i="5" s="1"/>
  <c r="BD82" i="5"/>
  <c r="DL82" i="5" s="1"/>
  <c r="BD118" i="5"/>
  <c r="DL118" i="5" s="1"/>
  <c r="BD65" i="5"/>
  <c r="DL65" i="5" s="1"/>
  <c r="BD88" i="5"/>
  <c r="DL88" i="5" s="1"/>
  <c r="BD78" i="5"/>
  <c r="DL78" i="5" s="1"/>
  <c r="BD83" i="5"/>
  <c r="DL83" i="5" s="1"/>
  <c r="BD157" i="5"/>
  <c r="DL157" i="5" s="1"/>
  <c r="BD113" i="5"/>
  <c r="DL113" i="5" s="1"/>
  <c r="BD7" i="5"/>
  <c r="DL7" i="5" s="1"/>
  <c r="BD17" i="5"/>
  <c r="DL17" i="5" s="1"/>
  <c r="BD194" i="5"/>
  <c r="DL194" i="5" s="1"/>
  <c r="BD171" i="5"/>
  <c r="DL171" i="5" s="1"/>
  <c r="BD20" i="5"/>
  <c r="DL20" i="5" s="1"/>
  <c r="BD189" i="5"/>
  <c r="DL189" i="5" s="1"/>
  <c r="BD151" i="5"/>
  <c r="DL151" i="5" s="1"/>
  <c r="BD29" i="5"/>
  <c r="DL29" i="5" s="1"/>
  <c r="BD59" i="5"/>
  <c r="DL59" i="5" s="1"/>
  <c r="BD33" i="5"/>
  <c r="DL33" i="5" s="1"/>
  <c r="BD142" i="5"/>
  <c r="DL142" i="5" s="1"/>
  <c r="BD75" i="5"/>
  <c r="DL75" i="5" s="1"/>
  <c r="BD162" i="5"/>
  <c r="DL162" i="5" s="1"/>
  <c r="BD192" i="5"/>
  <c r="DL192" i="5" s="1"/>
  <c r="BD49" i="5"/>
  <c r="DL49" i="5" s="1"/>
  <c r="BD54" i="5"/>
  <c r="DL54" i="5" s="1"/>
  <c r="BD172" i="5"/>
  <c r="DL172" i="5" s="1"/>
  <c r="BD93" i="5"/>
  <c r="DL93" i="5" s="1"/>
  <c r="BD30" i="5"/>
  <c r="DL30" i="5" s="1"/>
  <c r="BD25" i="5"/>
  <c r="DL25" i="5" s="1"/>
  <c r="BD61" i="5"/>
  <c r="DL61" i="5" s="1"/>
  <c r="BD16" i="5"/>
  <c r="DL16" i="5" s="1"/>
  <c r="BD124" i="5"/>
  <c r="DL124" i="5" s="1"/>
  <c r="BD74" i="5"/>
  <c r="DL74" i="5" s="1"/>
  <c r="BD119" i="5"/>
  <c r="DL119" i="5" s="1"/>
  <c r="BD149" i="5"/>
  <c r="DL149" i="5" s="1"/>
  <c r="BD155" i="5"/>
  <c r="DL155" i="5" s="1"/>
  <c r="BD176" i="5"/>
  <c r="DL176" i="5" s="1"/>
  <c r="BD158" i="5"/>
  <c r="DL158" i="5" s="1"/>
  <c r="BD174" i="5"/>
  <c r="DL174" i="5" s="1"/>
  <c r="BD36" i="5"/>
  <c r="DL36" i="5" s="1"/>
  <c r="BD53" i="5"/>
  <c r="DL53" i="5" s="1"/>
  <c r="BD114" i="5"/>
  <c r="DL114" i="5" s="1"/>
  <c r="BD51" i="5"/>
  <c r="DL51" i="5" s="1"/>
  <c r="BD115" i="5"/>
  <c r="DL115" i="5" s="1"/>
  <c r="BD166" i="5"/>
  <c r="DL166" i="5" s="1"/>
  <c r="BD28" i="5"/>
  <c r="DL28" i="5" s="1"/>
  <c r="BD137" i="5"/>
  <c r="DL137" i="5" s="1"/>
  <c r="BD15" i="5"/>
  <c r="DL15" i="5" s="1"/>
  <c r="BD135" i="5"/>
  <c r="DL135" i="5" s="1"/>
  <c r="BD46" i="5"/>
  <c r="DL46" i="5" s="1"/>
  <c r="BD44" i="5"/>
  <c r="DL44" i="5" s="1"/>
  <c r="BD35" i="5"/>
  <c r="DL35" i="5" s="1"/>
  <c r="BD11" i="5"/>
  <c r="DL11" i="5" s="1"/>
  <c r="BD152" i="5"/>
  <c r="DL152" i="5" s="1"/>
  <c r="BD86" i="5"/>
  <c r="DL86" i="5" s="1"/>
  <c r="BD159" i="5"/>
  <c r="DL159" i="5" s="1"/>
  <c r="BD100" i="5"/>
  <c r="DL100" i="5" s="1"/>
  <c r="BD48" i="5"/>
  <c r="DL48" i="5" s="1"/>
  <c r="BD150" i="5"/>
  <c r="DL150" i="5" s="1"/>
  <c r="BD34" i="5"/>
  <c r="DL34" i="5" s="1"/>
  <c r="BD123" i="5"/>
  <c r="DL123" i="5" s="1"/>
  <c r="BD38" i="5"/>
  <c r="DL38" i="5" s="1"/>
  <c r="BD153" i="5"/>
  <c r="DL153" i="5" s="1"/>
  <c r="BD181" i="5"/>
  <c r="DL181" i="5" s="1"/>
  <c r="BD70" i="5"/>
  <c r="DL70" i="5" s="1"/>
  <c r="BD170" i="5"/>
  <c r="DL170" i="5" s="1"/>
  <c r="BD145" i="5"/>
  <c r="DL145" i="5" s="1"/>
  <c r="BD185" i="5"/>
  <c r="DL185" i="5" s="1"/>
  <c r="BD18" i="5"/>
  <c r="DL18" i="5" s="1"/>
  <c r="BD72" i="5"/>
  <c r="DL72" i="5" s="1"/>
  <c r="BD106" i="5"/>
  <c r="DL106" i="5" s="1"/>
  <c r="BD41" i="5"/>
  <c r="DL41" i="5" s="1"/>
  <c r="BD132" i="5"/>
  <c r="DL132" i="5" s="1"/>
  <c r="BD71" i="5"/>
  <c r="DL71" i="5" s="1"/>
  <c r="BD47" i="5"/>
  <c r="DL47" i="5" s="1"/>
  <c r="BD126" i="5"/>
  <c r="DL126" i="5" s="1"/>
  <c r="BD105" i="5"/>
  <c r="DL105" i="5" s="1"/>
  <c r="BD110" i="5"/>
  <c r="DL110" i="5" s="1"/>
  <c r="BD80" i="5"/>
  <c r="DL80" i="5" s="1"/>
  <c r="BD45" i="5"/>
  <c r="DL45" i="5" s="1"/>
  <c r="BD161" i="5"/>
  <c r="DL161" i="5" s="1"/>
  <c r="BD164" i="5"/>
  <c r="DL164" i="5" s="1"/>
  <c r="BD169" i="5"/>
  <c r="DL169" i="5" s="1"/>
  <c r="BD79" i="5"/>
  <c r="DL79" i="5" s="1"/>
  <c r="BD27" i="5"/>
  <c r="DL27" i="5" s="1"/>
  <c r="BD121" i="5"/>
  <c r="DL121" i="5" s="1"/>
  <c r="BD122" i="5"/>
  <c r="DL122" i="5" s="1"/>
  <c r="BD69" i="5"/>
  <c r="DL69" i="5" s="1"/>
  <c r="BD125" i="5"/>
  <c r="DL125" i="5" s="1"/>
  <c r="BD182" i="5"/>
  <c r="DL182" i="5" s="1"/>
  <c r="BD163" i="5"/>
  <c r="DL163" i="5" s="1"/>
  <c r="BD85" i="5"/>
  <c r="DL85" i="5" s="1"/>
  <c r="BD154" i="5"/>
  <c r="DL154" i="5" s="1"/>
  <c r="BD26" i="5"/>
  <c r="DL26" i="5" s="1"/>
  <c r="BD4" i="5"/>
  <c r="DL4" i="5" s="1"/>
  <c r="BD175" i="5"/>
  <c r="DL175" i="5" s="1"/>
  <c r="BD193" i="5"/>
  <c r="DL193" i="5" s="1"/>
  <c r="BD190" i="5"/>
  <c r="DL190" i="5" s="1"/>
  <c r="BD55" i="5"/>
  <c r="DL55" i="5" s="1"/>
  <c r="BD9" i="5"/>
  <c r="DL9" i="5" s="1"/>
  <c r="BD81" i="5"/>
  <c r="DL81" i="5" s="1"/>
  <c r="BD73" i="5"/>
  <c r="DL73" i="5" s="1"/>
  <c r="BD8" i="5"/>
  <c r="DL8" i="5" s="1"/>
  <c r="BD89" i="5"/>
  <c r="DL89" i="5" s="1"/>
  <c r="BD173" i="5"/>
  <c r="DL173" i="5" s="1"/>
  <c r="BD168" i="5"/>
  <c r="DL168" i="5" s="1"/>
  <c r="BD64" i="5"/>
  <c r="DL64" i="5" s="1"/>
  <c r="BD120" i="5"/>
  <c r="DL120" i="5" s="1"/>
  <c r="BD19" i="5"/>
  <c r="DL19" i="5" s="1"/>
  <c r="BD146" i="5"/>
  <c r="DL146" i="5" s="1"/>
  <c r="BD58" i="5"/>
  <c r="DL58" i="5" s="1"/>
  <c r="BD139" i="5"/>
  <c r="DL139" i="5" s="1"/>
  <c r="BD96" i="5"/>
  <c r="DL96" i="5" s="1"/>
  <c r="BD31" i="5"/>
  <c r="DL31" i="5" s="1"/>
  <c r="BD117" i="5"/>
  <c r="DL117" i="5" s="1"/>
  <c r="BD87" i="5"/>
  <c r="DL87" i="5" s="1"/>
  <c r="BD6" i="5"/>
  <c r="DL6" i="5" s="1"/>
  <c r="BD37" i="5"/>
  <c r="DL37" i="5" s="1"/>
  <c r="BD66" i="5"/>
  <c r="DL66" i="5" s="1"/>
  <c r="BD23" i="5"/>
  <c r="DL23" i="5" s="1"/>
  <c r="BD95" i="5"/>
  <c r="DL95" i="5" s="1"/>
  <c r="BD84" i="5"/>
  <c r="DL84" i="5" s="1"/>
  <c r="BD68" i="5"/>
  <c r="DL68" i="5" s="1"/>
  <c r="BD39" i="5"/>
  <c r="DL39" i="5" s="1"/>
  <c r="BD43" i="5"/>
  <c r="DL43" i="5" s="1"/>
  <c r="BD12" i="5"/>
  <c r="DL12" i="5" s="1"/>
  <c r="BD177" i="5"/>
  <c r="DL177" i="5" s="1"/>
  <c r="BD103" i="5"/>
  <c r="DL103" i="5" s="1"/>
  <c r="BD160" i="5"/>
  <c r="DL160" i="5" s="1"/>
  <c r="BD40" i="5"/>
  <c r="DL40" i="5" s="1"/>
  <c r="BD50" i="5"/>
  <c r="DL50" i="5" s="1"/>
  <c r="BD165" i="5"/>
  <c r="DL165" i="5" s="1"/>
  <c r="BD67" i="5"/>
  <c r="DL67" i="5" s="1"/>
  <c r="BD32" i="5"/>
  <c r="DL32" i="5" s="1"/>
  <c r="BD138" i="5"/>
  <c r="DL138" i="5" s="1"/>
  <c r="BD167" i="5"/>
  <c r="DL167" i="5" s="1"/>
  <c r="BD108" i="5"/>
  <c r="DL108" i="5" s="1"/>
  <c r="BD21" i="5"/>
  <c r="DL21" i="5" s="1"/>
  <c r="BD129" i="5"/>
  <c r="DL129" i="5" s="1"/>
  <c r="BD131" i="5"/>
  <c r="DL131" i="5" s="1"/>
  <c r="BD3" i="5"/>
  <c r="DL3" i="5" s="1"/>
  <c r="BD148" i="5"/>
  <c r="DL148" i="5" s="1"/>
  <c r="BD147" i="5"/>
  <c r="DL147" i="5" s="1"/>
  <c r="AY37" i="5"/>
  <c r="DG37" i="5" s="1"/>
  <c r="AY171" i="5"/>
  <c r="DG171" i="5" s="1"/>
  <c r="AY192" i="5"/>
  <c r="DG192" i="5" s="1"/>
  <c r="AY54" i="5"/>
  <c r="DG54" i="5" s="1"/>
  <c r="AY132" i="5"/>
  <c r="DG132" i="5" s="1"/>
  <c r="AY168" i="5"/>
  <c r="DG168" i="5" s="1"/>
  <c r="AY159" i="5"/>
  <c r="DG159" i="5" s="1"/>
  <c r="AY107" i="5"/>
  <c r="DG107" i="5" s="1"/>
  <c r="AY17" i="5"/>
  <c r="DG17" i="5" s="1"/>
  <c r="AY147" i="5"/>
  <c r="DG147" i="5" s="1"/>
  <c r="AY124" i="5"/>
  <c r="DG124" i="5" s="1"/>
  <c r="AY129" i="5"/>
  <c r="DG129" i="5" s="1"/>
  <c r="AY95" i="5"/>
  <c r="DG95" i="5" s="1"/>
  <c r="AY44" i="5"/>
  <c r="DG44" i="5" s="1"/>
  <c r="AY75" i="5"/>
  <c r="DG75" i="5" s="1"/>
  <c r="AY112" i="5"/>
  <c r="DG112" i="5" s="1"/>
  <c r="AY35" i="5"/>
  <c r="DG35" i="5" s="1"/>
  <c r="AY89" i="5"/>
  <c r="DG89" i="5" s="1"/>
  <c r="AY126" i="5"/>
  <c r="DG126" i="5" s="1"/>
  <c r="AY106" i="5"/>
  <c r="DG106" i="5" s="1"/>
  <c r="AY165" i="5"/>
  <c r="DG165" i="5" s="1"/>
  <c r="AY123" i="5"/>
  <c r="DG123" i="5" s="1"/>
  <c r="AY70" i="5"/>
  <c r="DG70" i="5" s="1"/>
  <c r="AY72" i="5"/>
  <c r="DG72" i="5" s="1"/>
  <c r="AY29" i="5"/>
  <c r="DG29" i="5" s="1"/>
  <c r="AY114" i="5"/>
  <c r="DG114" i="5" s="1"/>
  <c r="AY125" i="5"/>
  <c r="DG125" i="5" s="1"/>
  <c r="AY20" i="5"/>
  <c r="DG20" i="5" s="1"/>
  <c r="AY145" i="5"/>
  <c r="DG145" i="5" s="1"/>
  <c r="AY190" i="5"/>
  <c r="DG190" i="5" s="1"/>
  <c r="AY87" i="5"/>
  <c r="DG87" i="5" s="1"/>
  <c r="AY116" i="5"/>
  <c r="DG116" i="5" s="1"/>
  <c r="AY25" i="5"/>
  <c r="DG25" i="5" s="1"/>
  <c r="AY102" i="5"/>
  <c r="DG102" i="5" s="1"/>
  <c r="AY189" i="5"/>
  <c r="DG189" i="5" s="1"/>
  <c r="AY184" i="5"/>
  <c r="DG184" i="5" s="1"/>
  <c r="AY154" i="5"/>
  <c r="DG154" i="5" s="1"/>
  <c r="AY117" i="5"/>
  <c r="DG117" i="5" s="1"/>
  <c r="AY118" i="5"/>
  <c r="DG118" i="5" s="1"/>
  <c r="AY73" i="5"/>
  <c r="DG73" i="5" s="1"/>
  <c r="AY177" i="5"/>
  <c r="DG177" i="5" s="1"/>
  <c r="AY138" i="5"/>
  <c r="DG138" i="5" s="1"/>
  <c r="AY156" i="5"/>
  <c r="DG156" i="5" s="1"/>
  <c r="AY97" i="5"/>
  <c r="DG97" i="5" s="1"/>
  <c r="AY108" i="5"/>
  <c r="DG108" i="5" s="1"/>
  <c r="AY167" i="5"/>
  <c r="DG167" i="5" s="1"/>
  <c r="AY185" i="5"/>
  <c r="DG185" i="5" s="1"/>
  <c r="AY91" i="5"/>
  <c r="DG91" i="5" s="1"/>
  <c r="AY158" i="5"/>
  <c r="DG158" i="5" s="1"/>
  <c r="AY41" i="5"/>
  <c r="DG41" i="5" s="1"/>
  <c r="AY9" i="5"/>
  <c r="DG9" i="5" s="1"/>
  <c r="AY144" i="5"/>
  <c r="DG144" i="5" s="1"/>
  <c r="AY152" i="5"/>
  <c r="DG152" i="5" s="1"/>
  <c r="AY53" i="5"/>
  <c r="DG53" i="5" s="1"/>
  <c r="AY119" i="5"/>
  <c r="DG119" i="5" s="1"/>
  <c r="AY22" i="5"/>
  <c r="DG22" i="5" s="1"/>
  <c r="AY187" i="5"/>
  <c r="DG187" i="5" s="1"/>
  <c r="AY81" i="5"/>
  <c r="DG81" i="5" s="1"/>
  <c r="AY151" i="5"/>
  <c r="DG151" i="5" s="1"/>
  <c r="AY175" i="5"/>
  <c r="DG175" i="5" s="1"/>
  <c r="AY11" i="5"/>
  <c r="DG11" i="5" s="1"/>
  <c r="AY137" i="5"/>
  <c r="DG137" i="5" s="1"/>
  <c r="AY76" i="5"/>
  <c r="DG76" i="5" s="1"/>
  <c r="AY47" i="5"/>
  <c r="DG47" i="5" s="1"/>
  <c r="AY176" i="5"/>
  <c r="DG176" i="5" s="1"/>
  <c r="AY111" i="5"/>
  <c r="DG111" i="5" s="1"/>
  <c r="AY49" i="5"/>
  <c r="DG49" i="5" s="1"/>
  <c r="AY113" i="5"/>
  <c r="DG113" i="5" s="1"/>
  <c r="AY63" i="5"/>
  <c r="DG63" i="5" s="1"/>
  <c r="AY122" i="5"/>
  <c r="DG122" i="5" s="1"/>
  <c r="AY79" i="5"/>
  <c r="DG79" i="5" s="1"/>
  <c r="AY52" i="5"/>
  <c r="DG52" i="5" s="1"/>
  <c r="AY180" i="5"/>
  <c r="DG180" i="5" s="1"/>
  <c r="AY92" i="5"/>
  <c r="DG92" i="5" s="1"/>
  <c r="AY58" i="5"/>
  <c r="DG58" i="5" s="1"/>
  <c r="AY140" i="5"/>
  <c r="DG140" i="5" s="1"/>
  <c r="AY99" i="5"/>
  <c r="DG99" i="5" s="1"/>
  <c r="AY39" i="5"/>
  <c r="DG39" i="5" s="1"/>
  <c r="AY84" i="5"/>
  <c r="DG84" i="5" s="1"/>
  <c r="AY62" i="5"/>
  <c r="DG62" i="5" s="1"/>
  <c r="AY19" i="5"/>
  <c r="DG19" i="5" s="1"/>
  <c r="AY21" i="5"/>
  <c r="DG21" i="5" s="1"/>
  <c r="AY133" i="5"/>
  <c r="DG133" i="5" s="1"/>
  <c r="AY110" i="5"/>
  <c r="DG110" i="5" s="1"/>
  <c r="AY68" i="5"/>
  <c r="DG68" i="5" s="1"/>
  <c r="AY109" i="5"/>
  <c r="DG109" i="5" s="1"/>
  <c r="AY51" i="5"/>
  <c r="DG51" i="5" s="1"/>
  <c r="AY10" i="5"/>
  <c r="DG10" i="5" s="1"/>
  <c r="AY98" i="5"/>
  <c r="DG98" i="5" s="1"/>
  <c r="AY38" i="5"/>
  <c r="DG38" i="5" s="1"/>
  <c r="AY179" i="5"/>
  <c r="DG179" i="5" s="1"/>
  <c r="AY90" i="5"/>
  <c r="DG90" i="5" s="1"/>
  <c r="AY65" i="5"/>
  <c r="DG65" i="5" s="1"/>
  <c r="AY60" i="5"/>
  <c r="DG60" i="5" s="1"/>
  <c r="AY13" i="5"/>
  <c r="DG13" i="5" s="1"/>
  <c r="AY34" i="5"/>
  <c r="DG34" i="5" s="1"/>
  <c r="AY80" i="5"/>
  <c r="DG80" i="5" s="1"/>
  <c r="AY3" i="5"/>
  <c r="DG3" i="5" s="1"/>
  <c r="AY31" i="5"/>
  <c r="DG31" i="5" s="1"/>
  <c r="AY115" i="5"/>
  <c r="DG115" i="5" s="1"/>
  <c r="AY15" i="5"/>
  <c r="DG15" i="5" s="1"/>
  <c r="AY174" i="5"/>
  <c r="DG174" i="5" s="1"/>
  <c r="AY23" i="5"/>
  <c r="DG23" i="5" s="1"/>
  <c r="AY134" i="5"/>
  <c r="DG134" i="5" s="1"/>
  <c r="AY142" i="5"/>
  <c r="DG142" i="5" s="1"/>
  <c r="AY4" i="5"/>
  <c r="DG4" i="5" s="1"/>
  <c r="AY186" i="5"/>
  <c r="DG186" i="5" s="1"/>
  <c r="AY40" i="5"/>
  <c r="DG40" i="5" s="1"/>
  <c r="AY139" i="5"/>
  <c r="DG139" i="5" s="1"/>
  <c r="AY28" i="5"/>
  <c r="DG28" i="5" s="1"/>
  <c r="AY127" i="5"/>
  <c r="DG127" i="5" s="1"/>
  <c r="AY178" i="5"/>
  <c r="DG178" i="5" s="1"/>
  <c r="AY88" i="5"/>
  <c r="DG88" i="5" s="1"/>
  <c r="AY45" i="5"/>
  <c r="DG45" i="5" s="1"/>
  <c r="AY18" i="5"/>
  <c r="DG18" i="5" s="1"/>
  <c r="AY74" i="5"/>
  <c r="DG74" i="5" s="1"/>
  <c r="AY46" i="5"/>
  <c r="DG46" i="5" s="1"/>
  <c r="AY57" i="5"/>
  <c r="DG57" i="5" s="1"/>
  <c r="AY153" i="5"/>
  <c r="DG153" i="5" s="1"/>
  <c r="AY183" i="5"/>
  <c r="DG183" i="5" s="1"/>
  <c r="AY141" i="5"/>
  <c r="DG141" i="5" s="1"/>
  <c r="AY26" i="5"/>
  <c r="DG26" i="5" s="1"/>
  <c r="AY36" i="5"/>
  <c r="DG36" i="5" s="1"/>
  <c r="AY101" i="5"/>
  <c r="DG101" i="5" s="1"/>
  <c r="AY8" i="5"/>
  <c r="DG8" i="5" s="1"/>
  <c r="AY155" i="5"/>
  <c r="DG155" i="5" s="1"/>
  <c r="AY93" i="5"/>
  <c r="DG93" i="5" s="1"/>
  <c r="AY160" i="5"/>
  <c r="DG160" i="5" s="1"/>
  <c r="AY96" i="5"/>
  <c r="DG96" i="5" s="1"/>
  <c r="AY64" i="5"/>
  <c r="DG64" i="5" s="1"/>
  <c r="AY77" i="5"/>
  <c r="DG77" i="5" s="1"/>
  <c r="AY42" i="5"/>
  <c r="DG42" i="5" s="1"/>
  <c r="AY161" i="5"/>
  <c r="DG161" i="5" s="1"/>
  <c r="AY7" i="5"/>
  <c r="DG7" i="5" s="1"/>
  <c r="AY59" i="5"/>
  <c r="DG59" i="5" s="1"/>
  <c r="AY188" i="5"/>
  <c r="DG188" i="5" s="1"/>
  <c r="AY55" i="5"/>
  <c r="DG55" i="5" s="1"/>
  <c r="AY27" i="5"/>
  <c r="DG27" i="5" s="1"/>
  <c r="AY43" i="5"/>
  <c r="DG43" i="5" s="1"/>
  <c r="AY193" i="5"/>
  <c r="DG193" i="5" s="1"/>
  <c r="AY164" i="5"/>
  <c r="DG164" i="5" s="1"/>
  <c r="AY86" i="5"/>
  <c r="DG86" i="5" s="1"/>
  <c r="AY94" i="5"/>
  <c r="DG94" i="5" s="1"/>
  <c r="AY104" i="5"/>
  <c r="DG104" i="5" s="1"/>
  <c r="AY32" i="5"/>
  <c r="DG32" i="5" s="1"/>
  <c r="AY6" i="5"/>
  <c r="DG6" i="5" s="1"/>
  <c r="AY194" i="5"/>
  <c r="DG194" i="5" s="1"/>
  <c r="AY16" i="5"/>
  <c r="DG16" i="5" s="1"/>
  <c r="AY78" i="5"/>
  <c r="DG78" i="5" s="1"/>
  <c r="AY82" i="5"/>
  <c r="DG82" i="5" s="1"/>
  <c r="AY146" i="5"/>
  <c r="DG146" i="5" s="1"/>
  <c r="AY181" i="5"/>
  <c r="DG181" i="5" s="1"/>
  <c r="AY5" i="5"/>
  <c r="DG5" i="5" s="1"/>
  <c r="AY135" i="5"/>
  <c r="DG135" i="5" s="1"/>
  <c r="AY169" i="5"/>
  <c r="DG169" i="5" s="1"/>
  <c r="AY12" i="5"/>
  <c r="DG12" i="5" s="1"/>
  <c r="AY83" i="5"/>
  <c r="DG83" i="5" s="1"/>
  <c r="AY71" i="5"/>
  <c r="DG71" i="5" s="1"/>
  <c r="AY30" i="5"/>
  <c r="DG30" i="5" s="1"/>
  <c r="AY100" i="5"/>
  <c r="DG100" i="5" s="1"/>
  <c r="AY105" i="5"/>
  <c r="DG105" i="5" s="1"/>
  <c r="AY120" i="5"/>
  <c r="DG120" i="5" s="1"/>
  <c r="AY67" i="5"/>
  <c r="DG67" i="5" s="1"/>
  <c r="AY50" i="5"/>
  <c r="DG50" i="5" s="1"/>
  <c r="AY163" i="5"/>
  <c r="DG163" i="5" s="1"/>
  <c r="AY128" i="5"/>
  <c r="DG128" i="5" s="1"/>
  <c r="AY85" i="5"/>
  <c r="DG85" i="5" s="1"/>
  <c r="AY103" i="5"/>
  <c r="DG103" i="5" s="1"/>
  <c r="AY61" i="5"/>
  <c r="DG61" i="5" s="1"/>
  <c r="AY69" i="5"/>
  <c r="DG69" i="5" s="1"/>
  <c r="AY131" i="5"/>
  <c r="DG131" i="5" s="1"/>
  <c r="AY14" i="5"/>
  <c r="DG14" i="5" s="1"/>
  <c r="AY33" i="5"/>
  <c r="DG33" i="5" s="1"/>
  <c r="AY56" i="5"/>
  <c r="DG56" i="5" s="1"/>
  <c r="AY182" i="5"/>
  <c r="DG182" i="5" s="1"/>
  <c r="AY143" i="5"/>
  <c r="DG143" i="5" s="1"/>
  <c r="AY191" i="5"/>
  <c r="DG191" i="5" s="1"/>
  <c r="AY157" i="5"/>
  <c r="DG157" i="5" s="1"/>
  <c r="AY66" i="5"/>
  <c r="DG66" i="5" s="1"/>
  <c r="AY166" i="5"/>
  <c r="DG166" i="5" s="1"/>
  <c r="AY170" i="5"/>
  <c r="DG170" i="5" s="1"/>
  <c r="AY48" i="5"/>
  <c r="DG48" i="5" s="1"/>
  <c r="AY172" i="5"/>
  <c r="DG172" i="5" s="1"/>
  <c r="AY24" i="5"/>
  <c r="DG24" i="5" s="1"/>
  <c r="AY136" i="5"/>
  <c r="DG136" i="5" s="1"/>
  <c r="AY148" i="5"/>
  <c r="DG148" i="5" s="1"/>
  <c r="AY162" i="5"/>
  <c r="DG162" i="5" s="1"/>
  <c r="AY149" i="5"/>
  <c r="DG149" i="5" s="1"/>
  <c r="AY130" i="5"/>
  <c r="DG130" i="5" s="1"/>
  <c r="AY173" i="5"/>
  <c r="DG173" i="5" s="1"/>
  <c r="AY121" i="5"/>
  <c r="DG121" i="5" s="1"/>
  <c r="AY150" i="5"/>
  <c r="DG150" i="5" s="1"/>
  <c r="CJ157" i="5"/>
  <c r="ER157" i="5" s="1"/>
  <c r="CJ163" i="5"/>
  <c r="ER163" i="5" s="1"/>
  <c r="CJ86" i="5"/>
  <c r="ER86" i="5" s="1"/>
  <c r="CJ116" i="5"/>
  <c r="ER116" i="5" s="1"/>
  <c r="CJ162" i="5"/>
  <c r="ER162" i="5" s="1"/>
  <c r="CJ106" i="5"/>
  <c r="ER106" i="5" s="1"/>
  <c r="CJ88" i="5"/>
  <c r="ER88" i="5" s="1"/>
  <c r="CJ139" i="5"/>
  <c r="ER139" i="5" s="1"/>
  <c r="CJ75" i="5"/>
  <c r="ER75" i="5" s="1"/>
  <c r="CJ189" i="5"/>
  <c r="ER189" i="5" s="1"/>
  <c r="CJ138" i="5"/>
  <c r="ER138" i="5" s="1"/>
  <c r="CJ192" i="5"/>
  <c r="ER192" i="5" s="1"/>
  <c r="CJ89" i="5"/>
  <c r="ER89" i="5" s="1"/>
  <c r="CJ147" i="5"/>
  <c r="ER147" i="5" s="1"/>
  <c r="CJ141" i="5"/>
  <c r="ER141" i="5" s="1"/>
  <c r="CJ145" i="5"/>
  <c r="ER145" i="5" s="1"/>
  <c r="CJ136" i="5"/>
  <c r="ER136" i="5" s="1"/>
  <c r="CJ17" i="5"/>
  <c r="ER17" i="5" s="1"/>
  <c r="CJ26" i="5"/>
  <c r="ER26" i="5" s="1"/>
  <c r="CJ67" i="5"/>
  <c r="ER67" i="5" s="1"/>
  <c r="CJ28" i="5"/>
  <c r="ER28" i="5" s="1"/>
  <c r="CJ56" i="5"/>
  <c r="ER56" i="5" s="1"/>
  <c r="CJ85" i="5"/>
  <c r="ER85" i="5" s="1"/>
  <c r="CJ7" i="5"/>
  <c r="ER7" i="5" s="1"/>
  <c r="CJ61" i="5"/>
  <c r="ER61" i="5" s="1"/>
  <c r="CJ171" i="5"/>
  <c r="ER171" i="5" s="1"/>
  <c r="CJ50" i="5"/>
  <c r="ER50" i="5" s="1"/>
  <c r="CJ101" i="5"/>
  <c r="ER101" i="5" s="1"/>
  <c r="CJ84" i="5"/>
  <c r="ER84" i="5" s="1"/>
  <c r="CJ120" i="5"/>
  <c r="ER120" i="5" s="1"/>
  <c r="CJ125" i="5"/>
  <c r="ER125" i="5" s="1"/>
  <c r="CJ79" i="5"/>
  <c r="ER79" i="5" s="1"/>
  <c r="CJ135" i="5"/>
  <c r="ER135" i="5" s="1"/>
  <c r="CJ14" i="5"/>
  <c r="ER14" i="5" s="1"/>
  <c r="CJ73" i="5"/>
  <c r="ER73" i="5" s="1"/>
  <c r="CJ80" i="5"/>
  <c r="ER80" i="5" s="1"/>
  <c r="CJ102" i="5"/>
  <c r="ER102" i="5" s="1"/>
  <c r="CJ112" i="5"/>
  <c r="ER112" i="5" s="1"/>
  <c r="CJ124" i="5"/>
  <c r="ER124" i="5" s="1"/>
  <c r="CJ178" i="5"/>
  <c r="ER178" i="5" s="1"/>
  <c r="CJ40" i="5"/>
  <c r="ER40" i="5" s="1"/>
  <c r="CJ36" i="5"/>
  <c r="ER36" i="5" s="1"/>
  <c r="CJ68" i="5"/>
  <c r="ER68" i="5" s="1"/>
  <c r="CJ156" i="5"/>
  <c r="ER156" i="5" s="1"/>
  <c r="CJ44" i="5"/>
  <c r="ER44" i="5" s="1"/>
  <c r="CJ111" i="5"/>
  <c r="ER111" i="5" s="1"/>
  <c r="CJ166" i="5"/>
  <c r="ER166" i="5" s="1"/>
  <c r="CJ155" i="5"/>
  <c r="ER155" i="5" s="1"/>
  <c r="CJ118" i="5"/>
  <c r="ER118" i="5" s="1"/>
  <c r="CJ33" i="5"/>
  <c r="ER33" i="5" s="1"/>
  <c r="CJ137" i="5"/>
  <c r="ER137" i="5" s="1"/>
  <c r="CJ160" i="5"/>
  <c r="ER160" i="5" s="1"/>
  <c r="CJ193" i="5"/>
  <c r="ER193" i="5" s="1"/>
  <c r="CJ173" i="5"/>
  <c r="ER173" i="5" s="1"/>
  <c r="CJ115" i="5"/>
  <c r="ER115" i="5" s="1"/>
  <c r="CJ49" i="5"/>
  <c r="ER49" i="5" s="1"/>
  <c r="CJ146" i="5"/>
  <c r="ER146" i="5" s="1"/>
  <c r="CJ119" i="5"/>
  <c r="ER119" i="5" s="1"/>
  <c r="CJ133" i="5"/>
  <c r="ER133" i="5" s="1"/>
  <c r="CJ179" i="5"/>
  <c r="ER179" i="5" s="1"/>
  <c r="CJ24" i="5"/>
  <c r="ER24" i="5" s="1"/>
  <c r="CJ31" i="5"/>
  <c r="ER31" i="5" s="1"/>
  <c r="CJ186" i="5"/>
  <c r="ER186" i="5" s="1"/>
  <c r="CJ122" i="5"/>
  <c r="ER122" i="5" s="1"/>
  <c r="CJ184" i="5"/>
  <c r="ER184" i="5" s="1"/>
  <c r="CJ90" i="5"/>
  <c r="ER90" i="5" s="1"/>
  <c r="CJ165" i="5"/>
  <c r="ER165" i="5" s="1"/>
  <c r="CJ78" i="5"/>
  <c r="ER78" i="5" s="1"/>
  <c r="CJ38" i="5"/>
  <c r="ER38" i="5" s="1"/>
  <c r="CJ10" i="5"/>
  <c r="ER10" i="5" s="1"/>
  <c r="CJ54" i="5"/>
  <c r="ER54" i="5" s="1"/>
  <c r="CJ158" i="5"/>
  <c r="ER158" i="5" s="1"/>
  <c r="CJ25" i="5"/>
  <c r="ER25" i="5" s="1"/>
  <c r="CJ108" i="5"/>
  <c r="ER108" i="5" s="1"/>
  <c r="CJ87" i="5"/>
  <c r="ER87" i="5" s="1"/>
  <c r="CJ114" i="5"/>
  <c r="ER114" i="5" s="1"/>
  <c r="CJ12" i="5"/>
  <c r="ER12" i="5" s="1"/>
  <c r="CJ6" i="5"/>
  <c r="ER6" i="5" s="1"/>
  <c r="CJ109" i="5"/>
  <c r="ER109" i="5" s="1"/>
  <c r="CJ37" i="5"/>
  <c r="ER37" i="5" s="1"/>
  <c r="CJ94" i="5"/>
  <c r="ER94" i="5" s="1"/>
  <c r="CJ144" i="5"/>
  <c r="ER144" i="5" s="1"/>
  <c r="CJ65" i="5"/>
  <c r="ER65" i="5" s="1"/>
  <c r="CJ55" i="5"/>
  <c r="ER55" i="5" s="1"/>
  <c r="CJ47" i="5"/>
  <c r="ER47" i="5" s="1"/>
  <c r="CJ128" i="5"/>
  <c r="ER128" i="5" s="1"/>
  <c r="CJ164" i="5"/>
  <c r="ER164" i="5" s="1"/>
  <c r="CJ42" i="5"/>
  <c r="ER42" i="5" s="1"/>
  <c r="CJ18" i="5"/>
  <c r="ER18" i="5" s="1"/>
  <c r="CJ148" i="5"/>
  <c r="ER148" i="5" s="1"/>
  <c r="CJ15" i="5"/>
  <c r="ER15" i="5" s="1"/>
  <c r="CJ22" i="5"/>
  <c r="ER22" i="5" s="1"/>
  <c r="CJ126" i="5"/>
  <c r="ER126" i="5" s="1"/>
  <c r="CJ99" i="5"/>
  <c r="ER99" i="5" s="1"/>
  <c r="CJ83" i="5"/>
  <c r="ER83" i="5" s="1"/>
  <c r="CJ127" i="5"/>
  <c r="ER127" i="5" s="1"/>
  <c r="CJ58" i="5"/>
  <c r="ER58" i="5" s="1"/>
  <c r="CJ170" i="5"/>
  <c r="ER170" i="5" s="1"/>
  <c r="CJ91" i="5"/>
  <c r="ER91" i="5" s="1"/>
  <c r="CJ143" i="5"/>
  <c r="ER143" i="5" s="1"/>
  <c r="CJ175" i="5"/>
  <c r="ER175" i="5" s="1"/>
  <c r="CJ97" i="5"/>
  <c r="ER97" i="5" s="1"/>
  <c r="CJ63" i="5"/>
  <c r="ER63" i="5" s="1"/>
  <c r="CJ168" i="5"/>
  <c r="ER168" i="5" s="1"/>
  <c r="CJ16" i="5"/>
  <c r="ER16" i="5" s="1"/>
  <c r="CJ185" i="5"/>
  <c r="ER185" i="5" s="1"/>
  <c r="CJ140" i="5"/>
  <c r="ER140" i="5" s="1"/>
  <c r="CJ103" i="5"/>
  <c r="ER103" i="5" s="1"/>
  <c r="CJ11" i="5"/>
  <c r="ER11" i="5" s="1"/>
  <c r="CJ74" i="5"/>
  <c r="ER74" i="5" s="1"/>
  <c r="CJ29" i="5"/>
  <c r="ER29" i="5" s="1"/>
  <c r="CJ113" i="5"/>
  <c r="ER113" i="5" s="1"/>
  <c r="CJ64" i="5"/>
  <c r="ER64" i="5" s="1"/>
  <c r="CJ81" i="5"/>
  <c r="ER81" i="5" s="1"/>
  <c r="CJ181" i="5"/>
  <c r="ER181" i="5" s="1"/>
  <c r="CJ30" i="5"/>
  <c r="ER30" i="5" s="1"/>
  <c r="CJ19" i="5"/>
  <c r="ER19" i="5" s="1"/>
  <c r="CJ82" i="5"/>
  <c r="ER82" i="5" s="1"/>
  <c r="CJ77" i="5"/>
  <c r="ER77" i="5" s="1"/>
  <c r="CJ130" i="5"/>
  <c r="ER130" i="5" s="1"/>
  <c r="CJ194" i="5"/>
  <c r="ER194" i="5" s="1"/>
  <c r="CJ182" i="5"/>
  <c r="ER182" i="5" s="1"/>
  <c r="CJ176" i="5"/>
  <c r="ER176" i="5" s="1"/>
  <c r="CJ180" i="5"/>
  <c r="ER180" i="5" s="1"/>
  <c r="CJ104" i="5"/>
  <c r="ER104" i="5" s="1"/>
  <c r="CJ53" i="5"/>
  <c r="ER53" i="5" s="1"/>
  <c r="CJ177" i="5"/>
  <c r="ER177" i="5" s="1"/>
  <c r="CJ13" i="5"/>
  <c r="ER13" i="5" s="1"/>
  <c r="CJ76" i="5"/>
  <c r="ER76" i="5" s="1"/>
  <c r="CJ95" i="5"/>
  <c r="ER95" i="5" s="1"/>
  <c r="CJ188" i="5"/>
  <c r="ER188" i="5" s="1"/>
  <c r="CJ27" i="5"/>
  <c r="ER27" i="5" s="1"/>
  <c r="CJ169" i="5"/>
  <c r="ER169" i="5" s="1"/>
  <c r="CJ62" i="5"/>
  <c r="ER62" i="5" s="1"/>
  <c r="CJ66" i="5"/>
  <c r="ER66" i="5" s="1"/>
  <c r="CJ149" i="5"/>
  <c r="ER149" i="5" s="1"/>
  <c r="CJ100" i="5"/>
  <c r="ER100" i="5" s="1"/>
  <c r="CJ142" i="5"/>
  <c r="ER142" i="5" s="1"/>
  <c r="CJ159" i="5"/>
  <c r="ER159" i="5" s="1"/>
  <c r="CJ4" i="5"/>
  <c r="ER4" i="5" s="1"/>
  <c r="CJ150" i="5"/>
  <c r="ER150" i="5" s="1"/>
  <c r="CJ35" i="5"/>
  <c r="ER35" i="5" s="1"/>
  <c r="CJ3" i="5"/>
  <c r="ER3" i="5" s="1"/>
  <c r="CJ154" i="5"/>
  <c r="ER154" i="5" s="1"/>
  <c r="CJ60" i="5"/>
  <c r="ER60" i="5" s="1"/>
  <c r="CJ52" i="5"/>
  <c r="ER52" i="5" s="1"/>
  <c r="CJ174" i="5"/>
  <c r="ER174" i="5" s="1"/>
  <c r="CJ187" i="5"/>
  <c r="ER187" i="5" s="1"/>
  <c r="CJ71" i="5"/>
  <c r="ER71" i="5" s="1"/>
  <c r="CJ123" i="5"/>
  <c r="ER123" i="5" s="1"/>
  <c r="CJ93" i="5"/>
  <c r="ER93" i="5" s="1"/>
  <c r="CJ153" i="5"/>
  <c r="ER153" i="5" s="1"/>
  <c r="CJ92" i="5"/>
  <c r="ER92" i="5" s="1"/>
  <c r="CJ121" i="5"/>
  <c r="ER121" i="5" s="1"/>
  <c r="CJ151" i="5"/>
  <c r="ER151" i="5" s="1"/>
  <c r="CJ46" i="5"/>
  <c r="ER46" i="5" s="1"/>
  <c r="CJ23" i="5"/>
  <c r="ER23" i="5" s="1"/>
  <c r="CJ183" i="5"/>
  <c r="ER183" i="5" s="1"/>
  <c r="CJ134" i="5"/>
  <c r="ER134" i="5" s="1"/>
  <c r="CJ43" i="5"/>
  <c r="ER43" i="5" s="1"/>
  <c r="CJ96" i="5"/>
  <c r="ER96" i="5" s="1"/>
  <c r="CJ70" i="5"/>
  <c r="ER70" i="5" s="1"/>
  <c r="CJ110" i="5"/>
  <c r="ER110" i="5" s="1"/>
  <c r="CJ45" i="5"/>
  <c r="ER45" i="5" s="1"/>
  <c r="CJ107" i="5"/>
  <c r="ER107" i="5" s="1"/>
  <c r="CJ5" i="5"/>
  <c r="ER5" i="5" s="1"/>
  <c r="CJ132" i="5"/>
  <c r="ER132" i="5" s="1"/>
  <c r="CJ21" i="5"/>
  <c r="ER21" i="5" s="1"/>
  <c r="CJ9" i="5"/>
  <c r="ER9" i="5" s="1"/>
  <c r="CJ8" i="5"/>
  <c r="ER8" i="5" s="1"/>
  <c r="CJ191" i="5"/>
  <c r="ER191" i="5" s="1"/>
  <c r="CJ57" i="5"/>
  <c r="ER57" i="5" s="1"/>
  <c r="CJ20" i="5"/>
  <c r="ER20" i="5" s="1"/>
  <c r="CJ34" i="5"/>
  <c r="ER34" i="5" s="1"/>
  <c r="CJ190" i="5"/>
  <c r="ER190" i="5" s="1"/>
  <c r="CJ41" i="5"/>
  <c r="ER41" i="5" s="1"/>
  <c r="CJ129" i="5"/>
  <c r="ER129" i="5" s="1"/>
  <c r="CJ72" i="5"/>
  <c r="ER72" i="5" s="1"/>
  <c r="CJ59" i="5"/>
  <c r="ER59" i="5" s="1"/>
  <c r="CJ117" i="5"/>
  <c r="ER117" i="5" s="1"/>
  <c r="CJ105" i="5"/>
  <c r="ER105" i="5" s="1"/>
  <c r="CJ131" i="5"/>
  <c r="ER131" i="5" s="1"/>
  <c r="CJ48" i="5"/>
  <c r="ER48" i="5" s="1"/>
  <c r="CJ51" i="5"/>
  <c r="ER51" i="5" s="1"/>
  <c r="CJ69" i="5"/>
  <c r="ER69" i="5" s="1"/>
  <c r="CJ32" i="5"/>
  <c r="ER32" i="5" s="1"/>
  <c r="CJ172" i="5"/>
  <c r="ER172" i="5" s="1"/>
  <c r="CJ161" i="5"/>
  <c r="ER161" i="5" s="1"/>
  <c r="CJ167" i="5"/>
  <c r="ER167" i="5" s="1"/>
  <c r="CJ98" i="5"/>
  <c r="ER98" i="5" s="1"/>
  <c r="CJ152" i="5"/>
  <c r="ER152" i="5" s="1"/>
  <c r="CJ39" i="5"/>
  <c r="ER39" i="5" s="1"/>
  <c r="BE47" i="5"/>
  <c r="DM47" i="5" s="1"/>
  <c r="BE122" i="5"/>
  <c r="DM122" i="5" s="1"/>
  <c r="BE12" i="5"/>
  <c r="DM12" i="5" s="1"/>
  <c r="BE194" i="5"/>
  <c r="DM194" i="5" s="1"/>
  <c r="BE155" i="5"/>
  <c r="DM155" i="5" s="1"/>
  <c r="BE80" i="5"/>
  <c r="DM80" i="5" s="1"/>
  <c r="BE85" i="5"/>
  <c r="DM85" i="5" s="1"/>
  <c r="BE104" i="5"/>
  <c r="DM104" i="5" s="1"/>
  <c r="BE83" i="5"/>
  <c r="DM83" i="5" s="1"/>
  <c r="BE76" i="5"/>
  <c r="DM76" i="5" s="1"/>
  <c r="BE79" i="5"/>
  <c r="DM79" i="5" s="1"/>
  <c r="BE106" i="5"/>
  <c r="DM106" i="5" s="1"/>
  <c r="BE129" i="5"/>
  <c r="DM129" i="5" s="1"/>
  <c r="BE111" i="5"/>
  <c r="DM111" i="5" s="1"/>
  <c r="BE135" i="5"/>
  <c r="DM135" i="5" s="1"/>
  <c r="BE94" i="5"/>
  <c r="DM94" i="5" s="1"/>
  <c r="BE25" i="5"/>
  <c r="DM25" i="5" s="1"/>
  <c r="BE143" i="5"/>
  <c r="DM143" i="5" s="1"/>
  <c r="BE42" i="5"/>
  <c r="DM42" i="5" s="1"/>
  <c r="BE78" i="5"/>
  <c r="DM78" i="5" s="1"/>
  <c r="BE173" i="5"/>
  <c r="DM173" i="5" s="1"/>
  <c r="BE89" i="5"/>
  <c r="DM89" i="5" s="1"/>
  <c r="BE6" i="5"/>
  <c r="DM6" i="5" s="1"/>
  <c r="BE127" i="5"/>
  <c r="DM127" i="5" s="1"/>
  <c r="BE128" i="5"/>
  <c r="DM128" i="5" s="1"/>
  <c r="BE136" i="5"/>
  <c r="DM136" i="5" s="1"/>
  <c r="BE132" i="5"/>
  <c r="DM132" i="5" s="1"/>
  <c r="BE29" i="5"/>
  <c r="DM29" i="5" s="1"/>
  <c r="BE52" i="5"/>
  <c r="DM52" i="5" s="1"/>
  <c r="BE63" i="5"/>
  <c r="DM63" i="5" s="1"/>
  <c r="BE101" i="5"/>
  <c r="DM101" i="5" s="1"/>
  <c r="BE87" i="5"/>
  <c r="DM87" i="5" s="1"/>
  <c r="BE120" i="5"/>
  <c r="DM120" i="5" s="1"/>
  <c r="BE9" i="5"/>
  <c r="DM9" i="5" s="1"/>
  <c r="BE183" i="5"/>
  <c r="DM183" i="5" s="1"/>
  <c r="BE185" i="5"/>
  <c r="DM185" i="5" s="1"/>
  <c r="BE17" i="5"/>
  <c r="DM17" i="5" s="1"/>
  <c r="BE23" i="5"/>
  <c r="DM23" i="5" s="1"/>
  <c r="BE75" i="5"/>
  <c r="DM75" i="5" s="1"/>
  <c r="BE130" i="5"/>
  <c r="DM130" i="5" s="1"/>
  <c r="BE123" i="5"/>
  <c r="DM123" i="5" s="1"/>
  <c r="BE5" i="5"/>
  <c r="DM5" i="5" s="1"/>
  <c r="BE51" i="5"/>
  <c r="DM51" i="5" s="1"/>
  <c r="BE175" i="5"/>
  <c r="DM175" i="5" s="1"/>
  <c r="BE171" i="5"/>
  <c r="DM171" i="5" s="1"/>
  <c r="BE100" i="5"/>
  <c r="DM100" i="5" s="1"/>
  <c r="BE88" i="5"/>
  <c r="DM88" i="5" s="1"/>
  <c r="BE91" i="5"/>
  <c r="DM91" i="5" s="1"/>
  <c r="BE11" i="5"/>
  <c r="DM11" i="5" s="1"/>
  <c r="BE26" i="5"/>
  <c r="DM26" i="5" s="1"/>
  <c r="BE65" i="5"/>
  <c r="DM65" i="5" s="1"/>
  <c r="BE93" i="5"/>
  <c r="DM93" i="5" s="1"/>
  <c r="BE49" i="5"/>
  <c r="DM49" i="5" s="1"/>
  <c r="BE48" i="5"/>
  <c r="DM48" i="5" s="1"/>
  <c r="BE54" i="5"/>
  <c r="DM54" i="5" s="1"/>
  <c r="BE176" i="5"/>
  <c r="DM176" i="5" s="1"/>
  <c r="BE8" i="5"/>
  <c r="DM8" i="5" s="1"/>
  <c r="BE151" i="5"/>
  <c r="DM151" i="5" s="1"/>
  <c r="BE22" i="5"/>
  <c r="DM22" i="5" s="1"/>
  <c r="BE27" i="5"/>
  <c r="DM27" i="5" s="1"/>
  <c r="BE68" i="5"/>
  <c r="DM68" i="5" s="1"/>
  <c r="BE167" i="5"/>
  <c r="DM167" i="5" s="1"/>
  <c r="BE115" i="5"/>
  <c r="DM115" i="5" s="1"/>
  <c r="BE165" i="5"/>
  <c r="DM165" i="5" s="1"/>
  <c r="BE116" i="5"/>
  <c r="DM116" i="5" s="1"/>
  <c r="BE14" i="5"/>
  <c r="DM14" i="5" s="1"/>
  <c r="BE62" i="5"/>
  <c r="DM62" i="5" s="1"/>
  <c r="BE59" i="5"/>
  <c r="DM59" i="5" s="1"/>
  <c r="BE140" i="5"/>
  <c r="DM140" i="5" s="1"/>
  <c r="BE174" i="5"/>
  <c r="DM174" i="5" s="1"/>
  <c r="BE161" i="5"/>
  <c r="DM161" i="5" s="1"/>
  <c r="BE153" i="5"/>
  <c r="DM153" i="5" s="1"/>
  <c r="BE95" i="5"/>
  <c r="DM95" i="5" s="1"/>
  <c r="BE40" i="5"/>
  <c r="DM40" i="5" s="1"/>
  <c r="BE66" i="5"/>
  <c r="DM66" i="5" s="1"/>
  <c r="BE181" i="5"/>
  <c r="DM181" i="5" s="1"/>
  <c r="BE142" i="5"/>
  <c r="DM142" i="5" s="1"/>
  <c r="BE158" i="5"/>
  <c r="DM158" i="5" s="1"/>
  <c r="BE39" i="5"/>
  <c r="DM39" i="5" s="1"/>
  <c r="BE30" i="5"/>
  <c r="DM30" i="5" s="1"/>
  <c r="BE77" i="5"/>
  <c r="DM77" i="5" s="1"/>
  <c r="BE147" i="5"/>
  <c r="DM147" i="5" s="1"/>
  <c r="BE44" i="5"/>
  <c r="DM44" i="5" s="1"/>
  <c r="BE164" i="5"/>
  <c r="DM164" i="5" s="1"/>
  <c r="BE74" i="5"/>
  <c r="DM74" i="5" s="1"/>
  <c r="BE72" i="5"/>
  <c r="DM72" i="5" s="1"/>
  <c r="BE150" i="5"/>
  <c r="DM150" i="5" s="1"/>
  <c r="BE99" i="5"/>
  <c r="DM99" i="5" s="1"/>
  <c r="BE20" i="5"/>
  <c r="DM20" i="5" s="1"/>
  <c r="BE43" i="5"/>
  <c r="DM43" i="5" s="1"/>
  <c r="BE34" i="5"/>
  <c r="DM34" i="5" s="1"/>
  <c r="BE144" i="5"/>
  <c r="DM144" i="5" s="1"/>
  <c r="BE41" i="5"/>
  <c r="DM41" i="5" s="1"/>
  <c r="BE107" i="5"/>
  <c r="DM107" i="5" s="1"/>
  <c r="BE109" i="5"/>
  <c r="DM109" i="5" s="1"/>
  <c r="BE160" i="5"/>
  <c r="DM160" i="5" s="1"/>
  <c r="BE38" i="5"/>
  <c r="DM38" i="5" s="1"/>
  <c r="BE71" i="5"/>
  <c r="DM71" i="5" s="1"/>
  <c r="BE156" i="5"/>
  <c r="DM156" i="5" s="1"/>
  <c r="BE82" i="5"/>
  <c r="DM82" i="5" s="1"/>
  <c r="BE141" i="5"/>
  <c r="DM141" i="5" s="1"/>
  <c r="BE126" i="5"/>
  <c r="DM126" i="5" s="1"/>
  <c r="BE50" i="5"/>
  <c r="DM50" i="5" s="1"/>
  <c r="BE182" i="5"/>
  <c r="DM182" i="5" s="1"/>
  <c r="BE70" i="5"/>
  <c r="DM70" i="5" s="1"/>
  <c r="BE64" i="5"/>
  <c r="DM64" i="5" s="1"/>
  <c r="BE191" i="5"/>
  <c r="DM191" i="5" s="1"/>
  <c r="BE184" i="5"/>
  <c r="DM184" i="5" s="1"/>
  <c r="BE131" i="5"/>
  <c r="DM131" i="5" s="1"/>
  <c r="BE193" i="5"/>
  <c r="DM193" i="5" s="1"/>
  <c r="BE139" i="5"/>
  <c r="DM139" i="5" s="1"/>
  <c r="BE146" i="5"/>
  <c r="DM146" i="5" s="1"/>
  <c r="BE124" i="5"/>
  <c r="DM124" i="5" s="1"/>
  <c r="BE19" i="5"/>
  <c r="DM19" i="5" s="1"/>
  <c r="BE159" i="5"/>
  <c r="DM159" i="5" s="1"/>
  <c r="BE67" i="5"/>
  <c r="DM67" i="5" s="1"/>
  <c r="BE117" i="5"/>
  <c r="DM117" i="5" s="1"/>
  <c r="BE166" i="5"/>
  <c r="DM166" i="5" s="1"/>
  <c r="BE189" i="5"/>
  <c r="DM189" i="5" s="1"/>
  <c r="BE180" i="5"/>
  <c r="DM180" i="5" s="1"/>
  <c r="BE121" i="5"/>
  <c r="DM121" i="5" s="1"/>
  <c r="BE112" i="5"/>
  <c r="DM112" i="5" s="1"/>
  <c r="BE192" i="5"/>
  <c r="DM192" i="5" s="1"/>
  <c r="BE187" i="5"/>
  <c r="DM187" i="5" s="1"/>
  <c r="BE37" i="5"/>
  <c r="DM37" i="5" s="1"/>
  <c r="BE33" i="5"/>
  <c r="DM33" i="5" s="1"/>
  <c r="BE169" i="5"/>
  <c r="DM169" i="5" s="1"/>
  <c r="BE3" i="5"/>
  <c r="DM3" i="5" s="1"/>
  <c r="BE125" i="5"/>
  <c r="DM125" i="5" s="1"/>
  <c r="BE15" i="5"/>
  <c r="DM15" i="5" s="1"/>
  <c r="BE24" i="5"/>
  <c r="DM24" i="5" s="1"/>
  <c r="BE186" i="5"/>
  <c r="DM186" i="5" s="1"/>
  <c r="BE97" i="5"/>
  <c r="DM97" i="5" s="1"/>
  <c r="BE16" i="5"/>
  <c r="DM16" i="5" s="1"/>
  <c r="BE148" i="5"/>
  <c r="DM148" i="5" s="1"/>
  <c r="BE114" i="5"/>
  <c r="DM114" i="5" s="1"/>
  <c r="BE190" i="5"/>
  <c r="DM190" i="5" s="1"/>
  <c r="BE170" i="5"/>
  <c r="DM170" i="5" s="1"/>
  <c r="BE154" i="5"/>
  <c r="DM154" i="5" s="1"/>
  <c r="BE55" i="5"/>
  <c r="DM55" i="5" s="1"/>
  <c r="BE7" i="5"/>
  <c r="DM7" i="5" s="1"/>
  <c r="BE119" i="5"/>
  <c r="DM119" i="5" s="1"/>
  <c r="BE105" i="5"/>
  <c r="DM105" i="5" s="1"/>
  <c r="BE118" i="5"/>
  <c r="DM118" i="5" s="1"/>
  <c r="BE60" i="5"/>
  <c r="DM60" i="5" s="1"/>
  <c r="BE133" i="5"/>
  <c r="DM133" i="5" s="1"/>
  <c r="BE110" i="5"/>
  <c r="DM110" i="5" s="1"/>
  <c r="BE98" i="5"/>
  <c r="DM98" i="5" s="1"/>
  <c r="BE45" i="5"/>
  <c r="DM45" i="5" s="1"/>
  <c r="BE32" i="5"/>
  <c r="DM32" i="5" s="1"/>
  <c r="BE13" i="5"/>
  <c r="DM13" i="5" s="1"/>
  <c r="BE137" i="5"/>
  <c r="DM137" i="5" s="1"/>
  <c r="BE84" i="5"/>
  <c r="DM84" i="5" s="1"/>
  <c r="BE86" i="5"/>
  <c r="DM86" i="5" s="1"/>
  <c r="BE10" i="5"/>
  <c r="DM10" i="5" s="1"/>
  <c r="BE96" i="5"/>
  <c r="DM96" i="5" s="1"/>
  <c r="BE81" i="5"/>
  <c r="DM81" i="5" s="1"/>
  <c r="BE168" i="5"/>
  <c r="DM168" i="5" s="1"/>
  <c r="BE157" i="5"/>
  <c r="DM157" i="5" s="1"/>
  <c r="BE188" i="5"/>
  <c r="DM188" i="5" s="1"/>
  <c r="BE90" i="5"/>
  <c r="DM90" i="5" s="1"/>
  <c r="BE35" i="5"/>
  <c r="DM35" i="5" s="1"/>
  <c r="BE36" i="5"/>
  <c r="DM36" i="5" s="1"/>
  <c r="BE18" i="5"/>
  <c r="DM18" i="5" s="1"/>
  <c r="BE4" i="5"/>
  <c r="DM4" i="5" s="1"/>
  <c r="BE178" i="5"/>
  <c r="DM178" i="5" s="1"/>
  <c r="BE56" i="5"/>
  <c r="DM56" i="5" s="1"/>
  <c r="BE103" i="5"/>
  <c r="DM103" i="5" s="1"/>
  <c r="BE53" i="5"/>
  <c r="DM53" i="5" s="1"/>
  <c r="BE69" i="5"/>
  <c r="DM69" i="5" s="1"/>
  <c r="BE145" i="5"/>
  <c r="DM145" i="5" s="1"/>
  <c r="BE113" i="5"/>
  <c r="DM113" i="5" s="1"/>
  <c r="BE21" i="5"/>
  <c r="DM21" i="5" s="1"/>
  <c r="BE92" i="5"/>
  <c r="DM92" i="5" s="1"/>
  <c r="BE163" i="5"/>
  <c r="DM163" i="5" s="1"/>
  <c r="BE61" i="5"/>
  <c r="DM61" i="5" s="1"/>
  <c r="BE177" i="5"/>
  <c r="DM177" i="5" s="1"/>
  <c r="BE46" i="5"/>
  <c r="DM46" i="5" s="1"/>
  <c r="BE58" i="5"/>
  <c r="DM58" i="5" s="1"/>
  <c r="BE149" i="5"/>
  <c r="DM149" i="5" s="1"/>
  <c r="BE162" i="5"/>
  <c r="DM162" i="5" s="1"/>
  <c r="BE108" i="5"/>
  <c r="DM108" i="5" s="1"/>
  <c r="BE179" i="5"/>
  <c r="DM179" i="5" s="1"/>
  <c r="BE152" i="5"/>
  <c r="DM152" i="5" s="1"/>
  <c r="BE102" i="5"/>
  <c r="DM102" i="5" s="1"/>
  <c r="BE31" i="5"/>
  <c r="DM31" i="5" s="1"/>
  <c r="BE28" i="5"/>
  <c r="DM28" i="5" s="1"/>
  <c r="BE73" i="5"/>
  <c r="DM73" i="5" s="1"/>
  <c r="BE134" i="5"/>
  <c r="DM134" i="5" s="1"/>
  <c r="BE172" i="5"/>
  <c r="DM172" i="5" s="1"/>
  <c r="BE57" i="5"/>
  <c r="DM57" i="5" s="1"/>
  <c r="BE138" i="5"/>
  <c r="DM138" i="5" s="1"/>
  <c r="BL132" i="5"/>
  <c r="DT132" i="5" s="1"/>
  <c r="BL6" i="5"/>
  <c r="DT6" i="5" s="1"/>
  <c r="BL161" i="5"/>
  <c r="DT161" i="5" s="1"/>
  <c r="BL5" i="5"/>
  <c r="DT5" i="5" s="1"/>
  <c r="BL149" i="5"/>
  <c r="DT149" i="5" s="1"/>
  <c r="BL57" i="5"/>
  <c r="DT57" i="5" s="1"/>
  <c r="BL160" i="5"/>
  <c r="DT160" i="5" s="1"/>
  <c r="BL136" i="5"/>
  <c r="DT136" i="5" s="1"/>
  <c r="BL77" i="5"/>
  <c r="DT77" i="5" s="1"/>
  <c r="BL109" i="5"/>
  <c r="DT109" i="5" s="1"/>
  <c r="BL66" i="5"/>
  <c r="DT66" i="5" s="1"/>
  <c r="BL144" i="5"/>
  <c r="DT144" i="5" s="1"/>
  <c r="BL153" i="5"/>
  <c r="DT153" i="5" s="1"/>
  <c r="BL148" i="5"/>
  <c r="DT148" i="5" s="1"/>
  <c r="BL81" i="5"/>
  <c r="DT81" i="5" s="1"/>
  <c r="BL172" i="5"/>
  <c r="DT172" i="5" s="1"/>
  <c r="BL189" i="5"/>
  <c r="DT189" i="5" s="1"/>
  <c r="BL55" i="5"/>
  <c r="DT55" i="5" s="1"/>
  <c r="BL59" i="5"/>
  <c r="DT59" i="5" s="1"/>
  <c r="BL101" i="5"/>
  <c r="DT101" i="5" s="1"/>
  <c r="BL41" i="5"/>
  <c r="DT41" i="5" s="1"/>
  <c r="BL91" i="5"/>
  <c r="DT91" i="5" s="1"/>
  <c r="BL61" i="5"/>
  <c r="DT61" i="5" s="1"/>
  <c r="BL194" i="5"/>
  <c r="DT194" i="5" s="1"/>
  <c r="BL142" i="5"/>
  <c r="DT142" i="5" s="1"/>
  <c r="BL104" i="5"/>
  <c r="DT104" i="5" s="1"/>
  <c r="BL135" i="5"/>
  <c r="DT135" i="5" s="1"/>
  <c r="BL21" i="5"/>
  <c r="DT21" i="5" s="1"/>
  <c r="BL167" i="5"/>
  <c r="DT167" i="5" s="1"/>
  <c r="BL121" i="5"/>
  <c r="DT121" i="5" s="1"/>
  <c r="BL36" i="5"/>
  <c r="DT36" i="5" s="1"/>
  <c r="BL65" i="5"/>
  <c r="DT65" i="5" s="1"/>
  <c r="BL156" i="5"/>
  <c r="DT156" i="5" s="1"/>
  <c r="BL88" i="5"/>
  <c r="DT88" i="5" s="1"/>
  <c r="BL83" i="5"/>
  <c r="DT83" i="5" s="1"/>
  <c r="BL120" i="5"/>
  <c r="DT120" i="5" s="1"/>
  <c r="BL137" i="5"/>
  <c r="DT137" i="5" s="1"/>
  <c r="BL126" i="5"/>
  <c r="DT126" i="5" s="1"/>
  <c r="BL192" i="5"/>
  <c r="DT192" i="5" s="1"/>
  <c r="BL44" i="5"/>
  <c r="DT44" i="5" s="1"/>
  <c r="BL164" i="5"/>
  <c r="DT164" i="5" s="1"/>
  <c r="BL163" i="5"/>
  <c r="DT163" i="5" s="1"/>
  <c r="BL146" i="5"/>
  <c r="DT146" i="5" s="1"/>
  <c r="BL58" i="5"/>
  <c r="DT58" i="5" s="1"/>
  <c r="BL114" i="5"/>
  <c r="DT114" i="5" s="1"/>
  <c r="BL24" i="5"/>
  <c r="DT24" i="5" s="1"/>
  <c r="BL27" i="5"/>
  <c r="DT27" i="5" s="1"/>
  <c r="BL89" i="5"/>
  <c r="DT89" i="5" s="1"/>
  <c r="BL127" i="5"/>
  <c r="DT127" i="5" s="1"/>
  <c r="BL33" i="5"/>
  <c r="DT33" i="5" s="1"/>
  <c r="BL108" i="5"/>
  <c r="DT108" i="5" s="1"/>
  <c r="BL60" i="5"/>
  <c r="DT60" i="5" s="1"/>
  <c r="BL14" i="5"/>
  <c r="DT14" i="5" s="1"/>
  <c r="BL122" i="5"/>
  <c r="DT122" i="5" s="1"/>
  <c r="BL34" i="5"/>
  <c r="DT34" i="5" s="1"/>
  <c r="BL18" i="5"/>
  <c r="DT18" i="5" s="1"/>
  <c r="BL187" i="5"/>
  <c r="DT187" i="5" s="1"/>
  <c r="BL62" i="5"/>
  <c r="DT62" i="5" s="1"/>
  <c r="BL82" i="5"/>
  <c r="DT82" i="5" s="1"/>
  <c r="BL162" i="5"/>
  <c r="DT162" i="5" s="1"/>
  <c r="BL32" i="5"/>
  <c r="DT32" i="5" s="1"/>
  <c r="BL124" i="5"/>
  <c r="DT124" i="5" s="1"/>
  <c r="BL69" i="5"/>
  <c r="DT69" i="5" s="1"/>
  <c r="BL143" i="5"/>
  <c r="DT143" i="5" s="1"/>
  <c r="BL181" i="5"/>
  <c r="DT181" i="5" s="1"/>
  <c r="BL73" i="5"/>
  <c r="DT73" i="5" s="1"/>
  <c r="BL17" i="5"/>
  <c r="DT17" i="5" s="1"/>
  <c r="BL103" i="5"/>
  <c r="DT103" i="5" s="1"/>
  <c r="BL150" i="5"/>
  <c r="DT150" i="5" s="1"/>
  <c r="BL25" i="5"/>
  <c r="DT25" i="5" s="1"/>
  <c r="BL71" i="5"/>
  <c r="DT71" i="5" s="1"/>
  <c r="BL168" i="5"/>
  <c r="DT168" i="5" s="1"/>
  <c r="BL54" i="5"/>
  <c r="DT54" i="5" s="1"/>
  <c r="BL188" i="5"/>
  <c r="DT188" i="5" s="1"/>
  <c r="BL37" i="5"/>
  <c r="DT37" i="5" s="1"/>
  <c r="BL68" i="5"/>
  <c r="DT68" i="5" s="1"/>
  <c r="BL102" i="5"/>
  <c r="DT102" i="5" s="1"/>
  <c r="BL118" i="5"/>
  <c r="DT118" i="5" s="1"/>
  <c r="BL182" i="5"/>
  <c r="DT182" i="5" s="1"/>
  <c r="BL4" i="5"/>
  <c r="DT4" i="5" s="1"/>
  <c r="BL147" i="5"/>
  <c r="DT147" i="5" s="1"/>
  <c r="BL50" i="5"/>
  <c r="DT50" i="5" s="1"/>
  <c r="BL125" i="5"/>
  <c r="DT125" i="5" s="1"/>
  <c r="BL51" i="5"/>
  <c r="DT51" i="5" s="1"/>
  <c r="BL11" i="5"/>
  <c r="DT11" i="5" s="1"/>
  <c r="BL10" i="5"/>
  <c r="DT10" i="5" s="1"/>
  <c r="BL30" i="5"/>
  <c r="DT30" i="5" s="1"/>
  <c r="BL180" i="5"/>
  <c r="DT180" i="5" s="1"/>
  <c r="BL116" i="5"/>
  <c r="DT116" i="5" s="1"/>
  <c r="BL154" i="5"/>
  <c r="DT154" i="5" s="1"/>
  <c r="BL28" i="5"/>
  <c r="DT28" i="5" s="1"/>
  <c r="BL105" i="5"/>
  <c r="DT105" i="5" s="1"/>
  <c r="BL9" i="5"/>
  <c r="DT9" i="5" s="1"/>
  <c r="BL117" i="5"/>
  <c r="DT117" i="5" s="1"/>
  <c r="BL75" i="5"/>
  <c r="DT75" i="5" s="1"/>
  <c r="BL170" i="5"/>
  <c r="DT170" i="5" s="1"/>
  <c r="BL119" i="5"/>
  <c r="DT119" i="5" s="1"/>
  <c r="BL49" i="5"/>
  <c r="DT49" i="5" s="1"/>
  <c r="BL131" i="5"/>
  <c r="DT131" i="5" s="1"/>
  <c r="BL112" i="5"/>
  <c r="DT112" i="5" s="1"/>
  <c r="BL157" i="5"/>
  <c r="DT157" i="5" s="1"/>
  <c r="BL184" i="5"/>
  <c r="DT184" i="5" s="1"/>
  <c r="BL94" i="5"/>
  <c r="DT94" i="5" s="1"/>
  <c r="BL173" i="5"/>
  <c r="DT173" i="5" s="1"/>
  <c r="BL93" i="5"/>
  <c r="DT93" i="5" s="1"/>
  <c r="BL134" i="5"/>
  <c r="DT134" i="5" s="1"/>
  <c r="BL45" i="5"/>
  <c r="DT45" i="5" s="1"/>
  <c r="BL52" i="5"/>
  <c r="DT52" i="5" s="1"/>
  <c r="BL19" i="5"/>
  <c r="DT19" i="5" s="1"/>
  <c r="BL100" i="5"/>
  <c r="DT100" i="5" s="1"/>
  <c r="BL39" i="5"/>
  <c r="DT39" i="5" s="1"/>
  <c r="BL3" i="5"/>
  <c r="DT3" i="5" s="1"/>
  <c r="BL47" i="5"/>
  <c r="DT47" i="5" s="1"/>
  <c r="BL99" i="5"/>
  <c r="DT99" i="5" s="1"/>
  <c r="BL92" i="5"/>
  <c r="DT92" i="5" s="1"/>
  <c r="BL15" i="5"/>
  <c r="DT15" i="5" s="1"/>
  <c r="BL98" i="5"/>
  <c r="DT98" i="5" s="1"/>
  <c r="BL76" i="5"/>
  <c r="DT76" i="5" s="1"/>
  <c r="BL90" i="5"/>
  <c r="DT90" i="5" s="1"/>
  <c r="BL186" i="5"/>
  <c r="DT186" i="5" s="1"/>
  <c r="BL176" i="5"/>
  <c r="DT176" i="5" s="1"/>
  <c r="BL40" i="5"/>
  <c r="DT40" i="5" s="1"/>
  <c r="BL151" i="5"/>
  <c r="DT151" i="5" s="1"/>
  <c r="BL155" i="5"/>
  <c r="DT155" i="5" s="1"/>
  <c r="BL20" i="5"/>
  <c r="DT20" i="5" s="1"/>
  <c r="BL111" i="5"/>
  <c r="DT111" i="5" s="1"/>
  <c r="BL141" i="5"/>
  <c r="DT141" i="5" s="1"/>
  <c r="BL35" i="5"/>
  <c r="DT35" i="5" s="1"/>
  <c r="BL29" i="5"/>
  <c r="DT29" i="5" s="1"/>
  <c r="BL53" i="5"/>
  <c r="DT53" i="5" s="1"/>
  <c r="BL185" i="5"/>
  <c r="DT185" i="5" s="1"/>
  <c r="BL64" i="5"/>
  <c r="DT64" i="5" s="1"/>
  <c r="BL152" i="5"/>
  <c r="DT152" i="5" s="1"/>
  <c r="BL145" i="5"/>
  <c r="DT145" i="5" s="1"/>
  <c r="BL42" i="5"/>
  <c r="DT42" i="5" s="1"/>
  <c r="BL16" i="5"/>
  <c r="DT16" i="5" s="1"/>
  <c r="BL97" i="5"/>
  <c r="DT97" i="5" s="1"/>
  <c r="BL43" i="5"/>
  <c r="DT43" i="5" s="1"/>
  <c r="BL193" i="5"/>
  <c r="DT193" i="5" s="1"/>
  <c r="BL128" i="5"/>
  <c r="DT128" i="5" s="1"/>
  <c r="BL80" i="5"/>
  <c r="DT80" i="5" s="1"/>
  <c r="BL177" i="5"/>
  <c r="DT177" i="5" s="1"/>
  <c r="BL84" i="5"/>
  <c r="DT84" i="5" s="1"/>
  <c r="BL123" i="5"/>
  <c r="DT123" i="5" s="1"/>
  <c r="BL158" i="5"/>
  <c r="DT158" i="5" s="1"/>
  <c r="BL12" i="5"/>
  <c r="DT12" i="5" s="1"/>
  <c r="BL139" i="5"/>
  <c r="DT139" i="5" s="1"/>
  <c r="BL107" i="5"/>
  <c r="DT107" i="5" s="1"/>
  <c r="BL183" i="5"/>
  <c r="DT183" i="5" s="1"/>
  <c r="BL72" i="5"/>
  <c r="DT72" i="5" s="1"/>
  <c r="BL31" i="5"/>
  <c r="DT31" i="5" s="1"/>
  <c r="BL22" i="5"/>
  <c r="DT22" i="5" s="1"/>
  <c r="BL179" i="5"/>
  <c r="DT179" i="5" s="1"/>
  <c r="BL48" i="5"/>
  <c r="DT48" i="5" s="1"/>
  <c r="BL56" i="5"/>
  <c r="DT56" i="5" s="1"/>
  <c r="BL70" i="5"/>
  <c r="DT70" i="5" s="1"/>
  <c r="BL113" i="5"/>
  <c r="DT113" i="5" s="1"/>
  <c r="BL95" i="5"/>
  <c r="DT95" i="5" s="1"/>
  <c r="BL63" i="5"/>
  <c r="DT63" i="5" s="1"/>
  <c r="BL8" i="5"/>
  <c r="DT8" i="5" s="1"/>
  <c r="BL175" i="5"/>
  <c r="DT175" i="5" s="1"/>
  <c r="BL138" i="5"/>
  <c r="DT138" i="5" s="1"/>
  <c r="BL169" i="5"/>
  <c r="DT169" i="5" s="1"/>
  <c r="BL165" i="5"/>
  <c r="DT165" i="5" s="1"/>
  <c r="BL174" i="5"/>
  <c r="DT174" i="5" s="1"/>
  <c r="BL133" i="5"/>
  <c r="DT133" i="5" s="1"/>
  <c r="BL78" i="5"/>
  <c r="DT78" i="5" s="1"/>
  <c r="BL96" i="5"/>
  <c r="DT96" i="5" s="1"/>
  <c r="BL130" i="5"/>
  <c r="DT130" i="5" s="1"/>
  <c r="BL87" i="5"/>
  <c r="DT87" i="5" s="1"/>
  <c r="BL79" i="5"/>
  <c r="DT79" i="5" s="1"/>
  <c r="BL129" i="5"/>
  <c r="DT129" i="5" s="1"/>
  <c r="BL38" i="5"/>
  <c r="DT38" i="5" s="1"/>
  <c r="BL190" i="5"/>
  <c r="DT190" i="5" s="1"/>
  <c r="BL110" i="5"/>
  <c r="DT110" i="5" s="1"/>
  <c r="BL86" i="5"/>
  <c r="DT86" i="5" s="1"/>
  <c r="BL140" i="5"/>
  <c r="DT140" i="5" s="1"/>
  <c r="BL106" i="5"/>
  <c r="DT106" i="5" s="1"/>
  <c r="BL26" i="5"/>
  <c r="DT26" i="5" s="1"/>
  <c r="BL85" i="5"/>
  <c r="DT85" i="5" s="1"/>
  <c r="BL115" i="5"/>
  <c r="DT115" i="5" s="1"/>
  <c r="BL23" i="5"/>
  <c r="DT23" i="5" s="1"/>
  <c r="BL159" i="5"/>
  <c r="DT159" i="5" s="1"/>
  <c r="BL46" i="5"/>
  <c r="DT46" i="5" s="1"/>
  <c r="BL74" i="5"/>
  <c r="DT74" i="5" s="1"/>
  <c r="BL67" i="5"/>
  <c r="DT67" i="5" s="1"/>
  <c r="BL171" i="5"/>
  <c r="DT171" i="5" s="1"/>
  <c r="BL7" i="5"/>
  <c r="DT7" i="5" s="1"/>
  <c r="BL166" i="5"/>
  <c r="DT166" i="5" s="1"/>
  <c r="BL178" i="5"/>
  <c r="DT178" i="5" s="1"/>
  <c r="BL13" i="5"/>
  <c r="DT13" i="5" s="1"/>
  <c r="BL191" i="5"/>
  <c r="DT191" i="5" s="1"/>
  <c r="AW34" i="5"/>
  <c r="DE34" i="5" s="1"/>
  <c r="AW109" i="5"/>
  <c r="DE109" i="5" s="1"/>
  <c r="AW103" i="5"/>
  <c r="DE103" i="5" s="1"/>
  <c r="AW117" i="5"/>
  <c r="DE117" i="5" s="1"/>
  <c r="AW186" i="5"/>
  <c r="DE186" i="5" s="1"/>
  <c r="AW88" i="5"/>
  <c r="DE88" i="5" s="1"/>
  <c r="AW75" i="5"/>
  <c r="DE75" i="5" s="1"/>
  <c r="AW123" i="5"/>
  <c r="DE123" i="5" s="1"/>
  <c r="AW65" i="5"/>
  <c r="DE65" i="5" s="1"/>
  <c r="AW28" i="5"/>
  <c r="DE28" i="5" s="1"/>
  <c r="AW80" i="5"/>
  <c r="DE80" i="5" s="1"/>
  <c r="AW95" i="5"/>
  <c r="DE95" i="5" s="1"/>
  <c r="AW124" i="5"/>
  <c r="DE124" i="5" s="1"/>
  <c r="AW180" i="5"/>
  <c r="DE180" i="5" s="1"/>
  <c r="AW23" i="5"/>
  <c r="DE23" i="5" s="1"/>
  <c r="AW148" i="5"/>
  <c r="DE148" i="5" s="1"/>
  <c r="AW136" i="5"/>
  <c r="DE136" i="5" s="1"/>
  <c r="AW150" i="5"/>
  <c r="DE150" i="5" s="1"/>
  <c r="AW66" i="5"/>
  <c r="DE66" i="5" s="1"/>
  <c r="AW63" i="5"/>
  <c r="DE63" i="5" s="1"/>
  <c r="AW181" i="5"/>
  <c r="DE181" i="5" s="1"/>
  <c r="AW178" i="5"/>
  <c r="DE178" i="5" s="1"/>
  <c r="AW22" i="5"/>
  <c r="DE22" i="5" s="1"/>
  <c r="AW13" i="5"/>
  <c r="DE13" i="5" s="1"/>
  <c r="AW20" i="5"/>
  <c r="DE20" i="5" s="1"/>
  <c r="AW11" i="5"/>
  <c r="DE11" i="5" s="1"/>
  <c r="AW46" i="5"/>
  <c r="DE46" i="5" s="1"/>
  <c r="AW149" i="5"/>
  <c r="DE149" i="5" s="1"/>
  <c r="AW9" i="5"/>
  <c r="DE9" i="5" s="1"/>
  <c r="AW179" i="5"/>
  <c r="DE179" i="5" s="1"/>
  <c r="AW86" i="5"/>
  <c r="DE86" i="5" s="1"/>
  <c r="AW77" i="5"/>
  <c r="DE77" i="5" s="1"/>
  <c r="AW5" i="5"/>
  <c r="DE5" i="5" s="1"/>
  <c r="AW172" i="5"/>
  <c r="DE172" i="5" s="1"/>
  <c r="AW165" i="5"/>
  <c r="DE165" i="5" s="1"/>
  <c r="AW69" i="5"/>
  <c r="DE69" i="5" s="1"/>
  <c r="AW16" i="5"/>
  <c r="DE16" i="5" s="1"/>
  <c r="AW157" i="5"/>
  <c r="DE157" i="5" s="1"/>
  <c r="AW76" i="5"/>
  <c r="DE76" i="5" s="1"/>
  <c r="AW174" i="5"/>
  <c r="DE174" i="5" s="1"/>
  <c r="AW185" i="5"/>
  <c r="DE185" i="5" s="1"/>
  <c r="AW81" i="5"/>
  <c r="DE81" i="5" s="1"/>
  <c r="AW89" i="5"/>
  <c r="DE89" i="5" s="1"/>
  <c r="AW30" i="5"/>
  <c r="DE30" i="5" s="1"/>
  <c r="AW192" i="5"/>
  <c r="DE192" i="5" s="1"/>
  <c r="AW99" i="5"/>
  <c r="DE99" i="5" s="1"/>
  <c r="AW92" i="5"/>
  <c r="DE92" i="5" s="1"/>
  <c r="AW125" i="5"/>
  <c r="DE125" i="5" s="1"/>
  <c r="AW120" i="5"/>
  <c r="DE120" i="5" s="1"/>
  <c r="AW104" i="5"/>
  <c r="DE104" i="5" s="1"/>
  <c r="AW130" i="5"/>
  <c r="DE130" i="5" s="1"/>
  <c r="AW159" i="5"/>
  <c r="DE159" i="5" s="1"/>
  <c r="AW168" i="5"/>
  <c r="DE168" i="5" s="1"/>
  <c r="AW154" i="5"/>
  <c r="DE154" i="5" s="1"/>
  <c r="AW50" i="5"/>
  <c r="DE50" i="5" s="1"/>
  <c r="AW153" i="5"/>
  <c r="DE153" i="5" s="1"/>
  <c r="AW35" i="5"/>
  <c r="DE35" i="5" s="1"/>
  <c r="AW139" i="5"/>
  <c r="DE139" i="5" s="1"/>
  <c r="AW191" i="5"/>
  <c r="DE191" i="5" s="1"/>
  <c r="AW106" i="5"/>
  <c r="DE106" i="5" s="1"/>
  <c r="AW127" i="5"/>
  <c r="DE127" i="5" s="1"/>
  <c r="AW31" i="5"/>
  <c r="DE31" i="5" s="1"/>
  <c r="AW161" i="5"/>
  <c r="DE161" i="5" s="1"/>
  <c r="AW91" i="5"/>
  <c r="DE91" i="5" s="1"/>
  <c r="AW78" i="5"/>
  <c r="DE78" i="5" s="1"/>
  <c r="AW107" i="5"/>
  <c r="DE107" i="5" s="1"/>
  <c r="AW105" i="5"/>
  <c r="DE105" i="5" s="1"/>
  <c r="AW137" i="5"/>
  <c r="DE137" i="5" s="1"/>
  <c r="AW7" i="5"/>
  <c r="DE7" i="5" s="1"/>
  <c r="AW53" i="5"/>
  <c r="DE53" i="5" s="1"/>
  <c r="AW90" i="5"/>
  <c r="DE90" i="5" s="1"/>
  <c r="AW25" i="5"/>
  <c r="DE25" i="5" s="1"/>
  <c r="AW18" i="5"/>
  <c r="DE18" i="5" s="1"/>
  <c r="AW183" i="5"/>
  <c r="DE183" i="5" s="1"/>
  <c r="AW57" i="5"/>
  <c r="DE57" i="5" s="1"/>
  <c r="AW68" i="5"/>
  <c r="DE68" i="5" s="1"/>
  <c r="AW115" i="5"/>
  <c r="DE115" i="5" s="1"/>
  <c r="AW133" i="5"/>
  <c r="DE133" i="5" s="1"/>
  <c r="AW190" i="5"/>
  <c r="DE190" i="5" s="1"/>
  <c r="AW24" i="5"/>
  <c r="DE24" i="5" s="1"/>
  <c r="AW58" i="5"/>
  <c r="DE58" i="5" s="1"/>
  <c r="AW152" i="5"/>
  <c r="DE152" i="5" s="1"/>
  <c r="AW145" i="5"/>
  <c r="DE145" i="5" s="1"/>
  <c r="AW102" i="5"/>
  <c r="DE102" i="5" s="1"/>
  <c r="AW21" i="5"/>
  <c r="DE21" i="5" s="1"/>
  <c r="AW111" i="5"/>
  <c r="DE111" i="5" s="1"/>
  <c r="AW71" i="5"/>
  <c r="DE71" i="5" s="1"/>
  <c r="AW131" i="5"/>
  <c r="DE131" i="5" s="1"/>
  <c r="AW194" i="5"/>
  <c r="DE194" i="5" s="1"/>
  <c r="AW182" i="5"/>
  <c r="DE182" i="5" s="1"/>
  <c r="AW44" i="5"/>
  <c r="DE44" i="5" s="1"/>
  <c r="AW147" i="5"/>
  <c r="DE147" i="5" s="1"/>
  <c r="AW43" i="5"/>
  <c r="DE43" i="5" s="1"/>
  <c r="AW72" i="5"/>
  <c r="DE72" i="5" s="1"/>
  <c r="AW4" i="5"/>
  <c r="DE4" i="5" s="1"/>
  <c r="AW62" i="5"/>
  <c r="DE62" i="5" s="1"/>
  <c r="AW121" i="5"/>
  <c r="DE121" i="5" s="1"/>
  <c r="AW156" i="5"/>
  <c r="DE156" i="5" s="1"/>
  <c r="AW167" i="5"/>
  <c r="DE167" i="5" s="1"/>
  <c r="AW166" i="5"/>
  <c r="DE166" i="5" s="1"/>
  <c r="AW142" i="5"/>
  <c r="DE142" i="5" s="1"/>
  <c r="AW17" i="5"/>
  <c r="DE17" i="5" s="1"/>
  <c r="AW134" i="5"/>
  <c r="DE134" i="5" s="1"/>
  <c r="AW151" i="5"/>
  <c r="DE151" i="5" s="1"/>
  <c r="AW52" i="5"/>
  <c r="DE52" i="5" s="1"/>
  <c r="AW113" i="5"/>
  <c r="DE113" i="5" s="1"/>
  <c r="AW10" i="5"/>
  <c r="DE10" i="5" s="1"/>
  <c r="AW36" i="5"/>
  <c r="DE36" i="5" s="1"/>
  <c r="AW119" i="5"/>
  <c r="DE119" i="5" s="1"/>
  <c r="AW122" i="5"/>
  <c r="DE122" i="5" s="1"/>
  <c r="AW8" i="5"/>
  <c r="DE8" i="5" s="1"/>
  <c r="AW189" i="5"/>
  <c r="DE189" i="5" s="1"/>
  <c r="AW61" i="5"/>
  <c r="DE61" i="5" s="1"/>
  <c r="AW33" i="5"/>
  <c r="DE33" i="5" s="1"/>
  <c r="AW85" i="5"/>
  <c r="DE85" i="5" s="1"/>
  <c r="AW146" i="5"/>
  <c r="DE146" i="5" s="1"/>
  <c r="AW60" i="5"/>
  <c r="DE60" i="5" s="1"/>
  <c r="AW26" i="5"/>
  <c r="DE26" i="5" s="1"/>
  <c r="AW144" i="5"/>
  <c r="DE144" i="5" s="1"/>
  <c r="AW47" i="5"/>
  <c r="DE47" i="5" s="1"/>
  <c r="AW29" i="5"/>
  <c r="DE29" i="5" s="1"/>
  <c r="AW187" i="5"/>
  <c r="DE187" i="5" s="1"/>
  <c r="AW6" i="5"/>
  <c r="DE6" i="5" s="1"/>
  <c r="AW96" i="5"/>
  <c r="DE96" i="5" s="1"/>
  <c r="AW51" i="5"/>
  <c r="DE51" i="5" s="1"/>
  <c r="AW39" i="5"/>
  <c r="DE39" i="5" s="1"/>
  <c r="AW160" i="5"/>
  <c r="DE160" i="5" s="1"/>
  <c r="AW83" i="5"/>
  <c r="DE83" i="5" s="1"/>
  <c r="AW3" i="5"/>
  <c r="DE3" i="5" s="1"/>
  <c r="AW93" i="5"/>
  <c r="DE93" i="5" s="1"/>
  <c r="AW143" i="5"/>
  <c r="DE143" i="5" s="1"/>
  <c r="AW54" i="5"/>
  <c r="DE54" i="5" s="1"/>
  <c r="AW38" i="5"/>
  <c r="DE38" i="5" s="1"/>
  <c r="AW170" i="5"/>
  <c r="DE170" i="5" s="1"/>
  <c r="AW163" i="5"/>
  <c r="DE163" i="5" s="1"/>
  <c r="AW126" i="5"/>
  <c r="DE126" i="5" s="1"/>
  <c r="AW94" i="5"/>
  <c r="DE94" i="5" s="1"/>
  <c r="AW40" i="5"/>
  <c r="DE40" i="5" s="1"/>
  <c r="AW37" i="5"/>
  <c r="DE37" i="5" s="1"/>
  <c r="AW97" i="5"/>
  <c r="DE97" i="5" s="1"/>
  <c r="AW74" i="5"/>
  <c r="DE74" i="5" s="1"/>
  <c r="AW177" i="5"/>
  <c r="DE177" i="5" s="1"/>
  <c r="AW19" i="5"/>
  <c r="DE19" i="5" s="1"/>
  <c r="AW155" i="5"/>
  <c r="DE155" i="5" s="1"/>
  <c r="AW108" i="5"/>
  <c r="DE108" i="5" s="1"/>
  <c r="AW164" i="5"/>
  <c r="DE164" i="5" s="1"/>
  <c r="AW55" i="5"/>
  <c r="DE55" i="5" s="1"/>
  <c r="AW158" i="5"/>
  <c r="DE158" i="5" s="1"/>
  <c r="AW84" i="5"/>
  <c r="DE84" i="5" s="1"/>
  <c r="AW100" i="5"/>
  <c r="DE100" i="5" s="1"/>
  <c r="AW41" i="5"/>
  <c r="DE41" i="5" s="1"/>
  <c r="AW171" i="5"/>
  <c r="DE171" i="5" s="1"/>
  <c r="AW70" i="5"/>
  <c r="DE70" i="5" s="1"/>
  <c r="AW138" i="5"/>
  <c r="DE138" i="5" s="1"/>
  <c r="AW67" i="5"/>
  <c r="DE67" i="5" s="1"/>
  <c r="AW132" i="5"/>
  <c r="DE132" i="5" s="1"/>
  <c r="AW135" i="5"/>
  <c r="DE135" i="5" s="1"/>
  <c r="AW162" i="5"/>
  <c r="DE162" i="5" s="1"/>
  <c r="AW140" i="5"/>
  <c r="DE140" i="5" s="1"/>
  <c r="AW184" i="5"/>
  <c r="DE184" i="5" s="1"/>
  <c r="AW141" i="5"/>
  <c r="DE141" i="5" s="1"/>
  <c r="AW42" i="5"/>
  <c r="DE42" i="5" s="1"/>
  <c r="AW12" i="5"/>
  <c r="DE12" i="5" s="1"/>
  <c r="AW114" i="5"/>
  <c r="DE114" i="5" s="1"/>
  <c r="AW173" i="5"/>
  <c r="DE173" i="5" s="1"/>
  <c r="AW87" i="5"/>
  <c r="DE87" i="5" s="1"/>
  <c r="AW59" i="5"/>
  <c r="DE59" i="5" s="1"/>
  <c r="AW73" i="5"/>
  <c r="DE73" i="5" s="1"/>
  <c r="AW27" i="5"/>
  <c r="DE27" i="5" s="1"/>
  <c r="AW188" i="5"/>
  <c r="DE188" i="5" s="1"/>
  <c r="AW79" i="5"/>
  <c r="DE79" i="5" s="1"/>
  <c r="AW118" i="5"/>
  <c r="DE118" i="5" s="1"/>
  <c r="AW48" i="5"/>
  <c r="DE48" i="5" s="1"/>
  <c r="AW110" i="5"/>
  <c r="DE110" i="5" s="1"/>
  <c r="AW14" i="5"/>
  <c r="DE14" i="5" s="1"/>
  <c r="AW82" i="5"/>
  <c r="DE82" i="5" s="1"/>
  <c r="AW32" i="5"/>
  <c r="DE32" i="5" s="1"/>
  <c r="AW116" i="5"/>
  <c r="DE116" i="5" s="1"/>
  <c r="AW112" i="5"/>
  <c r="DE112" i="5" s="1"/>
  <c r="AW45" i="5"/>
  <c r="DE45" i="5" s="1"/>
  <c r="AW169" i="5"/>
  <c r="DE169" i="5" s="1"/>
  <c r="AW176" i="5"/>
  <c r="DE176" i="5" s="1"/>
  <c r="AW128" i="5"/>
  <c r="DE128" i="5" s="1"/>
  <c r="AW193" i="5"/>
  <c r="DE193" i="5" s="1"/>
  <c r="AW129" i="5"/>
  <c r="DE129" i="5" s="1"/>
  <c r="AW49" i="5"/>
  <c r="DE49" i="5" s="1"/>
  <c r="AW15" i="5"/>
  <c r="DE15" i="5" s="1"/>
  <c r="AW98" i="5"/>
  <c r="DE98" i="5" s="1"/>
  <c r="AW56" i="5"/>
  <c r="DE56" i="5" s="1"/>
  <c r="AW175" i="5"/>
  <c r="DE175" i="5" s="1"/>
  <c r="AW101" i="5"/>
  <c r="DE101" i="5" s="1"/>
  <c r="AW64" i="5"/>
  <c r="DE64" i="5" s="1"/>
  <c r="CH155" i="5"/>
  <c r="EP155" i="5" s="1"/>
  <c r="CH31" i="5"/>
  <c r="EP31" i="5" s="1"/>
  <c r="CH95" i="5"/>
  <c r="EP95" i="5" s="1"/>
  <c r="CH111" i="5"/>
  <c r="EP111" i="5" s="1"/>
  <c r="CH119" i="5"/>
  <c r="EP119" i="5" s="1"/>
  <c r="CH80" i="5"/>
  <c r="EP80" i="5" s="1"/>
  <c r="CH61" i="5"/>
  <c r="EP61" i="5" s="1"/>
  <c r="CH40" i="5"/>
  <c r="EP40" i="5" s="1"/>
  <c r="CH136" i="5"/>
  <c r="EP136" i="5" s="1"/>
  <c r="CH113" i="5"/>
  <c r="EP113" i="5" s="1"/>
  <c r="CH26" i="5"/>
  <c r="EP26" i="5" s="1"/>
  <c r="CH30" i="5"/>
  <c r="EP30" i="5" s="1"/>
  <c r="CH7" i="5"/>
  <c r="EP7" i="5" s="1"/>
  <c r="CH48" i="5"/>
  <c r="EP48" i="5" s="1"/>
  <c r="CH102" i="5"/>
  <c r="EP102" i="5" s="1"/>
  <c r="CH194" i="5"/>
  <c r="EP194" i="5" s="1"/>
  <c r="CH108" i="5"/>
  <c r="EP108" i="5" s="1"/>
  <c r="CH52" i="5"/>
  <c r="EP52" i="5" s="1"/>
  <c r="CH118" i="5"/>
  <c r="EP118" i="5" s="1"/>
  <c r="CH190" i="5"/>
  <c r="EP190" i="5" s="1"/>
  <c r="CH180" i="5"/>
  <c r="EP180" i="5" s="1"/>
  <c r="CH184" i="5"/>
  <c r="EP184" i="5" s="1"/>
  <c r="CH17" i="5"/>
  <c r="EP17" i="5" s="1"/>
  <c r="CH115" i="5"/>
  <c r="EP115" i="5" s="1"/>
  <c r="CH39" i="5"/>
  <c r="EP39" i="5" s="1"/>
  <c r="CH98" i="5"/>
  <c r="EP98" i="5" s="1"/>
  <c r="CH51" i="5"/>
  <c r="EP51" i="5" s="1"/>
  <c r="CH193" i="5"/>
  <c r="EP193" i="5" s="1"/>
  <c r="CH150" i="5"/>
  <c r="EP150" i="5" s="1"/>
  <c r="CH46" i="5"/>
  <c r="EP46" i="5" s="1"/>
  <c r="CH169" i="5"/>
  <c r="EP169" i="5" s="1"/>
  <c r="CH50" i="5"/>
  <c r="EP50" i="5" s="1"/>
  <c r="CH192" i="5"/>
  <c r="EP192" i="5" s="1"/>
  <c r="CH4" i="5"/>
  <c r="EP4" i="5" s="1"/>
  <c r="CH86" i="5"/>
  <c r="EP86" i="5" s="1"/>
  <c r="CH182" i="5"/>
  <c r="EP182" i="5" s="1"/>
  <c r="CH114" i="5"/>
  <c r="EP114" i="5" s="1"/>
  <c r="CH161" i="5"/>
  <c r="EP161" i="5" s="1"/>
  <c r="CH18" i="5"/>
  <c r="EP18" i="5" s="1"/>
  <c r="CH172" i="5"/>
  <c r="EP172" i="5" s="1"/>
  <c r="CH160" i="5"/>
  <c r="EP160" i="5" s="1"/>
  <c r="CH88" i="5"/>
  <c r="EP88" i="5" s="1"/>
  <c r="CH5" i="5"/>
  <c r="EP5" i="5" s="1"/>
  <c r="CH75" i="5"/>
  <c r="EP75" i="5" s="1"/>
  <c r="CH32" i="5"/>
  <c r="EP32" i="5" s="1"/>
  <c r="CH123" i="5"/>
  <c r="EP123" i="5" s="1"/>
  <c r="CH60" i="5"/>
  <c r="EP60" i="5" s="1"/>
  <c r="CH73" i="5"/>
  <c r="EP73" i="5" s="1"/>
  <c r="CH179" i="5"/>
  <c r="EP179" i="5" s="1"/>
  <c r="CH189" i="5"/>
  <c r="EP189" i="5" s="1"/>
  <c r="CH3" i="5"/>
  <c r="EP3" i="5" s="1"/>
  <c r="CH79" i="5"/>
  <c r="EP79" i="5" s="1"/>
  <c r="CH129" i="5"/>
  <c r="EP129" i="5" s="1"/>
  <c r="CH132" i="5"/>
  <c r="EP132" i="5" s="1"/>
  <c r="CH139" i="5"/>
  <c r="EP139" i="5" s="1"/>
  <c r="CH45" i="5"/>
  <c r="EP45" i="5" s="1"/>
  <c r="CH152" i="5"/>
  <c r="EP152" i="5" s="1"/>
  <c r="CH29" i="5"/>
  <c r="EP29" i="5" s="1"/>
  <c r="CH15" i="5"/>
  <c r="EP15" i="5" s="1"/>
  <c r="CH78" i="5"/>
  <c r="EP78" i="5" s="1"/>
  <c r="CH120" i="5"/>
  <c r="EP120" i="5" s="1"/>
  <c r="CH138" i="5"/>
  <c r="EP138" i="5" s="1"/>
  <c r="CH13" i="5"/>
  <c r="EP13" i="5" s="1"/>
  <c r="CH168" i="5"/>
  <c r="EP168" i="5" s="1"/>
  <c r="CH12" i="5"/>
  <c r="EP12" i="5" s="1"/>
  <c r="CH70" i="5"/>
  <c r="EP70" i="5" s="1"/>
  <c r="CH162" i="5"/>
  <c r="EP162" i="5" s="1"/>
  <c r="CH41" i="5"/>
  <c r="EP41" i="5" s="1"/>
  <c r="CH62" i="5"/>
  <c r="EP62" i="5" s="1"/>
  <c r="CH77" i="5"/>
  <c r="EP77" i="5" s="1"/>
  <c r="CH146" i="5"/>
  <c r="EP146" i="5" s="1"/>
  <c r="CH137" i="5"/>
  <c r="EP137" i="5" s="1"/>
  <c r="CH186" i="5"/>
  <c r="EP186" i="5" s="1"/>
  <c r="CH127" i="5"/>
  <c r="EP127" i="5" s="1"/>
  <c r="CH130" i="5"/>
  <c r="EP130" i="5" s="1"/>
  <c r="CH69" i="5"/>
  <c r="EP69" i="5" s="1"/>
  <c r="CH6" i="5"/>
  <c r="EP6" i="5" s="1"/>
  <c r="CH97" i="5"/>
  <c r="EP97" i="5" s="1"/>
  <c r="CH25" i="5"/>
  <c r="EP25" i="5" s="1"/>
  <c r="CH121" i="5"/>
  <c r="EP121" i="5" s="1"/>
  <c r="CH109" i="5"/>
  <c r="EP109" i="5" s="1"/>
  <c r="CH143" i="5"/>
  <c r="EP143" i="5" s="1"/>
  <c r="CH49" i="5"/>
  <c r="EP49" i="5" s="1"/>
  <c r="CH117" i="5"/>
  <c r="EP117" i="5" s="1"/>
  <c r="CH36" i="5"/>
  <c r="EP36" i="5" s="1"/>
  <c r="CH91" i="5"/>
  <c r="EP91" i="5" s="1"/>
  <c r="CH176" i="5"/>
  <c r="EP176" i="5" s="1"/>
  <c r="CH101" i="5"/>
  <c r="EP101" i="5" s="1"/>
  <c r="CH84" i="5"/>
  <c r="EP84" i="5" s="1"/>
  <c r="CH67" i="5"/>
  <c r="EP67" i="5" s="1"/>
  <c r="CH174" i="5"/>
  <c r="EP174" i="5" s="1"/>
  <c r="CH56" i="5"/>
  <c r="EP56" i="5" s="1"/>
  <c r="CH134" i="5"/>
  <c r="EP134" i="5" s="1"/>
  <c r="CH188" i="5"/>
  <c r="EP188" i="5" s="1"/>
  <c r="CH165" i="5"/>
  <c r="EP165" i="5" s="1"/>
  <c r="CH47" i="5"/>
  <c r="EP47" i="5" s="1"/>
  <c r="CH82" i="5"/>
  <c r="EP82" i="5" s="1"/>
  <c r="CH105" i="5"/>
  <c r="EP105" i="5" s="1"/>
  <c r="CH21" i="5"/>
  <c r="EP21" i="5" s="1"/>
  <c r="CH104" i="5"/>
  <c r="EP104" i="5" s="1"/>
  <c r="CH68" i="5"/>
  <c r="EP68" i="5" s="1"/>
  <c r="CH90" i="5"/>
  <c r="EP90" i="5" s="1"/>
  <c r="CH54" i="5"/>
  <c r="EP54" i="5" s="1"/>
  <c r="CH107" i="5"/>
  <c r="EP107" i="5" s="1"/>
  <c r="CH8" i="5"/>
  <c r="EP8" i="5" s="1"/>
  <c r="CH37" i="5"/>
  <c r="EP37" i="5" s="1"/>
  <c r="CH42" i="5"/>
  <c r="EP42" i="5" s="1"/>
  <c r="CH177" i="5"/>
  <c r="EP177" i="5" s="1"/>
  <c r="CH96" i="5"/>
  <c r="EP96" i="5" s="1"/>
  <c r="CH44" i="5"/>
  <c r="EP44" i="5" s="1"/>
  <c r="CH144" i="5"/>
  <c r="EP144" i="5" s="1"/>
  <c r="CH175" i="5"/>
  <c r="EP175" i="5" s="1"/>
  <c r="CH141" i="5"/>
  <c r="EP141" i="5" s="1"/>
  <c r="CH128" i="5"/>
  <c r="EP128" i="5" s="1"/>
  <c r="CH122" i="5"/>
  <c r="EP122" i="5" s="1"/>
  <c r="CH133" i="5"/>
  <c r="EP133" i="5" s="1"/>
  <c r="CH183" i="5"/>
  <c r="EP183" i="5" s="1"/>
  <c r="CH99" i="5"/>
  <c r="EP99" i="5" s="1"/>
  <c r="CH166" i="5"/>
  <c r="EP166" i="5" s="1"/>
  <c r="CH167" i="5"/>
  <c r="EP167" i="5" s="1"/>
  <c r="CH23" i="5"/>
  <c r="EP23" i="5" s="1"/>
  <c r="CH85" i="5"/>
  <c r="EP85" i="5" s="1"/>
  <c r="CH43" i="5"/>
  <c r="EP43" i="5" s="1"/>
  <c r="CH147" i="5"/>
  <c r="EP147" i="5" s="1"/>
  <c r="CH63" i="5"/>
  <c r="EP63" i="5" s="1"/>
  <c r="CH53" i="5"/>
  <c r="EP53" i="5" s="1"/>
  <c r="CH116" i="5"/>
  <c r="EP116" i="5" s="1"/>
  <c r="CH135" i="5"/>
  <c r="EP135" i="5" s="1"/>
  <c r="CH35" i="5"/>
  <c r="EP35" i="5" s="1"/>
  <c r="CH158" i="5"/>
  <c r="EP158" i="5" s="1"/>
  <c r="CH19" i="5"/>
  <c r="EP19" i="5" s="1"/>
  <c r="CH187" i="5"/>
  <c r="EP187" i="5" s="1"/>
  <c r="CH20" i="5"/>
  <c r="EP20" i="5" s="1"/>
  <c r="CH148" i="5"/>
  <c r="EP148" i="5" s="1"/>
  <c r="CH33" i="5"/>
  <c r="EP33" i="5" s="1"/>
  <c r="CH110" i="5"/>
  <c r="EP110" i="5" s="1"/>
  <c r="CH87" i="5"/>
  <c r="EP87" i="5" s="1"/>
  <c r="CH72" i="5"/>
  <c r="EP72" i="5" s="1"/>
  <c r="CH34" i="5"/>
  <c r="EP34" i="5" s="1"/>
  <c r="CH11" i="5"/>
  <c r="EP11" i="5" s="1"/>
  <c r="CH153" i="5"/>
  <c r="EP153" i="5" s="1"/>
  <c r="CH164" i="5"/>
  <c r="EP164" i="5" s="1"/>
  <c r="CH181" i="5"/>
  <c r="EP181" i="5" s="1"/>
  <c r="CH81" i="5"/>
  <c r="EP81" i="5" s="1"/>
  <c r="CH76" i="5"/>
  <c r="EP76" i="5" s="1"/>
  <c r="CH154" i="5"/>
  <c r="EP154" i="5" s="1"/>
  <c r="CH178" i="5"/>
  <c r="EP178" i="5" s="1"/>
  <c r="CH10" i="5"/>
  <c r="EP10" i="5" s="1"/>
  <c r="CH103" i="5"/>
  <c r="EP103" i="5" s="1"/>
  <c r="CH125" i="5"/>
  <c r="EP125" i="5" s="1"/>
  <c r="CH151" i="5"/>
  <c r="EP151" i="5" s="1"/>
  <c r="CH100" i="5"/>
  <c r="EP100" i="5" s="1"/>
  <c r="CH65" i="5"/>
  <c r="EP65" i="5" s="1"/>
  <c r="CH24" i="5"/>
  <c r="EP24" i="5" s="1"/>
  <c r="CH92" i="5"/>
  <c r="EP92" i="5" s="1"/>
  <c r="CH28" i="5"/>
  <c r="EP28" i="5" s="1"/>
  <c r="CH55" i="5"/>
  <c r="EP55" i="5" s="1"/>
  <c r="CH93" i="5"/>
  <c r="EP93" i="5" s="1"/>
  <c r="CH89" i="5"/>
  <c r="EP89" i="5" s="1"/>
  <c r="CH156" i="5"/>
  <c r="EP156" i="5" s="1"/>
  <c r="CH71" i="5"/>
  <c r="EP71" i="5" s="1"/>
  <c r="CH74" i="5"/>
  <c r="EP74" i="5" s="1"/>
  <c r="CH66" i="5"/>
  <c r="EP66" i="5" s="1"/>
  <c r="CH27" i="5"/>
  <c r="EP27" i="5" s="1"/>
  <c r="CH9" i="5"/>
  <c r="EP9" i="5" s="1"/>
  <c r="CH22" i="5"/>
  <c r="EP22" i="5" s="1"/>
  <c r="CH64" i="5"/>
  <c r="EP64" i="5" s="1"/>
  <c r="CH126" i="5"/>
  <c r="EP126" i="5" s="1"/>
  <c r="CH57" i="5"/>
  <c r="EP57" i="5" s="1"/>
  <c r="CH14" i="5"/>
  <c r="EP14" i="5" s="1"/>
  <c r="CH171" i="5"/>
  <c r="EP171" i="5" s="1"/>
  <c r="CH157" i="5"/>
  <c r="EP157" i="5" s="1"/>
  <c r="CH58" i="5"/>
  <c r="EP58" i="5" s="1"/>
  <c r="CH140" i="5"/>
  <c r="EP140" i="5" s="1"/>
  <c r="CH112" i="5"/>
  <c r="EP112" i="5" s="1"/>
  <c r="CH131" i="5"/>
  <c r="EP131" i="5" s="1"/>
  <c r="CH170" i="5"/>
  <c r="EP170" i="5" s="1"/>
  <c r="CH142" i="5"/>
  <c r="EP142" i="5" s="1"/>
  <c r="CH59" i="5"/>
  <c r="EP59" i="5" s="1"/>
  <c r="CH16" i="5"/>
  <c r="EP16" i="5" s="1"/>
  <c r="CH145" i="5"/>
  <c r="EP145" i="5" s="1"/>
  <c r="CH191" i="5"/>
  <c r="EP191" i="5" s="1"/>
  <c r="CH124" i="5"/>
  <c r="EP124" i="5" s="1"/>
  <c r="CH173" i="5"/>
  <c r="EP173" i="5" s="1"/>
  <c r="CH159" i="5"/>
  <c r="EP159" i="5" s="1"/>
  <c r="CH38" i="5"/>
  <c r="EP38" i="5" s="1"/>
  <c r="CH94" i="5"/>
  <c r="EP94" i="5" s="1"/>
  <c r="CH185" i="5"/>
  <c r="EP185" i="5" s="1"/>
  <c r="CH163" i="5"/>
  <c r="EP163" i="5" s="1"/>
  <c r="CH149" i="5"/>
  <c r="EP149" i="5" s="1"/>
  <c r="CH106" i="5"/>
  <c r="EP106" i="5" s="1"/>
  <c r="CH83" i="5"/>
  <c r="EP83" i="5" s="1"/>
  <c r="H117" i="6" l="1"/>
  <c r="N121" i="9" s="1"/>
  <c r="H95" i="6"/>
  <c r="N99" i="9" s="1"/>
  <c r="H72" i="6"/>
  <c r="N76" i="9" s="1"/>
  <c r="H104" i="6"/>
  <c r="N108" i="9" s="1"/>
  <c r="H20" i="6"/>
  <c r="N24" i="9" s="1"/>
  <c r="H37" i="6"/>
  <c r="N41" i="9" s="1"/>
  <c r="H103" i="6"/>
  <c r="N107" i="9" s="1"/>
  <c r="H84" i="6"/>
  <c r="N88" i="9" s="1"/>
  <c r="H39" i="6"/>
  <c r="N43" i="9" s="1"/>
  <c r="H167" i="6"/>
  <c r="N171" i="9" s="1"/>
  <c r="H163" i="6"/>
  <c r="H165" i="6"/>
  <c r="N169" i="9" s="1"/>
  <c r="H19" i="6"/>
  <c r="N23" i="9" s="1"/>
  <c r="H134" i="6"/>
  <c r="N138" i="9" s="1"/>
  <c r="H153" i="6"/>
  <c r="N157" i="9" s="1"/>
  <c r="H106" i="6"/>
  <c r="N110" i="9" s="1"/>
  <c r="H40" i="6"/>
  <c r="N44" i="9" s="1"/>
  <c r="H70" i="6"/>
  <c r="N74" i="9" s="1"/>
  <c r="H8" i="6"/>
  <c r="N12" i="9" s="1"/>
  <c r="H189" i="6"/>
  <c r="H58" i="6"/>
  <c r="N62" i="9" s="1"/>
  <c r="H136" i="6"/>
  <c r="N140" i="9" s="1"/>
  <c r="H71" i="6"/>
  <c r="N75" i="9" s="1"/>
  <c r="H46" i="6"/>
  <c r="N50" i="9" s="1"/>
  <c r="H43" i="6"/>
  <c r="N47" i="9" s="1"/>
  <c r="H88" i="6"/>
  <c r="H127" i="6"/>
  <c r="N131" i="9" s="1"/>
  <c r="H171" i="6"/>
  <c r="N175" i="9" s="1"/>
  <c r="H82" i="6"/>
  <c r="N86" i="9" s="1"/>
  <c r="H183" i="6"/>
  <c r="N187" i="9" s="1"/>
  <c r="H5" i="6"/>
  <c r="N9" i="9" s="1"/>
  <c r="H79" i="6"/>
  <c r="N83" i="9" s="1"/>
  <c r="H130" i="6"/>
  <c r="N134" i="9" s="1"/>
  <c r="H24" i="6"/>
  <c r="H86" i="6"/>
  <c r="H12" i="6"/>
  <c r="N16" i="9" s="1"/>
  <c r="H60" i="6"/>
  <c r="N64" i="9" s="1"/>
  <c r="H57" i="6"/>
  <c r="N61" i="9" s="1"/>
  <c r="H99" i="6"/>
  <c r="N103" i="9" s="1"/>
  <c r="H181" i="6"/>
  <c r="N185" i="9" s="1"/>
  <c r="H166" i="6"/>
  <c r="N170" i="9" s="1"/>
  <c r="H42" i="6"/>
  <c r="N46" i="9" s="1"/>
  <c r="H26" i="6"/>
  <c r="N30" i="9" s="1"/>
  <c r="H49" i="6"/>
  <c r="N53" i="9" s="1"/>
  <c r="H112" i="6"/>
  <c r="N116" i="9" s="1"/>
  <c r="H51" i="6"/>
  <c r="H22" i="6"/>
  <c r="N26" i="9" s="1"/>
  <c r="H114" i="6"/>
  <c r="N118" i="9" s="1"/>
  <c r="H116" i="6"/>
  <c r="N120" i="9" s="1"/>
  <c r="H89" i="6"/>
  <c r="N93" i="9" s="1"/>
  <c r="H125" i="6"/>
  <c r="N129" i="9" s="1"/>
  <c r="H141" i="6"/>
  <c r="N145" i="9" s="1"/>
  <c r="H188" i="6"/>
  <c r="H109" i="6"/>
  <c r="N113" i="9" s="1"/>
  <c r="H143" i="6"/>
  <c r="N147" i="9" s="1"/>
  <c r="H161" i="6"/>
  <c r="N165" i="9" s="1"/>
  <c r="H92" i="6"/>
  <c r="N96" i="9" s="1"/>
  <c r="H105" i="6"/>
  <c r="N109" i="9" s="1"/>
  <c r="H52" i="6"/>
  <c r="H160" i="6"/>
  <c r="N164" i="9" s="1"/>
  <c r="H27" i="6"/>
  <c r="N31" i="9" s="1"/>
  <c r="H45" i="6"/>
  <c r="H172" i="6"/>
  <c r="N176" i="9" s="1"/>
  <c r="H122" i="6"/>
  <c r="N126" i="9" s="1"/>
  <c r="H132" i="6"/>
  <c r="N136" i="9" s="1"/>
  <c r="H68" i="6"/>
  <c r="H162" i="6"/>
  <c r="N166" i="9" s="1"/>
  <c r="H9" i="6"/>
  <c r="N13" i="9" s="1"/>
  <c r="H150" i="6"/>
  <c r="N154" i="9" s="1"/>
  <c r="H118" i="6"/>
  <c r="N122" i="9" s="1"/>
  <c r="H168" i="6"/>
  <c r="H62" i="6"/>
  <c r="H87" i="6"/>
  <c r="N91" i="9" s="1"/>
  <c r="H107" i="6"/>
  <c r="N111" i="9" s="1"/>
  <c r="H138" i="6"/>
  <c r="N142" i="9" s="1"/>
  <c r="H80" i="6"/>
  <c r="N84" i="9" s="1"/>
  <c r="H170" i="6"/>
  <c r="N174" i="9" s="1"/>
  <c r="H94" i="6"/>
  <c r="N98" i="9" s="1"/>
  <c r="H34" i="6"/>
  <c r="N38" i="9" s="1"/>
  <c r="H140" i="6"/>
  <c r="N144" i="9" s="1"/>
  <c r="H175" i="6"/>
  <c r="N179" i="9" s="1"/>
  <c r="H151" i="6"/>
  <c r="H66" i="6"/>
  <c r="N70" i="9" s="1"/>
  <c r="H6" i="6"/>
  <c r="N10" i="9" s="1"/>
  <c r="H124" i="6"/>
  <c r="N128" i="9" s="1"/>
  <c r="H158" i="6"/>
  <c r="N162" i="9" s="1"/>
  <c r="H139" i="6"/>
  <c r="N143" i="9" s="1"/>
  <c r="H102" i="6"/>
  <c r="N106" i="9" s="1"/>
  <c r="H142" i="6"/>
  <c r="N146" i="9" s="1"/>
  <c r="H17" i="6"/>
  <c r="N21" i="9" s="1"/>
  <c r="H121" i="6"/>
  <c r="N125" i="9" s="1"/>
  <c r="H113" i="6"/>
  <c r="N117" i="9" s="1"/>
  <c r="H23" i="6"/>
  <c r="N27" i="9" s="1"/>
  <c r="H7" i="6"/>
  <c r="N11" i="9" s="1"/>
  <c r="H110" i="6"/>
  <c r="N114" i="9" s="1"/>
  <c r="H137" i="6"/>
  <c r="N141" i="9" s="1"/>
  <c r="H100" i="6"/>
  <c r="N104" i="9" s="1"/>
  <c r="H53" i="6"/>
  <c r="N57" i="9" s="1"/>
  <c r="H145" i="6"/>
  <c r="N149" i="9" s="1"/>
  <c r="H96" i="6"/>
  <c r="N100" i="9" s="1"/>
  <c r="H146" i="6"/>
  <c r="N150" i="9" s="1"/>
  <c r="H65" i="6"/>
  <c r="H28" i="6"/>
  <c r="N32" i="9" s="1"/>
  <c r="H115" i="6"/>
  <c r="H123" i="6"/>
  <c r="N127" i="9" s="1"/>
  <c r="H73" i="6"/>
  <c r="N77" i="9" s="1"/>
  <c r="H48" i="6"/>
  <c r="N52" i="9" s="1"/>
  <c r="H149" i="6"/>
  <c r="N153" i="9" s="1"/>
  <c r="H83" i="6"/>
  <c r="N87" i="9" s="1"/>
  <c r="H64" i="6"/>
  <c r="H135" i="6"/>
  <c r="N139" i="9" s="1"/>
  <c r="H4" i="6"/>
  <c r="N8" i="9" s="1"/>
  <c r="H101" i="6"/>
  <c r="N105" i="9" s="1"/>
  <c r="H93" i="6"/>
  <c r="N97" i="9" s="1"/>
  <c r="H77" i="6"/>
  <c r="N81" i="9" s="1"/>
  <c r="H11" i="6"/>
  <c r="N15" i="9" s="1"/>
  <c r="H30" i="6"/>
  <c r="N34" i="9" s="1"/>
  <c r="H164" i="6"/>
  <c r="N168" i="9" s="1"/>
  <c r="H187" i="6"/>
  <c r="N191" i="9" s="1"/>
  <c r="H13" i="6"/>
  <c r="N17" i="9" s="1"/>
  <c r="H75" i="6"/>
  <c r="N79" i="9" s="1"/>
  <c r="H152" i="6"/>
  <c r="N156" i="9" s="1"/>
  <c r="H182" i="6"/>
  <c r="N186" i="9" s="1"/>
  <c r="H61" i="6"/>
  <c r="N65" i="9" s="1"/>
  <c r="H78" i="6"/>
  <c r="N82" i="9" s="1"/>
  <c r="H120" i="6"/>
  <c r="N124" i="9" s="1"/>
  <c r="H14" i="6"/>
  <c r="H81" i="6"/>
  <c r="N85" i="9" s="1"/>
  <c r="H91" i="6"/>
  <c r="N95" i="9" s="1"/>
  <c r="H90" i="6"/>
  <c r="N94" i="9" s="1"/>
  <c r="H31" i="6"/>
  <c r="H41" i="6"/>
  <c r="N45" i="9" s="1"/>
  <c r="H155" i="6"/>
  <c r="N159" i="9" s="1"/>
  <c r="H36" i="6"/>
  <c r="H179" i="6"/>
  <c r="N183" i="9" s="1"/>
  <c r="H32" i="6"/>
  <c r="N36" i="9" s="1"/>
  <c r="H154" i="6"/>
  <c r="N158" i="9" s="1"/>
  <c r="H169" i="6"/>
  <c r="N173" i="9" s="1"/>
  <c r="H21" i="6"/>
  <c r="N25" i="9" s="1"/>
  <c r="H33" i="6"/>
  <c r="N37" i="9" s="1"/>
  <c r="H35" i="6"/>
  <c r="N39" i="9" s="1"/>
  <c r="H38" i="6"/>
  <c r="H63" i="6"/>
  <c r="N67" i="9" s="1"/>
  <c r="H148" i="6"/>
  <c r="N152" i="9" s="1"/>
  <c r="H56" i="6"/>
  <c r="N60" i="9" s="1"/>
  <c r="H190" i="6"/>
  <c r="H126" i="6"/>
  <c r="N130" i="9" s="1"/>
  <c r="H156" i="6"/>
  <c r="N160" i="9" s="1"/>
  <c r="H133" i="6"/>
  <c r="N137" i="9" s="1"/>
  <c r="H173" i="6"/>
  <c r="N177" i="9" s="1"/>
  <c r="H54" i="6"/>
  <c r="N58" i="9" s="1"/>
  <c r="H47" i="6"/>
  <c r="N51" i="9" s="1"/>
  <c r="H97" i="6"/>
  <c r="N101" i="9" s="1"/>
  <c r="H128" i="6"/>
  <c r="N132" i="9" s="1"/>
  <c r="H59" i="6"/>
  <c r="N63" i="9" s="1"/>
  <c r="H184" i="6"/>
  <c r="N188" i="9" s="1"/>
  <c r="H16" i="6"/>
  <c r="N20" i="9" s="1"/>
  <c r="H10" i="6"/>
  <c r="N14" i="9" s="1"/>
  <c r="H185" i="6"/>
  <c r="N189" i="9" s="1"/>
  <c r="H129" i="6"/>
  <c r="N133" i="9" s="1"/>
  <c r="H178" i="6"/>
  <c r="N182" i="9" s="1"/>
  <c r="H29" i="6"/>
  <c r="N33" i="9" s="1"/>
  <c r="H69" i="6"/>
  <c r="N73" i="9" s="1"/>
  <c r="H76" i="6"/>
  <c r="N80" i="9" s="1"/>
  <c r="H67" i="6"/>
  <c r="N71" i="9" s="1"/>
  <c r="H15" i="6"/>
  <c r="N19" i="9" s="1"/>
  <c r="H119" i="6"/>
  <c r="N123" i="9" s="1"/>
  <c r="H174" i="6"/>
  <c r="N178" i="9" s="1"/>
  <c r="H74" i="6"/>
  <c r="N78" i="9" s="1"/>
  <c r="H147" i="6"/>
  <c r="H44" i="6"/>
  <c r="N48" i="9" s="1"/>
  <c r="H131" i="6"/>
  <c r="N135" i="9" s="1"/>
  <c r="H98" i="6"/>
  <c r="N102" i="9" s="1"/>
  <c r="H108" i="6"/>
  <c r="N112" i="9" s="1"/>
  <c r="H180" i="6"/>
  <c r="H144" i="6"/>
  <c r="N148" i="9" s="1"/>
  <c r="H85" i="6"/>
  <c r="H159" i="6"/>
  <c r="N163" i="9" s="1"/>
  <c r="H18" i="6"/>
  <c r="N22" i="9" s="1"/>
  <c r="H157" i="6"/>
  <c r="N161" i="9" s="1"/>
  <c r="H186" i="6"/>
  <c r="N190" i="9" s="1"/>
  <c r="H25" i="6"/>
  <c r="N29" i="9" s="1"/>
  <c r="H55" i="6"/>
  <c r="H50" i="6"/>
  <c r="N54" i="9" s="1"/>
  <c r="H111" i="6"/>
  <c r="N115" i="9" s="1"/>
  <c r="H177" i="6"/>
  <c r="H176" i="6"/>
  <c r="N180" i="9" s="1"/>
  <c r="H3" i="6"/>
  <c r="CK61" i="5"/>
  <c r="CK27" i="5"/>
  <c r="CK78" i="5"/>
  <c r="CK117" i="5"/>
  <c r="CK45" i="5"/>
  <c r="CK95" i="5"/>
  <c r="CK120" i="5"/>
  <c r="CK172" i="5"/>
  <c r="CK14" i="5"/>
  <c r="CK72" i="5"/>
  <c r="CK122" i="5"/>
  <c r="CK81" i="5"/>
  <c r="CK104" i="5"/>
  <c r="CK132" i="5"/>
  <c r="CK91" i="5"/>
  <c r="CK20" i="5"/>
  <c r="CK68" i="5"/>
  <c r="CK90" i="5"/>
  <c r="CK37" i="5"/>
  <c r="CK162" i="5"/>
  <c r="CK31" i="5"/>
  <c r="CK9" i="5"/>
  <c r="CK103" i="5"/>
  <c r="CK150" i="5"/>
  <c r="CK41" i="5"/>
  <c r="CK84" i="5"/>
  <c r="CK118" i="5"/>
  <c r="CK155" i="5"/>
  <c r="CK39" i="5"/>
  <c r="CK168" i="5"/>
  <c r="CK36" i="5"/>
  <c r="CK167" i="5"/>
  <c r="CK3" i="5"/>
  <c r="CK163" i="5"/>
  <c r="CK179" i="5"/>
  <c r="CK62" i="5"/>
  <c r="CK32" i="5"/>
  <c r="CK165" i="5"/>
  <c r="CK87" i="5"/>
  <c r="CK154" i="5"/>
  <c r="CK19" i="5"/>
  <c r="CK107" i="5"/>
  <c r="CK169" i="5"/>
  <c r="CK134" i="5"/>
  <c r="CK138" i="5"/>
  <c r="CK21" i="5"/>
  <c r="CK153" i="5"/>
  <c r="CK80" i="5"/>
  <c r="CL158" i="5"/>
  <c r="CL13" i="5"/>
  <c r="CL144" i="5"/>
  <c r="CL100" i="5"/>
  <c r="CL3" i="5"/>
  <c r="CL113" i="5"/>
  <c r="CL170" i="5"/>
  <c r="CL155" i="5"/>
  <c r="CL18" i="5"/>
  <c r="CL17" i="5"/>
  <c r="CL62" i="5"/>
  <c r="CL41" i="5"/>
  <c r="CL35" i="5"/>
  <c r="CL69" i="5"/>
  <c r="CL59" i="5"/>
  <c r="CL139" i="5"/>
  <c r="CL138" i="5"/>
  <c r="CL131" i="5"/>
  <c r="CL70" i="5"/>
  <c r="CL67" i="5"/>
  <c r="CL43" i="5"/>
  <c r="CL119" i="5"/>
  <c r="CL78" i="5"/>
  <c r="CL56" i="5"/>
  <c r="CL79" i="5"/>
  <c r="CL172" i="5"/>
  <c r="CL140" i="5"/>
  <c r="CL193" i="5"/>
  <c r="CL32" i="5"/>
  <c r="CL23" i="5"/>
  <c r="CL8" i="5"/>
  <c r="CL57" i="5"/>
  <c r="CL118" i="5"/>
  <c r="CL173" i="5"/>
  <c r="CL135" i="5"/>
  <c r="CL83" i="5"/>
  <c r="CL123" i="5"/>
  <c r="CL179" i="5"/>
  <c r="CL176" i="5"/>
  <c r="CL76" i="5"/>
  <c r="CL66" i="5"/>
  <c r="CL48" i="5"/>
  <c r="CL194" i="5"/>
  <c r="CL112" i="5"/>
  <c r="CL72" i="5"/>
  <c r="CL34" i="5"/>
  <c r="CL60" i="5"/>
  <c r="CL136" i="5"/>
  <c r="CK106" i="5"/>
  <c r="CK40" i="5"/>
  <c r="CK70" i="5"/>
  <c r="CK8" i="5"/>
  <c r="J189" i="6"/>
  <c r="CK189" i="5"/>
  <c r="CK58" i="5"/>
  <c r="CK136" i="5"/>
  <c r="CK194" i="5"/>
  <c r="CK71" i="5"/>
  <c r="CK46" i="5"/>
  <c r="CK43" i="5"/>
  <c r="CK88" i="5"/>
  <c r="CK127" i="5"/>
  <c r="CK171" i="5"/>
  <c r="CK191" i="5"/>
  <c r="CK82" i="5"/>
  <c r="CK183" i="5"/>
  <c r="CK5" i="5"/>
  <c r="CK79" i="5"/>
  <c r="CK130" i="5"/>
  <c r="CK24" i="5"/>
  <c r="CK86" i="5"/>
  <c r="CK12" i="5"/>
  <c r="CK60" i="5"/>
  <c r="CK57" i="5"/>
  <c r="CK99" i="5"/>
  <c r="CK181" i="5"/>
  <c r="CK166" i="5"/>
  <c r="CK42" i="5"/>
  <c r="CK26" i="5"/>
  <c r="CK49" i="5"/>
  <c r="CK112" i="5"/>
  <c r="CK51" i="5"/>
  <c r="CK22" i="5"/>
  <c r="CK114" i="5"/>
  <c r="CK116" i="5"/>
  <c r="CK89" i="5"/>
  <c r="CK125" i="5"/>
  <c r="CK141" i="5"/>
  <c r="CK188" i="5"/>
  <c r="J188" i="6"/>
  <c r="CK109" i="5"/>
  <c r="CK143" i="5"/>
  <c r="CK161" i="5"/>
  <c r="CK92" i="5"/>
  <c r="CK105" i="5"/>
  <c r="CK52" i="5"/>
  <c r="CK160" i="5"/>
  <c r="CK192" i="5"/>
  <c r="CL88" i="5"/>
  <c r="CL31" i="5"/>
  <c r="CL149" i="5"/>
  <c r="CL115" i="5"/>
  <c r="CL75" i="5"/>
  <c r="CL97" i="5"/>
  <c r="CL169" i="5"/>
  <c r="CL81" i="5"/>
  <c r="CL145" i="5"/>
  <c r="CL98" i="5"/>
  <c r="CL177" i="5"/>
  <c r="CL46" i="5"/>
  <c r="CL54" i="5"/>
  <c r="CL167" i="5"/>
  <c r="CL151" i="5"/>
  <c r="CL143" i="5"/>
  <c r="CL175" i="5"/>
  <c r="CL142" i="5"/>
  <c r="CL109" i="5"/>
  <c r="CL157" i="5"/>
  <c r="CL55" i="5"/>
  <c r="CL5" i="5"/>
  <c r="CL125" i="5"/>
  <c r="CL146" i="5"/>
  <c r="CL137" i="5"/>
  <c r="CL20" i="5"/>
  <c r="CL133" i="5"/>
  <c r="CL61" i="5"/>
  <c r="CL7" i="5"/>
  <c r="CL164" i="5"/>
  <c r="CL121" i="5"/>
  <c r="CL74" i="5"/>
  <c r="CL80" i="5"/>
  <c r="CL106" i="5"/>
  <c r="CL93" i="5"/>
  <c r="CL163" i="5"/>
  <c r="CL104" i="5"/>
  <c r="CL111" i="5"/>
  <c r="CL22" i="5"/>
  <c r="CL192" i="5"/>
  <c r="CL126" i="5"/>
  <c r="CL96" i="5"/>
  <c r="CL178" i="5"/>
  <c r="CL6" i="5"/>
  <c r="CL102" i="5"/>
  <c r="CL94" i="5"/>
  <c r="CL160" i="5"/>
  <c r="CL51" i="5"/>
  <c r="CK170" i="5"/>
  <c r="CK94" i="5"/>
  <c r="CK34" i="5"/>
  <c r="CK140" i="5"/>
  <c r="CK175" i="5"/>
  <c r="CK151" i="5"/>
  <c r="CK66" i="5"/>
  <c r="CK6" i="5"/>
  <c r="CK124" i="5"/>
  <c r="CK158" i="5"/>
  <c r="CK139" i="5"/>
  <c r="CK102" i="5"/>
  <c r="CK142" i="5"/>
  <c r="CK17" i="5"/>
  <c r="CK121" i="5"/>
  <c r="CK113" i="5"/>
  <c r="CK23" i="5"/>
  <c r="CK193" i="5"/>
  <c r="CK7" i="5"/>
  <c r="CK110" i="5"/>
  <c r="CK137" i="5"/>
  <c r="CK100" i="5"/>
  <c r="CK53" i="5"/>
  <c r="CK145" i="5"/>
  <c r="CK96" i="5"/>
  <c r="CK146" i="5"/>
  <c r="CK65" i="5"/>
  <c r="CK28" i="5"/>
  <c r="CK115" i="5"/>
  <c r="CK123" i="5"/>
  <c r="CK73" i="5"/>
  <c r="CK48" i="5"/>
  <c r="CK149" i="5"/>
  <c r="CK83" i="5"/>
  <c r="CK64" i="5"/>
  <c r="CK135" i="5"/>
  <c r="CK4" i="5"/>
  <c r="CK101" i="5"/>
  <c r="CK93" i="5"/>
  <c r="CK77" i="5"/>
  <c r="CK11" i="5"/>
  <c r="CK30" i="5"/>
  <c r="CK164" i="5"/>
  <c r="CK187" i="5"/>
  <c r="CK13" i="5"/>
  <c r="CK75" i="5"/>
  <c r="CK152" i="5"/>
  <c r="CK182" i="5"/>
  <c r="CL184" i="5"/>
  <c r="CL91" i="5"/>
  <c r="CL107" i="5"/>
  <c r="CL171" i="5"/>
  <c r="CL90" i="5"/>
  <c r="CL105" i="5"/>
  <c r="CL84" i="5"/>
  <c r="CL26" i="5"/>
  <c r="CL64" i="5"/>
  <c r="CL181" i="5"/>
  <c r="CL129" i="5"/>
  <c r="CL21" i="5"/>
  <c r="CL87" i="5"/>
  <c r="CL73" i="5"/>
  <c r="CL166" i="5"/>
  <c r="CL103" i="5"/>
  <c r="CL101" i="5"/>
  <c r="CL116" i="5"/>
  <c r="CL156" i="5"/>
  <c r="CL85" i="5"/>
  <c r="CL52" i="5"/>
  <c r="CL63" i="5"/>
  <c r="CL36" i="5"/>
  <c r="CL110" i="5"/>
  <c r="CL182" i="5"/>
  <c r="CL150" i="5"/>
  <c r="CL27" i="5"/>
  <c r="CL114" i="5"/>
  <c r="CL147" i="5"/>
  <c r="CL185" i="5"/>
  <c r="CL44" i="5"/>
  <c r="CL183" i="5"/>
  <c r="CL47" i="5"/>
  <c r="CL95" i="5"/>
  <c r="CL77" i="5"/>
  <c r="CL191" i="5"/>
  <c r="CL190" i="5"/>
  <c r="CL134" i="5"/>
  <c r="CL53" i="5"/>
  <c r="CL49" i="5"/>
  <c r="CL24" i="5"/>
  <c r="CL50" i="5"/>
  <c r="CL29" i="5"/>
  <c r="CL25" i="5"/>
  <c r="CL71" i="5"/>
  <c r="CL128" i="5"/>
  <c r="CL99" i="5"/>
  <c r="CL9" i="5"/>
  <c r="CK33" i="5"/>
  <c r="CK35" i="5"/>
  <c r="CK38" i="5"/>
  <c r="CK63" i="5"/>
  <c r="CK148" i="5"/>
  <c r="CK56" i="5"/>
  <c r="J190" i="6"/>
  <c r="CK190" i="5"/>
  <c r="CK126" i="5"/>
  <c r="CK156" i="5"/>
  <c r="CK133" i="5"/>
  <c r="CK173" i="5"/>
  <c r="CK54" i="5"/>
  <c r="CK47" i="5"/>
  <c r="CK97" i="5"/>
  <c r="CK128" i="5"/>
  <c r="CK59" i="5"/>
  <c r="CK184" i="5"/>
  <c r="CK16" i="5"/>
  <c r="CK10" i="5"/>
  <c r="CK185" i="5"/>
  <c r="CK129" i="5"/>
  <c r="CK178" i="5"/>
  <c r="CK29" i="5"/>
  <c r="CK69" i="5"/>
  <c r="CK76" i="5"/>
  <c r="CK67" i="5"/>
  <c r="CK15" i="5"/>
  <c r="CK119" i="5"/>
  <c r="CK174" i="5"/>
  <c r="CK74" i="5"/>
  <c r="CK147" i="5"/>
  <c r="CK44" i="5"/>
  <c r="CK131" i="5"/>
  <c r="CK98" i="5"/>
  <c r="CK108" i="5"/>
  <c r="CK180" i="5"/>
  <c r="CK144" i="5"/>
  <c r="CK85" i="5"/>
  <c r="CK159" i="5"/>
  <c r="CK18" i="5"/>
  <c r="CK157" i="5"/>
  <c r="CK186" i="5"/>
  <c r="CK25" i="5"/>
  <c r="CK55" i="5"/>
  <c r="CK50" i="5"/>
  <c r="CK111" i="5"/>
  <c r="CK177" i="5"/>
  <c r="CK176" i="5"/>
  <c r="CL12" i="5"/>
  <c r="CL42" i="5"/>
  <c r="CL153" i="5"/>
  <c r="CL189" i="5"/>
  <c r="CL120" i="5"/>
  <c r="CL16" i="5"/>
  <c r="CL152" i="5"/>
  <c r="CL117" i="5"/>
  <c r="CL165" i="5"/>
  <c r="CL187" i="5"/>
  <c r="CL122" i="5"/>
  <c r="CL154" i="5"/>
  <c r="CL168" i="5"/>
  <c r="CL86" i="5"/>
  <c r="CL188" i="5"/>
  <c r="CL132" i="5"/>
  <c r="CL11" i="5"/>
  <c r="CL14" i="5"/>
  <c r="CL28" i="5"/>
  <c r="CL92" i="5"/>
  <c r="CL65" i="5"/>
  <c r="CL4" i="5"/>
  <c r="CL127" i="5"/>
  <c r="CL19" i="5"/>
  <c r="CL124" i="5"/>
  <c r="CL15" i="5"/>
  <c r="CL39" i="5"/>
  <c r="CL141" i="5"/>
  <c r="CL130" i="5"/>
  <c r="CL30" i="5"/>
  <c r="CL10" i="5"/>
  <c r="CL161" i="5"/>
  <c r="CL89" i="5"/>
  <c r="CL174" i="5"/>
  <c r="CL40" i="5"/>
  <c r="CL159" i="5"/>
  <c r="CL108" i="5"/>
  <c r="CL68" i="5"/>
  <c r="CL180" i="5"/>
  <c r="CL148" i="5"/>
  <c r="CL186" i="5"/>
  <c r="CL33" i="5"/>
  <c r="CL38" i="5"/>
  <c r="CL37" i="5"/>
  <c r="CL82" i="5"/>
  <c r="CL45" i="5"/>
  <c r="CL162" i="5"/>
  <c r="CL58" i="5"/>
  <c r="J115" i="6" l="1"/>
  <c r="O119" i="9" s="1"/>
  <c r="N119" i="9"/>
  <c r="J62" i="6"/>
  <c r="O66" i="9" s="1"/>
  <c r="N66" i="9"/>
  <c r="J55" i="6"/>
  <c r="O59" i="9" s="1"/>
  <c r="N59" i="9"/>
  <c r="J180" i="6"/>
  <c r="O184" i="9" s="1"/>
  <c r="N184" i="9"/>
  <c r="J31" i="6"/>
  <c r="O35" i="9" s="1"/>
  <c r="N35" i="9"/>
  <c r="J14" i="6"/>
  <c r="O18" i="9" s="1"/>
  <c r="N18" i="9"/>
  <c r="J168" i="6"/>
  <c r="O172" i="9" s="1"/>
  <c r="N172" i="9"/>
  <c r="J52" i="6"/>
  <c r="O56" i="9" s="1"/>
  <c r="N56" i="9"/>
  <c r="J86" i="6"/>
  <c r="O90" i="9" s="1"/>
  <c r="N90" i="9"/>
  <c r="J163" i="6"/>
  <c r="O167" i="9" s="1"/>
  <c r="N167" i="9"/>
  <c r="J177" i="6"/>
  <c r="O181" i="9" s="1"/>
  <c r="N181" i="9"/>
  <c r="J147" i="6"/>
  <c r="O151" i="9" s="1"/>
  <c r="N151" i="9"/>
  <c r="J38" i="6"/>
  <c r="O42" i="9" s="1"/>
  <c r="N42" i="9"/>
  <c r="J36" i="6"/>
  <c r="O40" i="9" s="1"/>
  <c r="N40" i="9"/>
  <c r="J64" i="6"/>
  <c r="O68" i="9" s="1"/>
  <c r="N68" i="9"/>
  <c r="J65" i="6"/>
  <c r="O69" i="9" s="1"/>
  <c r="N69" i="9"/>
  <c r="J151" i="6"/>
  <c r="O155" i="9" s="1"/>
  <c r="N155" i="9"/>
  <c r="J68" i="6"/>
  <c r="O72" i="9" s="1"/>
  <c r="N72" i="9"/>
  <c r="J45" i="6"/>
  <c r="O49" i="9" s="1"/>
  <c r="N49" i="9"/>
  <c r="J51" i="6"/>
  <c r="O55" i="9" s="1"/>
  <c r="N55" i="9"/>
  <c r="J24" i="6"/>
  <c r="O28" i="9" s="1"/>
  <c r="N28" i="9"/>
  <c r="J88" i="6"/>
  <c r="O92" i="9" s="1"/>
  <c r="N92" i="9"/>
  <c r="J85" i="6"/>
  <c r="O89" i="9" s="1"/>
  <c r="N89" i="9"/>
  <c r="J174" i="6"/>
  <c r="O178" i="9" s="1"/>
  <c r="J61" i="6"/>
  <c r="O65" i="9" s="1"/>
  <c r="J140" i="6"/>
  <c r="O144" i="9" s="1"/>
  <c r="J181" i="6"/>
  <c r="O185" i="9" s="1"/>
  <c r="J104" i="6"/>
  <c r="O108" i="9" s="1"/>
  <c r="J97" i="6"/>
  <c r="O101" i="9" s="1"/>
  <c r="J56" i="6"/>
  <c r="O60" i="9" s="1"/>
  <c r="J154" i="6"/>
  <c r="O158" i="9" s="1"/>
  <c r="J91" i="6"/>
  <c r="O95" i="9" s="1"/>
  <c r="J75" i="6"/>
  <c r="O79" i="9" s="1"/>
  <c r="J100" i="6"/>
  <c r="O104" i="9" s="1"/>
  <c r="J27" i="6"/>
  <c r="O31" i="9" s="1"/>
  <c r="J92" i="6"/>
  <c r="O96" i="9" s="1"/>
  <c r="D148" i="6"/>
  <c r="F148" i="6" s="1"/>
  <c r="D161" i="6"/>
  <c r="F161" i="6" s="1"/>
  <c r="D132" i="6"/>
  <c r="F132" i="6" s="1"/>
  <c r="C55" i="6"/>
  <c r="E55" i="6" s="1"/>
  <c r="C85" i="6"/>
  <c r="E85" i="6" s="1"/>
  <c r="L89" i="8" s="1"/>
  <c r="IU89" i="8" s="1"/>
  <c r="C178" i="6"/>
  <c r="E178" i="6" s="1"/>
  <c r="L182" i="8" s="1"/>
  <c r="C97" i="6"/>
  <c r="E97" i="6" s="1"/>
  <c r="D110" i="6"/>
  <c r="F110" i="6" s="1"/>
  <c r="D21" i="6"/>
  <c r="F21" i="6" s="1"/>
  <c r="C17" i="6"/>
  <c r="E17" i="6" s="1"/>
  <c r="L21" i="8" s="1"/>
  <c r="D93" i="6"/>
  <c r="F93" i="6" s="1"/>
  <c r="C105" i="6"/>
  <c r="E105" i="6" s="1"/>
  <c r="C109" i="6"/>
  <c r="E109" i="6" s="1"/>
  <c r="L113" i="8" s="1"/>
  <c r="IU113" i="8" s="1"/>
  <c r="C57" i="6"/>
  <c r="E57" i="6" s="1"/>
  <c r="L61" i="8" s="1"/>
  <c r="C12" i="6"/>
  <c r="E12" i="6" s="1"/>
  <c r="L16" i="8" s="1"/>
  <c r="C24" i="6"/>
  <c r="E24" i="6" s="1"/>
  <c r="L28" i="8" s="1"/>
  <c r="D139" i="6"/>
  <c r="F139" i="6" s="1"/>
  <c r="D155" i="6"/>
  <c r="F155" i="6" s="1"/>
  <c r="D100" i="6"/>
  <c r="F100" i="6" s="1"/>
  <c r="C84" i="6"/>
  <c r="E84" i="6" s="1"/>
  <c r="L88" i="8" s="1"/>
  <c r="C72" i="6"/>
  <c r="E72" i="6" s="1"/>
  <c r="L76" i="8" s="1"/>
  <c r="IU76" i="8" s="1"/>
  <c r="C172" i="6"/>
  <c r="E172" i="6" s="1"/>
  <c r="L176" i="8" s="1"/>
  <c r="C95" i="6"/>
  <c r="E95" i="6" s="1"/>
  <c r="C27" i="6"/>
  <c r="E27" i="6" s="1"/>
  <c r="D38" i="6"/>
  <c r="F38" i="6" s="1"/>
  <c r="D40" i="6"/>
  <c r="F40" i="6" s="1"/>
  <c r="D39" i="6"/>
  <c r="F39" i="6" s="1"/>
  <c r="D127" i="6"/>
  <c r="F127" i="6" s="1"/>
  <c r="D28" i="6"/>
  <c r="F28" i="6" s="1"/>
  <c r="D188" i="6"/>
  <c r="F188" i="6" s="1"/>
  <c r="D122" i="6"/>
  <c r="F122" i="6" s="1"/>
  <c r="D152" i="6"/>
  <c r="F152" i="6" s="1"/>
  <c r="D153" i="6"/>
  <c r="F153" i="6" s="1"/>
  <c r="C111" i="6"/>
  <c r="E111" i="6" s="1"/>
  <c r="L115" i="8" s="1"/>
  <c r="C186" i="6"/>
  <c r="E186" i="6" s="1"/>
  <c r="C180" i="6"/>
  <c r="E180" i="6" s="1"/>
  <c r="C44" i="6"/>
  <c r="E44" i="6" s="1"/>
  <c r="L48" i="8" s="1"/>
  <c r="IU48" i="8" s="1"/>
  <c r="C74" i="6"/>
  <c r="E74" i="6" s="1"/>
  <c r="L78" i="8" s="1"/>
  <c r="C67" i="6"/>
  <c r="E67" i="6" s="1"/>
  <c r="C69" i="6"/>
  <c r="E69" i="6" s="1"/>
  <c r="L73" i="8" s="1"/>
  <c r="C185" i="6"/>
  <c r="E185" i="6" s="1"/>
  <c r="L189" i="8" s="1"/>
  <c r="IU189" i="8" s="1"/>
  <c r="C16" i="6"/>
  <c r="E16" i="6" s="1"/>
  <c r="L20" i="8" s="1"/>
  <c r="C59" i="6"/>
  <c r="E59" i="6" s="1"/>
  <c r="C54" i="6"/>
  <c r="E54" i="6" s="1"/>
  <c r="L58" i="8" s="1"/>
  <c r="C133" i="6"/>
  <c r="E133" i="6" s="1"/>
  <c r="L137" i="8" s="1"/>
  <c r="IU137" i="8" s="1"/>
  <c r="C63" i="6"/>
  <c r="E63" i="6" s="1"/>
  <c r="L67" i="8" s="1"/>
  <c r="D99" i="6"/>
  <c r="F99" i="6" s="1"/>
  <c r="D29" i="6"/>
  <c r="F29" i="6" s="1"/>
  <c r="D53" i="6"/>
  <c r="F53" i="6" s="1"/>
  <c r="D77" i="6"/>
  <c r="F77" i="6" s="1"/>
  <c r="D44" i="6"/>
  <c r="F44" i="6" s="1"/>
  <c r="D27" i="6"/>
  <c r="F27" i="6" s="1"/>
  <c r="D36" i="6"/>
  <c r="F36" i="6" s="1"/>
  <c r="D156" i="6"/>
  <c r="F156" i="6" s="1"/>
  <c r="D166" i="6"/>
  <c r="F166" i="6" s="1"/>
  <c r="D129" i="6"/>
  <c r="F129" i="6" s="1"/>
  <c r="D84" i="6"/>
  <c r="F84" i="6" s="1"/>
  <c r="D107" i="6"/>
  <c r="F107" i="6" s="1"/>
  <c r="C182" i="6"/>
  <c r="E182" i="6" s="1"/>
  <c r="C75" i="6"/>
  <c r="E75" i="6" s="1"/>
  <c r="L79" i="8" s="1"/>
  <c r="C187" i="6"/>
  <c r="E187" i="6" s="1"/>
  <c r="L191" i="8" s="1"/>
  <c r="IU191" i="8" s="1"/>
  <c r="C83" i="6"/>
  <c r="E83" i="6" s="1"/>
  <c r="L87" i="8" s="1"/>
  <c r="C28" i="6"/>
  <c r="E28" i="6" s="1"/>
  <c r="C146" i="6"/>
  <c r="E146" i="6" s="1"/>
  <c r="C145" i="6"/>
  <c r="E145" i="6" s="1"/>
  <c r="L149" i="8" s="1"/>
  <c r="IU149" i="8" s="1"/>
  <c r="C23" i="6"/>
  <c r="E23" i="6" s="1"/>
  <c r="L27" i="8" s="1"/>
  <c r="C66" i="6"/>
  <c r="E66" i="6" s="1"/>
  <c r="C34" i="6"/>
  <c r="E34" i="6" s="1"/>
  <c r="D94" i="6"/>
  <c r="F94" i="6" s="1"/>
  <c r="D96" i="6"/>
  <c r="F96" i="6" s="1"/>
  <c r="D111" i="6"/>
  <c r="F111" i="6" s="1"/>
  <c r="D106" i="6"/>
  <c r="F106" i="6" s="1"/>
  <c r="D164" i="6"/>
  <c r="F164" i="6" s="1"/>
  <c r="D20" i="6"/>
  <c r="F20" i="6" s="1"/>
  <c r="D5" i="6"/>
  <c r="F5" i="6" s="1"/>
  <c r="D142" i="6"/>
  <c r="F142" i="6" s="1"/>
  <c r="D167" i="6"/>
  <c r="F167" i="6" s="1"/>
  <c r="D98" i="6"/>
  <c r="F98" i="6" s="1"/>
  <c r="D97" i="6"/>
  <c r="F97" i="6" s="1"/>
  <c r="D31" i="6"/>
  <c r="F31" i="6" s="1"/>
  <c r="C160" i="6"/>
  <c r="E160" i="6" s="1"/>
  <c r="L164" i="8" s="1"/>
  <c r="IU164" i="8" s="1"/>
  <c r="C141" i="6"/>
  <c r="E141" i="6" s="1"/>
  <c r="L145" i="8" s="1"/>
  <c r="C89" i="6"/>
  <c r="E89" i="6" s="1"/>
  <c r="C114" i="6"/>
  <c r="E114" i="6" s="1"/>
  <c r="C51" i="6"/>
  <c r="E51" i="6" s="1"/>
  <c r="L55" i="8" s="1"/>
  <c r="IU55" i="8" s="1"/>
  <c r="C49" i="6"/>
  <c r="E49" i="6" s="1"/>
  <c r="L53" i="8" s="1"/>
  <c r="C42" i="6"/>
  <c r="E42" i="6" s="1"/>
  <c r="C181" i="6"/>
  <c r="E181" i="6" s="1"/>
  <c r="C79" i="6"/>
  <c r="E79" i="6" s="1"/>
  <c r="L83" i="8" s="1"/>
  <c r="IU83" i="8" s="1"/>
  <c r="C183" i="6"/>
  <c r="E183" i="6" s="1"/>
  <c r="C171" i="6"/>
  <c r="E171" i="6" s="1"/>
  <c r="C40" i="6"/>
  <c r="E40" i="6" s="1"/>
  <c r="L44" i="8" s="1"/>
  <c r="D60" i="6"/>
  <c r="F60" i="6" s="1"/>
  <c r="D176" i="6"/>
  <c r="F176" i="6" s="1"/>
  <c r="D135" i="6"/>
  <c r="F135" i="6" s="1"/>
  <c r="D8" i="6"/>
  <c r="F8" i="6" s="1"/>
  <c r="D140" i="6"/>
  <c r="F140" i="6" s="1"/>
  <c r="D78" i="6"/>
  <c r="F78" i="6" s="1"/>
  <c r="D70" i="6"/>
  <c r="F70" i="6" s="1"/>
  <c r="D59" i="6"/>
  <c r="F59" i="6" s="1"/>
  <c r="D62" i="6"/>
  <c r="F62" i="6" s="1"/>
  <c r="D170" i="6"/>
  <c r="F170" i="6" s="1"/>
  <c r="D144" i="6"/>
  <c r="F144" i="6" s="1"/>
  <c r="C80" i="6"/>
  <c r="E80" i="6" s="1"/>
  <c r="L84" i="8" s="1"/>
  <c r="C21" i="6"/>
  <c r="E21" i="6" s="1"/>
  <c r="L25" i="8" s="1"/>
  <c r="IU25" i="8" s="1"/>
  <c r="C134" i="6"/>
  <c r="E134" i="6" s="1"/>
  <c r="L138" i="8" s="1"/>
  <c r="IU138" i="8" s="1"/>
  <c r="C107" i="6"/>
  <c r="E107" i="6" s="1"/>
  <c r="C165" i="6"/>
  <c r="E165" i="6" s="1"/>
  <c r="C62" i="6"/>
  <c r="E62" i="6" s="1"/>
  <c r="L66" i="8" s="1"/>
  <c r="IU66" i="8" s="1"/>
  <c r="C163" i="6"/>
  <c r="E163" i="6" s="1"/>
  <c r="C168" i="6"/>
  <c r="E168" i="6" s="1"/>
  <c r="C155" i="6"/>
  <c r="E155" i="6" s="1"/>
  <c r="L159" i="8" s="1"/>
  <c r="C150" i="6"/>
  <c r="E150" i="6" s="1"/>
  <c r="L154" i="8" s="1"/>
  <c r="IU154" i="8" s="1"/>
  <c r="C9" i="6"/>
  <c r="E9" i="6" s="1"/>
  <c r="L13" i="8" s="1"/>
  <c r="IU13" i="8" s="1"/>
  <c r="C162" i="6"/>
  <c r="E162" i="6" s="1"/>
  <c r="L166" i="8" s="1"/>
  <c r="C90" i="6"/>
  <c r="E90" i="6" s="1"/>
  <c r="C20" i="6"/>
  <c r="E20" i="6" s="1"/>
  <c r="L24" i="8" s="1"/>
  <c r="IU24" i="8" s="1"/>
  <c r="C81" i="6"/>
  <c r="E81" i="6" s="1"/>
  <c r="C117" i="6"/>
  <c r="E117" i="6" s="1"/>
  <c r="D37" i="6"/>
  <c r="F37" i="6" s="1"/>
  <c r="D141" i="6"/>
  <c r="F141" i="6" s="1"/>
  <c r="D154" i="6"/>
  <c r="F154" i="6" s="1"/>
  <c r="C18" i="6"/>
  <c r="E18" i="6" s="1"/>
  <c r="C119" i="6"/>
  <c r="E119" i="6" s="1"/>
  <c r="C126" i="6"/>
  <c r="E126" i="6" s="1"/>
  <c r="L130" i="8" s="1"/>
  <c r="IU130" i="8" s="1"/>
  <c r="C56" i="6"/>
  <c r="E56" i="6" s="1"/>
  <c r="L60" i="8" s="1"/>
  <c r="IU60" i="8" s="1"/>
  <c r="C35" i="6"/>
  <c r="E35" i="6" s="1"/>
  <c r="L39" i="8" s="1"/>
  <c r="D9" i="6"/>
  <c r="F9" i="6" s="1"/>
  <c r="D49" i="6"/>
  <c r="F49" i="6" s="1"/>
  <c r="D114" i="6"/>
  <c r="F114" i="6" s="1"/>
  <c r="D103" i="6"/>
  <c r="F103" i="6" s="1"/>
  <c r="D171" i="6"/>
  <c r="F171" i="6" s="1"/>
  <c r="C77" i="6"/>
  <c r="E77" i="6" s="1"/>
  <c r="L81" i="8" s="1"/>
  <c r="IU81" i="8" s="1"/>
  <c r="C135" i="6"/>
  <c r="E135" i="6" s="1"/>
  <c r="L139" i="8" s="1"/>
  <c r="IU139" i="8" s="1"/>
  <c r="C123" i="6"/>
  <c r="E123" i="6" s="1"/>
  <c r="C102" i="6"/>
  <c r="E102" i="6" s="1"/>
  <c r="L106" i="8" s="1"/>
  <c r="C94" i="6"/>
  <c r="E94" i="6" s="1"/>
  <c r="L98" i="8" s="1"/>
  <c r="IU98" i="8" s="1"/>
  <c r="D178" i="6"/>
  <c r="F178" i="6" s="1"/>
  <c r="G178" i="6" s="1"/>
  <c r="M182" i="9" s="1"/>
  <c r="D121" i="6"/>
  <c r="F121" i="6" s="1"/>
  <c r="D125" i="6"/>
  <c r="F125" i="6" s="1"/>
  <c r="D177" i="6"/>
  <c r="F177" i="6" s="1"/>
  <c r="C43" i="6"/>
  <c r="E43" i="6" s="1"/>
  <c r="L47" i="8" s="1"/>
  <c r="IU47" i="8" s="1"/>
  <c r="C8" i="6"/>
  <c r="E8" i="6" s="1"/>
  <c r="L12" i="8" s="1"/>
  <c r="D112" i="6"/>
  <c r="F112" i="6" s="1"/>
  <c r="D83" i="6"/>
  <c r="F83" i="6" s="1"/>
  <c r="G83" i="6" s="1"/>
  <c r="M87" i="9" s="1"/>
  <c r="D67" i="6"/>
  <c r="F67" i="6" s="1"/>
  <c r="C154" i="6"/>
  <c r="E154" i="6" s="1"/>
  <c r="C132" i="6"/>
  <c r="E132" i="6" s="1"/>
  <c r="L136" i="8" s="1"/>
  <c r="D162" i="6"/>
  <c r="F162" i="6" s="1"/>
  <c r="D180" i="6"/>
  <c r="F180" i="6" s="1"/>
  <c r="D10" i="6"/>
  <c r="F10" i="6" s="1"/>
  <c r="D45" i="6"/>
  <c r="F45" i="6" s="1"/>
  <c r="D33" i="6"/>
  <c r="F33" i="6" s="1"/>
  <c r="D68" i="6"/>
  <c r="F68" i="6" s="1"/>
  <c r="D174" i="6"/>
  <c r="F174" i="6" s="1"/>
  <c r="D30" i="6"/>
  <c r="F30" i="6" s="1"/>
  <c r="D15" i="6"/>
  <c r="F15" i="6" s="1"/>
  <c r="D4" i="6"/>
  <c r="F4" i="6" s="1"/>
  <c r="D14" i="6"/>
  <c r="F14" i="6" s="1"/>
  <c r="D86" i="6"/>
  <c r="F86" i="6" s="1"/>
  <c r="D187" i="6"/>
  <c r="F187" i="6" s="1"/>
  <c r="D16" i="6"/>
  <c r="F16" i="6" s="1"/>
  <c r="D42" i="6"/>
  <c r="F42" i="6" s="1"/>
  <c r="C177" i="6"/>
  <c r="E177" i="6" s="1"/>
  <c r="L181" i="8" s="1"/>
  <c r="C50" i="6"/>
  <c r="E50" i="6" s="1"/>
  <c r="C25" i="6"/>
  <c r="E25" i="6" s="1"/>
  <c r="L29" i="8" s="1"/>
  <c r="IU29" i="8" s="1"/>
  <c r="C157" i="6"/>
  <c r="E157" i="6" s="1"/>
  <c r="C108" i="6"/>
  <c r="E108" i="6" s="1"/>
  <c r="C147" i="6"/>
  <c r="E147" i="6" s="1"/>
  <c r="L151" i="8" s="1"/>
  <c r="IU151" i="8" s="1"/>
  <c r="C174" i="6"/>
  <c r="E174" i="6" s="1"/>
  <c r="C15" i="6"/>
  <c r="E15" i="6" s="1"/>
  <c r="L19" i="8" s="1"/>
  <c r="C76" i="6"/>
  <c r="E76" i="6" s="1"/>
  <c r="C29" i="6"/>
  <c r="E29" i="6" s="1"/>
  <c r="L33" i="8" s="1"/>
  <c r="IU33" i="8" s="1"/>
  <c r="C129" i="6"/>
  <c r="E129" i="6" s="1"/>
  <c r="L133" i="8" s="1"/>
  <c r="C47" i="6"/>
  <c r="E47" i="6" s="1"/>
  <c r="C190" i="6"/>
  <c r="E190" i="6" s="1"/>
  <c r="D128" i="6"/>
  <c r="F128" i="6" s="1"/>
  <c r="D50" i="6"/>
  <c r="F50" i="6" s="1"/>
  <c r="D134" i="6"/>
  <c r="F134" i="6" s="1"/>
  <c r="D95" i="6"/>
  <c r="F95" i="6" s="1"/>
  <c r="D185" i="6"/>
  <c r="F185" i="6" s="1"/>
  <c r="D150" i="6"/>
  <c r="F150" i="6" s="1"/>
  <c r="D63" i="6"/>
  <c r="F63" i="6" s="1"/>
  <c r="D116" i="6"/>
  <c r="F116" i="6" s="1"/>
  <c r="D73" i="6"/>
  <c r="F73" i="6" s="1"/>
  <c r="D181" i="6"/>
  <c r="F181" i="6" s="1"/>
  <c r="D105" i="6"/>
  <c r="F105" i="6" s="1"/>
  <c r="D91" i="6"/>
  <c r="F91" i="6" s="1"/>
  <c r="C164" i="6"/>
  <c r="E164" i="6" s="1"/>
  <c r="L168" i="8" s="1"/>
  <c r="IU168" i="8" s="1"/>
  <c r="C11" i="6"/>
  <c r="E11" i="6" s="1"/>
  <c r="C93" i="6"/>
  <c r="E93" i="6" s="1"/>
  <c r="C4" i="6"/>
  <c r="E4" i="6" s="1"/>
  <c r="C64" i="6"/>
  <c r="E64" i="6" s="1"/>
  <c r="L68" i="8" s="1"/>
  <c r="IU68" i="8" s="1"/>
  <c r="C137" i="6"/>
  <c r="E137" i="6" s="1"/>
  <c r="C121" i="6"/>
  <c r="E121" i="6" s="1"/>
  <c r="C142" i="6"/>
  <c r="E142" i="6" s="1"/>
  <c r="C139" i="6"/>
  <c r="E139" i="6" s="1"/>
  <c r="L143" i="8" s="1"/>
  <c r="C124" i="6"/>
  <c r="E124" i="6" s="1"/>
  <c r="C175" i="6"/>
  <c r="E175" i="6" s="1"/>
  <c r="L179" i="8" s="1"/>
  <c r="C170" i="6"/>
  <c r="E170" i="6" s="1"/>
  <c r="L174" i="8" s="1"/>
  <c r="D102" i="6"/>
  <c r="F102" i="6" s="1"/>
  <c r="D126" i="6"/>
  <c r="F126" i="6" s="1"/>
  <c r="D104" i="6"/>
  <c r="F104" i="6" s="1"/>
  <c r="D80" i="6"/>
  <c r="F80" i="6" s="1"/>
  <c r="D7" i="6"/>
  <c r="F7" i="6" s="1"/>
  <c r="D137" i="6"/>
  <c r="F137" i="6" s="1"/>
  <c r="D55" i="6"/>
  <c r="F55" i="6" s="1"/>
  <c r="D175" i="6"/>
  <c r="F175" i="6" s="1"/>
  <c r="D54" i="6"/>
  <c r="F54" i="6" s="1"/>
  <c r="D145" i="6"/>
  <c r="F145" i="6" s="1"/>
  <c r="D75" i="6"/>
  <c r="F75" i="6" s="1"/>
  <c r="D88" i="6"/>
  <c r="F88" i="6" s="1"/>
  <c r="C143" i="6"/>
  <c r="E143" i="6" s="1"/>
  <c r="L147" i="8" s="1"/>
  <c r="IU147" i="8" s="1"/>
  <c r="C116" i="6"/>
  <c r="E116" i="6" s="1"/>
  <c r="C112" i="6"/>
  <c r="E112" i="6" s="1"/>
  <c r="C166" i="6"/>
  <c r="E166" i="6" s="1"/>
  <c r="L170" i="8" s="1"/>
  <c r="C60" i="6"/>
  <c r="E60" i="6" s="1"/>
  <c r="L64" i="8" s="1"/>
  <c r="IU64" i="8" s="1"/>
  <c r="C86" i="6"/>
  <c r="E86" i="6" s="1"/>
  <c r="C130" i="6"/>
  <c r="E130" i="6" s="1"/>
  <c r="C82" i="6"/>
  <c r="E82" i="6" s="1"/>
  <c r="C88" i="6"/>
  <c r="E88" i="6" s="1"/>
  <c r="L92" i="8" s="1"/>
  <c r="IU92" i="8" s="1"/>
  <c r="C46" i="6"/>
  <c r="E46" i="6" s="1"/>
  <c r="C136" i="6"/>
  <c r="E136" i="6" s="1"/>
  <c r="C189" i="6"/>
  <c r="E189" i="6" s="1"/>
  <c r="C70" i="6"/>
  <c r="E70" i="6" s="1"/>
  <c r="L74" i="8" s="1"/>
  <c r="IU74" i="8" s="1"/>
  <c r="C106" i="6"/>
  <c r="E106" i="6" s="1"/>
  <c r="D34" i="6"/>
  <c r="F34" i="6" s="1"/>
  <c r="D48" i="6"/>
  <c r="F48" i="6" s="1"/>
  <c r="D179" i="6"/>
  <c r="F179" i="6" s="1"/>
  <c r="D173" i="6"/>
  <c r="F173" i="6" s="1"/>
  <c r="D23" i="6"/>
  <c r="F23" i="6" s="1"/>
  <c r="D172" i="6"/>
  <c r="F172" i="6" s="1"/>
  <c r="D119" i="6"/>
  <c r="F119" i="6" s="1"/>
  <c r="G119" i="6" s="1"/>
  <c r="M123" i="9" s="1"/>
  <c r="D131" i="6"/>
  <c r="F131" i="6" s="1"/>
  <c r="D69" i="6"/>
  <c r="F69" i="6" s="1"/>
  <c r="D17" i="6"/>
  <c r="F17" i="6" s="1"/>
  <c r="D113" i="6"/>
  <c r="F113" i="6" s="1"/>
  <c r="D13" i="6"/>
  <c r="F13" i="6" s="1"/>
  <c r="C169" i="6"/>
  <c r="E169" i="6" s="1"/>
  <c r="C179" i="6"/>
  <c r="E179" i="6" s="1"/>
  <c r="C3" i="6"/>
  <c r="E3" i="6" s="1"/>
  <c r="L7" i="8" s="1"/>
  <c r="C118" i="6"/>
  <c r="E118" i="6" s="1"/>
  <c r="L122" i="8" s="1"/>
  <c r="IU122" i="8" s="1"/>
  <c r="C41" i="6"/>
  <c r="E41" i="6" s="1"/>
  <c r="C31" i="6"/>
  <c r="E31" i="6" s="1"/>
  <c r="C68" i="6"/>
  <c r="E68" i="6" s="1"/>
  <c r="C91" i="6"/>
  <c r="E91" i="6" s="1"/>
  <c r="C14" i="6"/>
  <c r="E14" i="6" s="1"/>
  <c r="C78" i="6"/>
  <c r="E78" i="6" s="1"/>
  <c r="D58" i="6"/>
  <c r="F58" i="6" s="1"/>
  <c r="D159" i="6"/>
  <c r="F159" i="6" s="1"/>
  <c r="D19" i="6"/>
  <c r="F19" i="6" s="1"/>
  <c r="D92" i="6"/>
  <c r="F92" i="6" s="1"/>
  <c r="D117" i="6"/>
  <c r="F117" i="6" s="1"/>
  <c r="D189" i="6"/>
  <c r="F189" i="6" s="1"/>
  <c r="C176" i="6"/>
  <c r="E176" i="6" s="1"/>
  <c r="C98" i="6"/>
  <c r="E98" i="6" s="1"/>
  <c r="L102" i="8" s="1"/>
  <c r="D25" i="6"/>
  <c r="F25" i="6" s="1"/>
  <c r="D183" i="6"/>
  <c r="F183" i="6" s="1"/>
  <c r="D85" i="6"/>
  <c r="F85" i="6" s="1"/>
  <c r="D26" i="6"/>
  <c r="F26" i="6" s="1"/>
  <c r="C30" i="6"/>
  <c r="E30" i="6" s="1"/>
  <c r="C101" i="6"/>
  <c r="E101" i="6" s="1"/>
  <c r="C48" i="6"/>
  <c r="E48" i="6" s="1"/>
  <c r="C100" i="6"/>
  <c r="E100" i="6" s="1"/>
  <c r="C110" i="6"/>
  <c r="E110" i="6" s="1"/>
  <c r="C151" i="6"/>
  <c r="E151" i="6" s="1"/>
  <c r="D160" i="6"/>
  <c r="F160" i="6" s="1"/>
  <c r="D22" i="6"/>
  <c r="F22" i="6" s="1"/>
  <c r="D133" i="6"/>
  <c r="F133" i="6" s="1"/>
  <c r="D109" i="6"/>
  <c r="F109" i="6" s="1"/>
  <c r="D151" i="6"/>
  <c r="F151" i="6" s="1"/>
  <c r="D169" i="6"/>
  <c r="F169" i="6" s="1"/>
  <c r="D149" i="6"/>
  <c r="F149" i="6" s="1"/>
  <c r="C161" i="6"/>
  <c r="E161" i="6" s="1"/>
  <c r="C58" i="6"/>
  <c r="E58" i="6" s="1"/>
  <c r="D136" i="6"/>
  <c r="F136" i="6" s="1"/>
  <c r="D76" i="6"/>
  <c r="F76" i="6" s="1"/>
  <c r="D57" i="6"/>
  <c r="F57" i="6" s="1"/>
  <c r="D56" i="6"/>
  <c r="F56" i="6" s="1"/>
  <c r="D41" i="6"/>
  <c r="F41" i="6" s="1"/>
  <c r="C167" i="6"/>
  <c r="E167" i="6" s="1"/>
  <c r="D82" i="6"/>
  <c r="F82" i="6" s="1"/>
  <c r="D186" i="6"/>
  <c r="F186" i="6" s="1"/>
  <c r="D108" i="6"/>
  <c r="F108" i="6" s="1"/>
  <c r="D89" i="6"/>
  <c r="F89" i="6" s="1"/>
  <c r="D130" i="6"/>
  <c r="F130" i="6" s="1"/>
  <c r="D124" i="6"/>
  <c r="F124" i="6" s="1"/>
  <c r="D65" i="6"/>
  <c r="F65" i="6" s="1"/>
  <c r="D11" i="6"/>
  <c r="F11" i="6" s="1"/>
  <c r="D168" i="6"/>
  <c r="F168" i="6" s="1"/>
  <c r="D165" i="6"/>
  <c r="F165" i="6" s="1"/>
  <c r="D120" i="6"/>
  <c r="F120" i="6" s="1"/>
  <c r="D12" i="6"/>
  <c r="F12" i="6" s="1"/>
  <c r="C159" i="6"/>
  <c r="E159" i="6" s="1"/>
  <c r="C144" i="6"/>
  <c r="E144" i="6" s="1"/>
  <c r="C131" i="6"/>
  <c r="E131" i="6" s="1"/>
  <c r="L135" i="8" s="1"/>
  <c r="C10" i="6"/>
  <c r="E10" i="6" s="1"/>
  <c r="C184" i="6"/>
  <c r="E184" i="6" s="1"/>
  <c r="L188" i="8" s="1"/>
  <c r="IU188" i="8" s="1"/>
  <c r="C128" i="6"/>
  <c r="E128" i="6" s="1"/>
  <c r="L132" i="8" s="1"/>
  <c r="C173" i="6"/>
  <c r="E173" i="6" s="1"/>
  <c r="L177" i="8" s="1"/>
  <c r="C156" i="6"/>
  <c r="E156" i="6" s="1"/>
  <c r="C148" i="6"/>
  <c r="E148" i="6" s="1"/>
  <c r="C38" i="6"/>
  <c r="E38" i="6" s="1"/>
  <c r="C33" i="6"/>
  <c r="E33" i="6" s="1"/>
  <c r="L37" i="8" s="1"/>
  <c r="D71" i="6"/>
  <c r="F71" i="6" s="1"/>
  <c r="D24" i="6"/>
  <c r="F24" i="6" s="1"/>
  <c r="D190" i="6"/>
  <c r="F190" i="6" s="1"/>
  <c r="D47" i="6"/>
  <c r="F47" i="6" s="1"/>
  <c r="D147" i="6"/>
  <c r="F147" i="6" s="1"/>
  <c r="D182" i="6"/>
  <c r="F182" i="6" s="1"/>
  <c r="D52" i="6"/>
  <c r="F52" i="6" s="1"/>
  <c r="D101" i="6"/>
  <c r="F101" i="6" s="1"/>
  <c r="D87" i="6"/>
  <c r="F87" i="6" s="1"/>
  <c r="D64" i="6"/>
  <c r="F64" i="6" s="1"/>
  <c r="D90" i="6"/>
  <c r="F90" i="6" s="1"/>
  <c r="D184" i="6"/>
  <c r="F184" i="6" s="1"/>
  <c r="C152" i="6"/>
  <c r="E152" i="6" s="1"/>
  <c r="C13" i="6"/>
  <c r="E13" i="6" s="1"/>
  <c r="G13" i="6" s="1"/>
  <c r="M17" i="9" s="1"/>
  <c r="C149" i="6"/>
  <c r="E149" i="6" s="1"/>
  <c r="C73" i="6"/>
  <c r="E73" i="6" s="1"/>
  <c r="C115" i="6"/>
  <c r="E115" i="6" s="1"/>
  <c r="C65" i="6"/>
  <c r="E65" i="6" s="1"/>
  <c r="C96" i="6"/>
  <c r="E96" i="6" s="1"/>
  <c r="C53" i="6"/>
  <c r="E53" i="6" s="1"/>
  <c r="C7" i="6"/>
  <c r="E7" i="6" s="1"/>
  <c r="C113" i="6"/>
  <c r="E113" i="6" s="1"/>
  <c r="C158" i="6"/>
  <c r="E158" i="6" s="1"/>
  <c r="C6" i="6"/>
  <c r="E6" i="6" s="1"/>
  <c r="C140" i="6"/>
  <c r="E140" i="6" s="1"/>
  <c r="D51" i="6"/>
  <c r="F51" i="6" s="1"/>
  <c r="D6" i="6"/>
  <c r="F6" i="6" s="1"/>
  <c r="D163" i="6"/>
  <c r="F163" i="6" s="1"/>
  <c r="D74" i="6"/>
  <c r="F74" i="6" s="1"/>
  <c r="D61" i="6"/>
  <c r="F61" i="6" s="1"/>
  <c r="D146" i="6"/>
  <c r="F146" i="6" s="1"/>
  <c r="D157" i="6"/>
  <c r="F157" i="6" s="1"/>
  <c r="D143" i="6"/>
  <c r="F143" i="6" s="1"/>
  <c r="D46" i="6"/>
  <c r="F46" i="6" s="1"/>
  <c r="D81" i="6"/>
  <c r="F81" i="6" s="1"/>
  <c r="D115" i="6"/>
  <c r="F115" i="6" s="1"/>
  <c r="C52" i="6"/>
  <c r="E52" i="6" s="1"/>
  <c r="L56" i="8" s="1"/>
  <c r="C92" i="6"/>
  <c r="E92" i="6" s="1"/>
  <c r="C188" i="6"/>
  <c r="E188" i="6" s="1"/>
  <c r="C125" i="6"/>
  <c r="E125" i="6" s="1"/>
  <c r="C22" i="6"/>
  <c r="E22" i="6" s="1"/>
  <c r="C26" i="6"/>
  <c r="E26" i="6" s="1"/>
  <c r="L30" i="8" s="1"/>
  <c r="C99" i="6"/>
  <c r="E99" i="6" s="1"/>
  <c r="C5" i="6"/>
  <c r="E5" i="6" s="1"/>
  <c r="L9" i="8" s="1"/>
  <c r="C127" i="6"/>
  <c r="E127" i="6" s="1"/>
  <c r="C71" i="6"/>
  <c r="E71" i="6" s="1"/>
  <c r="L75" i="8" s="1"/>
  <c r="D72" i="6"/>
  <c r="F72" i="6" s="1"/>
  <c r="D66" i="6"/>
  <c r="F66" i="6" s="1"/>
  <c r="D123" i="6"/>
  <c r="F123" i="6" s="1"/>
  <c r="D118" i="6"/>
  <c r="F118" i="6" s="1"/>
  <c r="D32" i="6"/>
  <c r="F32" i="6" s="1"/>
  <c r="D79" i="6"/>
  <c r="F79" i="6" s="1"/>
  <c r="D43" i="6"/>
  <c r="F43" i="6" s="1"/>
  <c r="D138" i="6"/>
  <c r="F138" i="6" s="1"/>
  <c r="D35" i="6"/>
  <c r="F35" i="6" s="1"/>
  <c r="D18" i="6"/>
  <c r="F18" i="6" s="1"/>
  <c r="D3" i="6"/>
  <c r="F3" i="6" s="1"/>
  <c r="M7" i="8" s="1"/>
  <c r="IV7" i="8" s="1"/>
  <c r="D158" i="6"/>
  <c r="F158" i="6" s="1"/>
  <c r="C153" i="6"/>
  <c r="E153" i="6" s="1"/>
  <c r="C138" i="6"/>
  <c r="E138" i="6" s="1"/>
  <c r="C19" i="6"/>
  <c r="E19" i="6" s="1"/>
  <c r="C87" i="6"/>
  <c r="E87" i="6" s="1"/>
  <c r="C32" i="6"/>
  <c r="E32" i="6" s="1"/>
  <c r="C36" i="6"/>
  <c r="E36" i="6" s="1"/>
  <c r="C39" i="6"/>
  <c r="E39" i="6" s="1"/>
  <c r="C103" i="6"/>
  <c r="E103" i="6" s="1"/>
  <c r="C37" i="6"/>
  <c r="E37" i="6" s="1"/>
  <c r="L41" i="8" s="1"/>
  <c r="C104" i="6"/>
  <c r="E104" i="6" s="1"/>
  <c r="C122" i="6"/>
  <c r="E122" i="6" s="1"/>
  <c r="C120" i="6"/>
  <c r="E120" i="6" s="1"/>
  <c r="C45" i="6"/>
  <c r="E45" i="6" s="1"/>
  <c r="L49" i="8" s="1"/>
  <c r="C61" i="6"/>
  <c r="E61" i="6" s="1"/>
  <c r="L65" i="8" s="1"/>
  <c r="J70" i="6"/>
  <c r="O74" i="9" s="1"/>
  <c r="J98" i="6"/>
  <c r="O102" i="9" s="1"/>
  <c r="J126" i="6"/>
  <c r="O130" i="9" s="1"/>
  <c r="J101" i="6"/>
  <c r="O105" i="9" s="1"/>
  <c r="J123" i="6"/>
  <c r="O127" i="9" s="1"/>
  <c r="J113" i="6"/>
  <c r="O117" i="9" s="1"/>
  <c r="J6" i="6"/>
  <c r="O10" i="9" s="1"/>
  <c r="J143" i="6"/>
  <c r="O147" i="9" s="1"/>
  <c r="J60" i="6"/>
  <c r="O64" i="9" s="1"/>
  <c r="J111" i="6"/>
  <c r="O115" i="9" s="1"/>
  <c r="J186" i="6"/>
  <c r="O190" i="9" s="1"/>
  <c r="J44" i="6"/>
  <c r="O48" i="9" s="1"/>
  <c r="J74" i="6"/>
  <c r="O78" i="9" s="1"/>
  <c r="J69" i="6"/>
  <c r="O73" i="9" s="1"/>
  <c r="J185" i="6"/>
  <c r="O189" i="9" s="1"/>
  <c r="J16" i="6"/>
  <c r="O20" i="9" s="1"/>
  <c r="J59" i="6"/>
  <c r="O63" i="9" s="1"/>
  <c r="J54" i="6"/>
  <c r="O58" i="9" s="1"/>
  <c r="J63" i="6"/>
  <c r="O67" i="9" s="1"/>
  <c r="J182" i="6"/>
  <c r="O186" i="9" s="1"/>
  <c r="J187" i="6"/>
  <c r="O191" i="9" s="1"/>
  <c r="J83" i="6"/>
  <c r="O87" i="9" s="1"/>
  <c r="J28" i="6"/>
  <c r="O32" i="9" s="1"/>
  <c r="J146" i="6"/>
  <c r="O150" i="9" s="1"/>
  <c r="J145" i="6"/>
  <c r="O149" i="9" s="1"/>
  <c r="J17" i="6"/>
  <c r="O21" i="9" s="1"/>
  <c r="J102" i="6"/>
  <c r="O106" i="9" s="1"/>
  <c r="J94" i="6"/>
  <c r="O98" i="9" s="1"/>
  <c r="J125" i="6"/>
  <c r="O129" i="9" s="1"/>
  <c r="J22" i="6"/>
  <c r="O26" i="9" s="1"/>
  <c r="J99" i="6"/>
  <c r="O103" i="9" s="1"/>
  <c r="J5" i="6"/>
  <c r="O9" i="9" s="1"/>
  <c r="J46" i="6"/>
  <c r="O50" i="9" s="1"/>
  <c r="J40" i="6"/>
  <c r="O44" i="9" s="1"/>
  <c r="J80" i="6"/>
  <c r="O84" i="9" s="1"/>
  <c r="J21" i="6"/>
  <c r="O25" i="9" s="1"/>
  <c r="J134" i="6"/>
  <c r="O138" i="9" s="1"/>
  <c r="J107" i="6"/>
  <c r="O111" i="9" s="1"/>
  <c r="J165" i="6"/>
  <c r="O169" i="9" s="1"/>
  <c r="J155" i="6"/>
  <c r="O159" i="9" s="1"/>
  <c r="J150" i="6"/>
  <c r="O154" i="9" s="1"/>
  <c r="J9" i="6"/>
  <c r="O13" i="9" s="1"/>
  <c r="J162" i="6"/>
  <c r="O166" i="9" s="1"/>
  <c r="J20" i="6"/>
  <c r="O24" i="9" s="1"/>
  <c r="J81" i="6"/>
  <c r="O85" i="9" s="1"/>
  <c r="J117" i="6"/>
  <c r="O121" i="9" s="1"/>
  <c r="J130" i="6"/>
  <c r="O134" i="9" s="1"/>
  <c r="J82" i="6"/>
  <c r="O86" i="9" s="1"/>
  <c r="J171" i="6"/>
  <c r="O175" i="9" s="1"/>
  <c r="J58" i="6"/>
  <c r="O62" i="9" s="1"/>
  <c r="J8" i="6"/>
  <c r="O12" i="9" s="1"/>
  <c r="J167" i="6"/>
  <c r="O171" i="9" s="1"/>
  <c r="J84" i="6"/>
  <c r="O88" i="9" s="1"/>
  <c r="J132" i="6"/>
  <c r="O136" i="9" s="1"/>
  <c r="J72" i="6"/>
  <c r="O76" i="9" s="1"/>
  <c r="J172" i="6"/>
  <c r="O176" i="9" s="1"/>
  <c r="J95" i="6"/>
  <c r="O99" i="9" s="1"/>
  <c r="J176" i="6"/>
  <c r="O180" i="9" s="1"/>
  <c r="J18" i="6"/>
  <c r="O22" i="9" s="1"/>
  <c r="J178" i="6"/>
  <c r="O182" i="9" s="1"/>
  <c r="J48" i="6"/>
  <c r="O52" i="9" s="1"/>
  <c r="J158" i="6"/>
  <c r="O162" i="9" s="1"/>
  <c r="J112" i="6"/>
  <c r="O116" i="9" s="1"/>
  <c r="J159" i="6"/>
  <c r="O163" i="9" s="1"/>
  <c r="J144" i="6"/>
  <c r="O148" i="9" s="1"/>
  <c r="J131" i="6"/>
  <c r="O135" i="9" s="1"/>
  <c r="J10" i="6"/>
  <c r="O14" i="9" s="1"/>
  <c r="J184" i="6"/>
  <c r="O188" i="9" s="1"/>
  <c r="J128" i="6"/>
  <c r="O132" i="9" s="1"/>
  <c r="J173" i="6"/>
  <c r="O177" i="9" s="1"/>
  <c r="J156" i="6"/>
  <c r="O160" i="9" s="1"/>
  <c r="J148" i="6"/>
  <c r="O152" i="9" s="1"/>
  <c r="J152" i="6"/>
  <c r="O156" i="9" s="1"/>
  <c r="J149" i="6"/>
  <c r="O153" i="9" s="1"/>
  <c r="J73" i="6"/>
  <c r="O77" i="9" s="1"/>
  <c r="J7" i="6"/>
  <c r="O11" i="9" s="1"/>
  <c r="J121" i="6"/>
  <c r="O125" i="9" s="1"/>
  <c r="J142" i="6"/>
  <c r="O146" i="9" s="1"/>
  <c r="J139" i="6"/>
  <c r="O143" i="9" s="1"/>
  <c r="J124" i="6"/>
  <c r="O128" i="9" s="1"/>
  <c r="J175" i="6"/>
  <c r="O179" i="9" s="1"/>
  <c r="J170" i="6"/>
  <c r="O174" i="9" s="1"/>
  <c r="J160" i="6"/>
  <c r="O164" i="9" s="1"/>
  <c r="J141" i="6"/>
  <c r="O145" i="9" s="1"/>
  <c r="J89" i="6"/>
  <c r="O93" i="9" s="1"/>
  <c r="J114" i="6"/>
  <c r="O118" i="9" s="1"/>
  <c r="J49" i="6"/>
  <c r="O53" i="9" s="1"/>
  <c r="J42" i="6"/>
  <c r="O46" i="9" s="1"/>
  <c r="J79" i="6"/>
  <c r="O83" i="9" s="1"/>
  <c r="J183" i="6"/>
  <c r="O187" i="9" s="1"/>
  <c r="J43" i="6"/>
  <c r="O47" i="9" s="1"/>
  <c r="J153" i="6"/>
  <c r="O157" i="9" s="1"/>
  <c r="J138" i="6"/>
  <c r="O142" i="9" s="1"/>
  <c r="J19" i="6"/>
  <c r="O23" i="9" s="1"/>
  <c r="J87" i="6"/>
  <c r="O91" i="9" s="1"/>
  <c r="J32" i="6"/>
  <c r="O36" i="9" s="1"/>
  <c r="J39" i="6"/>
  <c r="O43" i="9" s="1"/>
  <c r="J37" i="6"/>
  <c r="O41" i="9" s="1"/>
  <c r="J122" i="6"/>
  <c r="O126" i="9" s="1"/>
  <c r="J120" i="6"/>
  <c r="O124" i="9" s="1"/>
  <c r="J119" i="6"/>
  <c r="O123" i="9" s="1"/>
  <c r="J30" i="6"/>
  <c r="O34" i="9" s="1"/>
  <c r="J135" i="6"/>
  <c r="O139" i="9" s="1"/>
  <c r="J116" i="6"/>
  <c r="O120" i="9" s="1"/>
  <c r="J166" i="6"/>
  <c r="O170" i="9" s="1"/>
  <c r="J157" i="6"/>
  <c r="O161" i="9" s="1"/>
  <c r="J108" i="6"/>
  <c r="O112" i="9" s="1"/>
  <c r="J15" i="6"/>
  <c r="O19" i="9" s="1"/>
  <c r="J76" i="6"/>
  <c r="O80" i="9" s="1"/>
  <c r="J29" i="6"/>
  <c r="O33" i="9" s="1"/>
  <c r="J129" i="6"/>
  <c r="O133" i="9" s="1"/>
  <c r="J47" i="6"/>
  <c r="O51" i="9" s="1"/>
  <c r="J164" i="6"/>
  <c r="O168" i="9" s="1"/>
  <c r="J11" i="6"/>
  <c r="O15" i="9" s="1"/>
  <c r="J93" i="6"/>
  <c r="O97" i="9" s="1"/>
  <c r="J137" i="6"/>
  <c r="O141" i="9" s="1"/>
  <c r="J23" i="6"/>
  <c r="O27" i="9" s="1"/>
  <c r="J66" i="6"/>
  <c r="O70" i="9" s="1"/>
  <c r="J34" i="6"/>
  <c r="O38" i="9" s="1"/>
  <c r="J105" i="6"/>
  <c r="O109" i="9" s="1"/>
  <c r="J161" i="6"/>
  <c r="O165" i="9" s="1"/>
  <c r="J127" i="6"/>
  <c r="O131" i="9" s="1"/>
  <c r="J136" i="6"/>
  <c r="O140" i="9" s="1"/>
  <c r="J106" i="6"/>
  <c r="O110" i="9" s="1"/>
  <c r="J169" i="6"/>
  <c r="O173" i="9" s="1"/>
  <c r="J179" i="6"/>
  <c r="O183" i="9" s="1"/>
  <c r="N7" i="9"/>
  <c r="J3" i="6"/>
  <c r="O7" i="9" s="1"/>
  <c r="J118" i="6"/>
  <c r="O122" i="9" s="1"/>
  <c r="J41" i="6"/>
  <c r="O45" i="9" s="1"/>
  <c r="J78" i="6"/>
  <c r="O82" i="9" s="1"/>
  <c r="J67" i="6"/>
  <c r="O71" i="9" s="1"/>
  <c r="IU182" i="8"/>
  <c r="J133" i="6"/>
  <c r="O137" i="9" s="1"/>
  <c r="IU39" i="8"/>
  <c r="J26" i="6"/>
  <c r="O30" i="9" s="1"/>
  <c r="IU12" i="8"/>
  <c r="J90" i="6"/>
  <c r="O94" i="9" s="1"/>
  <c r="IU176" i="8"/>
  <c r="G111" i="6"/>
  <c r="M115" i="9" s="1"/>
  <c r="IU115" i="8"/>
  <c r="IU78" i="8"/>
  <c r="G67" i="6"/>
  <c r="M71" i="9" s="1"/>
  <c r="IU20" i="8"/>
  <c r="G16" i="6"/>
  <c r="M20" i="9" s="1"/>
  <c r="IU67" i="8"/>
  <c r="G63" i="6"/>
  <c r="M67" i="9" s="1"/>
  <c r="J35" i="6"/>
  <c r="O39" i="9" s="1"/>
  <c r="G187" i="6"/>
  <c r="M191" i="9" s="1"/>
  <c r="J77" i="6"/>
  <c r="O81" i="9" s="1"/>
  <c r="IU87" i="8"/>
  <c r="J110" i="6"/>
  <c r="O114" i="9" s="1"/>
  <c r="IU21" i="8"/>
  <c r="IU166" i="8"/>
  <c r="IU19" i="8"/>
  <c r="IU133" i="8"/>
  <c r="J33" i="6"/>
  <c r="O37" i="9" s="1"/>
  <c r="J13" i="6"/>
  <c r="O17" i="9" s="1"/>
  <c r="J96" i="6"/>
  <c r="O100" i="9" s="1"/>
  <c r="J53" i="6"/>
  <c r="O57" i="9" s="1"/>
  <c r="IU27" i="8"/>
  <c r="G161" i="6"/>
  <c r="M165" i="9" s="1"/>
  <c r="IU61" i="8"/>
  <c r="IU16" i="8"/>
  <c r="J103" i="6"/>
  <c r="O107" i="9" s="1"/>
  <c r="J50" i="6"/>
  <c r="O54" i="9" s="1"/>
  <c r="J25" i="6"/>
  <c r="O29" i="9" s="1"/>
  <c r="J4" i="6"/>
  <c r="O8" i="9" s="1"/>
  <c r="IU143" i="8"/>
  <c r="IU179" i="8"/>
  <c r="J109" i="6"/>
  <c r="O113" i="9" s="1"/>
  <c r="IU145" i="8"/>
  <c r="IU53" i="8"/>
  <c r="J57" i="6"/>
  <c r="O61" i="9" s="1"/>
  <c r="J12" i="6"/>
  <c r="O16" i="9" s="1"/>
  <c r="J71" i="6"/>
  <c r="O75" i="9" s="1"/>
  <c r="G62" i="6" l="1"/>
  <c r="M66" i="9" s="1"/>
  <c r="G94" i="6"/>
  <c r="M98" i="9" s="1"/>
  <c r="G185" i="6"/>
  <c r="M189" i="9" s="1"/>
  <c r="G20" i="6"/>
  <c r="M24" i="9" s="1"/>
  <c r="G70" i="6"/>
  <c r="M74" i="9" s="1"/>
  <c r="G77" i="6"/>
  <c r="M81" i="9" s="1"/>
  <c r="G21" i="6"/>
  <c r="M25" i="9" s="1"/>
  <c r="G60" i="6"/>
  <c r="M64" i="9" s="1"/>
  <c r="G137" i="6"/>
  <c r="M141" i="9" s="1"/>
  <c r="G188" i="6"/>
  <c r="I188" i="6" s="1"/>
  <c r="M47" i="8"/>
  <c r="IV47" i="8" s="1"/>
  <c r="M127" i="8"/>
  <c r="IV127" i="8" s="1"/>
  <c r="M147" i="8"/>
  <c r="IV147" i="8" s="1"/>
  <c r="M78" i="8"/>
  <c r="IV78" i="8" s="1"/>
  <c r="M91" i="8"/>
  <c r="IV91" i="8" s="1"/>
  <c r="M151" i="8"/>
  <c r="IV151" i="8" s="1"/>
  <c r="M75" i="8"/>
  <c r="IV75" i="8" s="1"/>
  <c r="M16" i="8"/>
  <c r="IV16" i="8" s="1"/>
  <c r="M15" i="8"/>
  <c r="IV15" i="8" s="1"/>
  <c r="M93" i="8"/>
  <c r="IV93" i="8" s="1"/>
  <c r="M80" i="8"/>
  <c r="IV80" i="8" s="1"/>
  <c r="M153" i="8"/>
  <c r="IV153" i="8" s="1"/>
  <c r="M137" i="8"/>
  <c r="IV137" i="8" s="1"/>
  <c r="M29" i="8"/>
  <c r="IV29" i="8" s="1"/>
  <c r="M121" i="8"/>
  <c r="IV121" i="8" s="1"/>
  <c r="M62" i="8"/>
  <c r="IV62" i="8" s="1"/>
  <c r="M117" i="8"/>
  <c r="IV117" i="8" s="1"/>
  <c r="M123" i="8"/>
  <c r="IV123" i="8" s="1"/>
  <c r="M183" i="8"/>
  <c r="IV183" i="8" s="1"/>
  <c r="M58" i="8"/>
  <c r="IV58" i="8" s="1"/>
  <c r="M11" i="8"/>
  <c r="IV11" i="8" s="1"/>
  <c r="M106" i="8"/>
  <c r="IV106" i="8" s="1"/>
  <c r="M77" i="8"/>
  <c r="IV77" i="8" s="1"/>
  <c r="M189" i="8"/>
  <c r="IV189" i="8" s="1"/>
  <c r="M132" i="8"/>
  <c r="IV132" i="8" s="1"/>
  <c r="G50" i="6"/>
  <c r="M54" i="9" s="1"/>
  <c r="M191" i="8"/>
  <c r="IV191" i="8" s="1"/>
  <c r="M19" i="8"/>
  <c r="IV19" i="8" s="1"/>
  <c r="M37" i="8"/>
  <c r="IV37" i="8" s="1"/>
  <c r="M166" i="8"/>
  <c r="IV166" i="8" s="1"/>
  <c r="M87" i="8"/>
  <c r="IV87" i="8" s="1"/>
  <c r="M181" i="8"/>
  <c r="IV181" i="8" s="1"/>
  <c r="M53" i="8"/>
  <c r="IV53" i="8" s="1"/>
  <c r="M145" i="8"/>
  <c r="IV145" i="8" s="1"/>
  <c r="M66" i="8"/>
  <c r="IV66" i="8" s="1"/>
  <c r="M144" i="8"/>
  <c r="IV144" i="8" s="1"/>
  <c r="M64" i="8"/>
  <c r="IV64" i="8" s="1"/>
  <c r="M171" i="8"/>
  <c r="IV171" i="8" s="1"/>
  <c r="M168" i="8"/>
  <c r="IV168" i="8" s="1"/>
  <c r="M98" i="8"/>
  <c r="IV98" i="8" s="1"/>
  <c r="M88" i="8"/>
  <c r="IV88" i="8" s="1"/>
  <c r="M40" i="8"/>
  <c r="IV40" i="8" s="1"/>
  <c r="M57" i="8"/>
  <c r="IV57" i="8" s="1"/>
  <c r="M157" i="8"/>
  <c r="IV157" i="8" s="1"/>
  <c r="M32" i="8"/>
  <c r="IV32" i="8" s="1"/>
  <c r="M42" i="8"/>
  <c r="IV42" i="8" s="1"/>
  <c r="M143" i="8"/>
  <c r="IV143" i="8" s="1"/>
  <c r="M25" i="8"/>
  <c r="IV25" i="8" s="1"/>
  <c r="M152" i="8"/>
  <c r="IV152" i="8" s="1"/>
  <c r="M22" i="8"/>
  <c r="IV22" i="8" s="1"/>
  <c r="M83" i="8"/>
  <c r="IV83" i="8" s="1"/>
  <c r="M70" i="8"/>
  <c r="IV70" i="8" s="1"/>
  <c r="M119" i="8"/>
  <c r="IV119" i="8" s="1"/>
  <c r="M161" i="8"/>
  <c r="IV161" i="8" s="1"/>
  <c r="M167" i="8"/>
  <c r="IV167" i="8" s="1"/>
  <c r="M188" i="8"/>
  <c r="IV188" i="8" s="1"/>
  <c r="M105" i="8"/>
  <c r="IV105" i="8" s="1"/>
  <c r="M51" i="8"/>
  <c r="IV51" i="8" s="1"/>
  <c r="M124" i="8"/>
  <c r="IV124" i="8" s="1"/>
  <c r="M69" i="8"/>
  <c r="IV69" i="8" s="1"/>
  <c r="M112" i="8"/>
  <c r="IV112" i="8" s="1"/>
  <c r="M45" i="8"/>
  <c r="IV45" i="8" s="1"/>
  <c r="M140" i="8"/>
  <c r="IV140" i="8" s="1"/>
  <c r="M173" i="8"/>
  <c r="IV173" i="8" s="1"/>
  <c r="M26" i="8"/>
  <c r="IV26" i="8" s="1"/>
  <c r="M30" i="8"/>
  <c r="IV30" i="8" s="1"/>
  <c r="M96" i="8"/>
  <c r="IV96" i="8" s="1"/>
  <c r="M21" i="8"/>
  <c r="IV21" i="8" s="1"/>
  <c r="M176" i="8"/>
  <c r="IV176" i="8" s="1"/>
  <c r="M52" i="8"/>
  <c r="IV52" i="8" s="1"/>
  <c r="M92" i="8"/>
  <c r="IV92" i="8" s="1"/>
  <c r="M179" i="8"/>
  <c r="IV179" i="8" s="1"/>
  <c r="M84" i="8"/>
  <c r="IV84" i="8" s="1"/>
  <c r="M95" i="8"/>
  <c r="IV95" i="8" s="1"/>
  <c r="M120" i="8"/>
  <c r="IV120" i="8" s="1"/>
  <c r="M99" i="8"/>
  <c r="IV99" i="8" s="1"/>
  <c r="M90" i="8"/>
  <c r="IV90" i="8" s="1"/>
  <c r="M34" i="8"/>
  <c r="IV34" i="8" s="1"/>
  <c r="M49" i="8"/>
  <c r="IV49" i="8" s="1"/>
  <c r="M116" i="8"/>
  <c r="IV116" i="8" s="1"/>
  <c r="M129" i="8"/>
  <c r="IV129" i="8" s="1"/>
  <c r="M175" i="8"/>
  <c r="IV175" i="8" s="1"/>
  <c r="M13" i="8"/>
  <c r="IV13" i="8" s="1"/>
  <c r="M41" i="8"/>
  <c r="IV41" i="8" s="1"/>
  <c r="M63" i="8"/>
  <c r="IV63" i="8" s="1"/>
  <c r="M12" i="8"/>
  <c r="IV12" i="8" s="1"/>
  <c r="M35" i="8"/>
  <c r="IV35" i="8" s="1"/>
  <c r="M146" i="8"/>
  <c r="IV146" i="8" s="1"/>
  <c r="M110" i="8"/>
  <c r="IV110" i="8" s="1"/>
  <c r="M133" i="8"/>
  <c r="IV133" i="8" s="1"/>
  <c r="M31" i="8"/>
  <c r="IV31" i="8" s="1"/>
  <c r="M33" i="8"/>
  <c r="IV33" i="8" s="1"/>
  <c r="M156" i="8"/>
  <c r="IV156" i="8" s="1"/>
  <c r="M131" i="8"/>
  <c r="IV131" i="8" s="1"/>
  <c r="M114" i="8"/>
  <c r="IV114" i="8" s="1"/>
  <c r="M39" i="8"/>
  <c r="IV39" i="8" s="1"/>
  <c r="M36" i="8"/>
  <c r="IV36" i="8" s="1"/>
  <c r="M76" i="8"/>
  <c r="IV76" i="8" s="1"/>
  <c r="M85" i="8"/>
  <c r="IV85" i="8" s="1"/>
  <c r="M150" i="8"/>
  <c r="IV150" i="8" s="1"/>
  <c r="M10" i="8"/>
  <c r="IV10" i="8" s="1"/>
  <c r="M94" i="8"/>
  <c r="IV94" i="8" s="1"/>
  <c r="M56" i="8"/>
  <c r="IV56" i="8" s="1"/>
  <c r="M169" i="8"/>
  <c r="IV169" i="8" s="1"/>
  <c r="M128" i="8"/>
  <c r="IV128" i="8" s="1"/>
  <c r="M190" i="8"/>
  <c r="IV190" i="8" s="1"/>
  <c r="M60" i="8"/>
  <c r="IV60" i="8" s="1"/>
  <c r="M155" i="8"/>
  <c r="IV155" i="8" s="1"/>
  <c r="M164" i="8"/>
  <c r="IV164" i="8" s="1"/>
  <c r="M89" i="8"/>
  <c r="IV89" i="8" s="1"/>
  <c r="M23" i="8"/>
  <c r="IV23" i="8" s="1"/>
  <c r="M73" i="8"/>
  <c r="IV73" i="8" s="1"/>
  <c r="M27" i="8"/>
  <c r="IV27" i="8" s="1"/>
  <c r="M38" i="8"/>
  <c r="IV38" i="8" s="1"/>
  <c r="M79" i="8"/>
  <c r="IV79" i="8" s="1"/>
  <c r="M59" i="8"/>
  <c r="IV59" i="8" s="1"/>
  <c r="M108" i="8"/>
  <c r="IV108" i="8" s="1"/>
  <c r="M109" i="8"/>
  <c r="IV109" i="8" s="1"/>
  <c r="M67" i="8"/>
  <c r="IV67" i="8" s="1"/>
  <c r="M138" i="8"/>
  <c r="IV138" i="8" s="1"/>
  <c r="M46" i="8"/>
  <c r="IV46" i="8" s="1"/>
  <c r="M18" i="8"/>
  <c r="IV18" i="8" s="1"/>
  <c r="M178" i="8"/>
  <c r="IV178" i="8" s="1"/>
  <c r="M14" i="8"/>
  <c r="IV14" i="8" s="1"/>
  <c r="M125" i="8"/>
  <c r="IV125" i="8" s="1"/>
  <c r="M107" i="8"/>
  <c r="IV107" i="8" s="1"/>
  <c r="M148" i="8"/>
  <c r="IV148" i="8" s="1"/>
  <c r="M74" i="8"/>
  <c r="IV74" i="8" s="1"/>
  <c r="M139" i="8"/>
  <c r="IV139" i="8" s="1"/>
  <c r="M101" i="8"/>
  <c r="IV101" i="8" s="1"/>
  <c r="M9" i="8"/>
  <c r="IV9" i="8" s="1"/>
  <c r="M115" i="8"/>
  <c r="IV115" i="8" s="1"/>
  <c r="M170" i="8"/>
  <c r="IV170" i="8" s="1"/>
  <c r="M48" i="8"/>
  <c r="IV48" i="8" s="1"/>
  <c r="M103" i="8"/>
  <c r="IV103" i="8" s="1"/>
  <c r="M126" i="8"/>
  <c r="IV126" i="8" s="1"/>
  <c r="M43" i="8"/>
  <c r="IV43" i="8" s="1"/>
  <c r="M104" i="8"/>
  <c r="IV104" i="8" s="1"/>
  <c r="M97" i="8"/>
  <c r="IV97" i="8" s="1"/>
  <c r="M136" i="8"/>
  <c r="IV136" i="8" s="1"/>
  <c r="M162" i="8"/>
  <c r="IV162" i="8" s="1"/>
  <c r="M142" i="8"/>
  <c r="IV142" i="8" s="1"/>
  <c r="M122" i="8"/>
  <c r="IV122" i="8" s="1"/>
  <c r="M50" i="8"/>
  <c r="IV50" i="8" s="1"/>
  <c r="M65" i="8"/>
  <c r="IV65" i="8" s="1"/>
  <c r="M55" i="8"/>
  <c r="IV55" i="8" s="1"/>
  <c r="M68" i="8"/>
  <c r="IV68" i="8" s="1"/>
  <c r="M186" i="8"/>
  <c r="IV186" i="8" s="1"/>
  <c r="M28" i="8"/>
  <c r="IV28" i="8" s="1"/>
  <c r="M172" i="8"/>
  <c r="IV172" i="8" s="1"/>
  <c r="M134" i="8"/>
  <c r="IV134" i="8" s="1"/>
  <c r="M86" i="8"/>
  <c r="IV86" i="8" s="1"/>
  <c r="M61" i="8"/>
  <c r="IV61" i="8" s="1"/>
  <c r="M113" i="8"/>
  <c r="IV113" i="8" s="1"/>
  <c r="M187" i="8"/>
  <c r="IV187" i="8" s="1"/>
  <c r="M163" i="8"/>
  <c r="IV163" i="8" s="1"/>
  <c r="M17" i="8"/>
  <c r="IV17" i="8" s="1"/>
  <c r="M135" i="8"/>
  <c r="IV135" i="8" s="1"/>
  <c r="M177" i="8"/>
  <c r="IV177" i="8" s="1"/>
  <c r="M149" i="8"/>
  <c r="IV149" i="8" s="1"/>
  <c r="M141" i="8"/>
  <c r="IV141" i="8" s="1"/>
  <c r="M130" i="8"/>
  <c r="IV130" i="8" s="1"/>
  <c r="M185" i="8"/>
  <c r="IV185" i="8" s="1"/>
  <c r="M154" i="8"/>
  <c r="IV154" i="8" s="1"/>
  <c r="M54" i="8"/>
  <c r="IV54" i="8" s="1"/>
  <c r="M20" i="8"/>
  <c r="IV20" i="8" s="1"/>
  <c r="M8" i="8"/>
  <c r="IV8" i="8" s="1"/>
  <c r="M72" i="8"/>
  <c r="IV72" i="8" s="1"/>
  <c r="M184" i="8"/>
  <c r="IV184" i="8" s="1"/>
  <c r="M71" i="8"/>
  <c r="IV71" i="8" s="1"/>
  <c r="M182" i="8"/>
  <c r="IV182" i="8" s="1"/>
  <c r="M118" i="8"/>
  <c r="IV118" i="8" s="1"/>
  <c r="M158" i="8"/>
  <c r="IV158" i="8" s="1"/>
  <c r="M174" i="8"/>
  <c r="IV174" i="8" s="1"/>
  <c r="M82" i="8"/>
  <c r="IV82" i="8" s="1"/>
  <c r="M180" i="8"/>
  <c r="IV180" i="8" s="1"/>
  <c r="M102" i="8"/>
  <c r="IV102" i="8" s="1"/>
  <c r="M24" i="8"/>
  <c r="IV24" i="8" s="1"/>
  <c r="M100" i="8"/>
  <c r="IV100" i="8" s="1"/>
  <c r="M111" i="8"/>
  <c r="IV111" i="8" s="1"/>
  <c r="M160" i="8"/>
  <c r="IV160" i="8" s="1"/>
  <c r="M81" i="8"/>
  <c r="IV81" i="8" s="1"/>
  <c r="M44" i="8"/>
  <c r="IV44" i="8" s="1"/>
  <c r="M159" i="8"/>
  <c r="IV159" i="8" s="1"/>
  <c r="M165" i="8"/>
  <c r="IV165" i="8" s="1"/>
  <c r="L124" i="8"/>
  <c r="IU124" i="8" s="1"/>
  <c r="L126" i="8"/>
  <c r="IU126" i="8" s="1"/>
  <c r="L26" i="8"/>
  <c r="IU26" i="8" s="1"/>
  <c r="L11" i="8"/>
  <c r="IU11" i="8" s="1"/>
  <c r="L14" i="8"/>
  <c r="IU14" i="8" s="1"/>
  <c r="L131" i="8"/>
  <c r="IU131" i="8" s="1"/>
  <c r="L144" i="8"/>
  <c r="IU144" i="8" s="1"/>
  <c r="L156" i="8"/>
  <c r="IU156" i="8" s="1"/>
  <c r="L171" i="8"/>
  <c r="IU171" i="8" s="1"/>
  <c r="L34" i="8"/>
  <c r="IU34" i="8" s="1"/>
  <c r="G139" i="6"/>
  <c r="M143" i="9" s="1"/>
  <c r="L108" i="8"/>
  <c r="IU108" i="8" s="1"/>
  <c r="L40" i="8"/>
  <c r="IU40" i="8" s="1"/>
  <c r="L142" i="8"/>
  <c r="IU142" i="8" s="1"/>
  <c r="G125" i="6"/>
  <c r="M129" i="9" s="1"/>
  <c r="L129" i="8"/>
  <c r="L10" i="8"/>
  <c r="IU10" i="8" s="1"/>
  <c r="L57" i="8"/>
  <c r="IU57" i="8" s="1"/>
  <c r="L77" i="8"/>
  <c r="IU77" i="8" s="1"/>
  <c r="L104" i="8"/>
  <c r="IU104" i="8" s="1"/>
  <c r="L82" i="8"/>
  <c r="IU82" i="8" s="1"/>
  <c r="L35" i="8"/>
  <c r="IU35" i="8" s="1"/>
  <c r="L183" i="8"/>
  <c r="IU183" i="8" s="1"/>
  <c r="L86" i="8"/>
  <c r="IU86" i="8" s="1"/>
  <c r="G142" i="6"/>
  <c r="M146" i="9" s="1"/>
  <c r="L146" i="8"/>
  <c r="IU146" i="8" s="1"/>
  <c r="L8" i="8"/>
  <c r="IU8" i="8" s="1"/>
  <c r="L80" i="8"/>
  <c r="IU80" i="8" s="1"/>
  <c r="L112" i="8"/>
  <c r="IU112" i="8" s="1"/>
  <c r="L123" i="8"/>
  <c r="IU123" i="8" s="1"/>
  <c r="L94" i="8"/>
  <c r="IU94" i="8" s="1"/>
  <c r="L169" i="8"/>
  <c r="IU169" i="8" s="1"/>
  <c r="L185" i="8"/>
  <c r="IU185" i="8" s="1"/>
  <c r="L118" i="8"/>
  <c r="IU118" i="8" s="1"/>
  <c r="L38" i="8"/>
  <c r="IU38" i="8" s="1"/>
  <c r="L150" i="8"/>
  <c r="IU150" i="8" s="1"/>
  <c r="L184" i="8"/>
  <c r="IU184" i="8" s="1"/>
  <c r="L31" i="8"/>
  <c r="IU31" i="8" s="1"/>
  <c r="L109" i="8"/>
  <c r="IU109" i="8" s="1"/>
  <c r="L59" i="8"/>
  <c r="IU59" i="8" s="1"/>
  <c r="L91" i="8"/>
  <c r="IU91" i="8" s="1"/>
  <c r="L43" i="8"/>
  <c r="IU43" i="8" s="1"/>
  <c r="L23" i="8"/>
  <c r="IU23" i="8" s="1"/>
  <c r="L119" i="8"/>
  <c r="IU119" i="8" s="1"/>
  <c r="L160" i="8"/>
  <c r="IU160" i="8" s="1"/>
  <c r="L114" i="8"/>
  <c r="IU114" i="8" s="1"/>
  <c r="L72" i="8"/>
  <c r="IU72" i="8" s="1"/>
  <c r="L54" i="8"/>
  <c r="IU54" i="8" s="1"/>
  <c r="G164" i="6"/>
  <c r="M168" i="9" s="1"/>
  <c r="L36" i="8"/>
  <c r="IU36" i="8" s="1"/>
  <c r="L157" i="8"/>
  <c r="IU157" i="8" s="1"/>
  <c r="G99" i="6"/>
  <c r="M103" i="9" s="1"/>
  <c r="L103" i="8"/>
  <c r="IU103" i="8" s="1"/>
  <c r="L162" i="8"/>
  <c r="IU162" i="8" s="1"/>
  <c r="L100" i="8"/>
  <c r="IU100" i="8" s="1"/>
  <c r="L153" i="8"/>
  <c r="IU153" i="8" s="1"/>
  <c r="L42" i="8"/>
  <c r="IU42" i="8" s="1"/>
  <c r="L148" i="8"/>
  <c r="IU148" i="8" s="1"/>
  <c r="L62" i="8"/>
  <c r="IU62" i="8" s="1"/>
  <c r="L52" i="8"/>
  <c r="IU52" i="8" s="1"/>
  <c r="L180" i="8"/>
  <c r="IU180" i="8" s="1"/>
  <c r="L18" i="8"/>
  <c r="IU18" i="8" s="1"/>
  <c r="L45" i="8"/>
  <c r="IU45" i="8" s="1"/>
  <c r="L173" i="8"/>
  <c r="IU173" i="8" s="1"/>
  <c r="L140" i="8"/>
  <c r="IU140" i="8" s="1"/>
  <c r="L134" i="8"/>
  <c r="IU134" i="8" s="1"/>
  <c r="L116" i="8"/>
  <c r="IU116" i="8" s="1"/>
  <c r="G121" i="6"/>
  <c r="M125" i="9" s="1"/>
  <c r="L125" i="8"/>
  <c r="IU125" i="8" s="1"/>
  <c r="L97" i="8"/>
  <c r="IU97" i="8" s="1"/>
  <c r="L51" i="8"/>
  <c r="IU51" i="8" s="1"/>
  <c r="L161" i="8"/>
  <c r="IU161" i="8" s="1"/>
  <c r="L158" i="8"/>
  <c r="IU158" i="8" s="1"/>
  <c r="L127" i="8"/>
  <c r="IU127" i="8" s="1"/>
  <c r="L22" i="8"/>
  <c r="IU22" i="8" s="1"/>
  <c r="L121" i="8"/>
  <c r="IU121" i="8" s="1"/>
  <c r="L172" i="8"/>
  <c r="IU172" i="8" s="1"/>
  <c r="G107" i="6"/>
  <c r="M111" i="9" s="1"/>
  <c r="L111" i="8"/>
  <c r="IU111" i="8" s="1"/>
  <c r="L175" i="8"/>
  <c r="IU175" i="8" s="1"/>
  <c r="L46" i="8"/>
  <c r="IU46" i="8" s="1"/>
  <c r="L93" i="8"/>
  <c r="IU93" i="8" s="1"/>
  <c r="L70" i="8"/>
  <c r="IU70" i="8" s="1"/>
  <c r="G28" i="6"/>
  <c r="M32" i="9" s="1"/>
  <c r="L32" i="8"/>
  <c r="IU32" i="8" s="1"/>
  <c r="L186" i="8"/>
  <c r="IU186" i="8" s="1"/>
  <c r="L63" i="8"/>
  <c r="IU63" i="8" s="1"/>
  <c r="L71" i="8"/>
  <c r="IU71" i="8" s="1"/>
  <c r="L190" i="8"/>
  <c r="IU190" i="8" s="1"/>
  <c r="L99" i="8"/>
  <c r="IU99" i="8" s="1"/>
  <c r="L101" i="8"/>
  <c r="IU101" i="8" s="1"/>
  <c r="L107" i="8"/>
  <c r="IU107" i="8" s="1"/>
  <c r="L96" i="8"/>
  <c r="IU96" i="8" s="1"/>
  <c r="L117" i="8"/>
  <c r="IU117" i="8" s="1"/>
  <c r="L69" i="8"/>
  <c r="IU69" i="8" s="1"/>
  <c r="L17" i="8"/>
  <c r="IU17" i="8" s="1"/>
  <c r="G148" i="6"/>
  <c r="M152" i="9" s="1"/>
  <c r="L152" i="8"/>
  <c r="G159" i="6"/>
  <c r="M163" i="9" s="1"/>
  <c r="L163" i="8"/>
  <c r="IU163" i="8" s="1"/>
  <c r="L165" i="8"/>
  <c r="IU165" i="8" s="1"/>
  <c r="L155" i="8"/>
  <c r="IU155" i="8" s="1"/>
  <c r="L105" i="8"/>
  <c r="IU105" i="8" s="1"/>
  <c r="L95" i="8"/>
  <c r="IU95" i="8" s="1"/>
  <c r="L110" i="8"/>
  <c r="IU110" i="8" s="1"/>
  <c r="L50" i="8"/>
  <c r="IU50" i="8" s="1"/>
  <c r="L90" i="8"/>
  <c r="IU90" i="8" s="1"/>
  <c r="L120" i="8"/>
  <c r="IU120" i="8" s="1"/>
  <c r="L128" i="8"/>
  <c r="IU128" i="8" s="1"/>
  <c r="L141" i="8"/>
  <c r="IU141" i="8" s="1"/>
  <c r="L15" i="8"/>
  <c r="IU15" i="8" s="1"/>
  <c r="L178" i="8"/>
  <c r="IU178" i="8" s="1"/>
  <c r="L85" i="8"/>
  <c r="IU85" i="8" s="1"/>
  <c r="L167" i="8"/>
  <c r="IU167" i="8" s="1"/>
  <c r="L187" i="8"/>
  <c r="IU187" i="8" s="1"/>
  <c r="G76" i="6"/>
  <c r="M80" i="9" s="1"/>
  <c r="G168" i="6"/>
  <c r="M172" i="9" s="1"/>
  <c r="G57" i="6"/>
  <c r="M61" i="9" s="1"/>
  <c r="G145" i="6"/>
  <c r="M149" i="9" s="1"/>
  <c r="G128" i="6"/>
  <c r="M132" i="9" s="1"/>
  <c r="G15" i="6"/>
  <c r="M19" i="9" s="1"/>
  <c r="G162" i="6"/>
  <c r="M166" i="9" s="1"/>
  <c r="G12" i="6"/>
  <c r="M16" i="9" s="1"/>
  <c r="G49" i="6"/>
  <c r="M53" i="9" s="1"/>
  <c r="G141" i="6"/>
  <c r="M145" i="9" s="1"/>
  <c r="G156" i="6"/>
  <c r="M160" i="9" s="1"/>
  <c r="G33" i="6"/>
  <c r="M37" i="9" s="1"/>
  <c r="G135" i="6"/>
  <c r="M139" i="9" s="1"/>
  <c r="G134" i="6"/>
  <c r="M138" i="9" s="1"/>
  <c r="G93" i="6"/>
  <c r="M97" i="9" s="1"/>
  <c r="G42" i="6"/>
  <c r="M46" i="9" s="1"/>
  <c r="G186" i="6"/>
  <c r="M190" i="9" s="1"/>
  <c r="G183" i="6"/>
  <c r="M187" i="9" s="1"/>
  <c r="IU152" i="8"/>
  <c r="G150" i="6"/>
  <c r="M154" i="9" s="1"/>
  <c r="G154" i="6"/>
  <c r="G126" i="6"/>
  <c r="M130" i="9" s="1"/>
  <c r="G97" i="6"/>
  <c r="M101" i="9" s="1"/>
  <c r="G122" i="6"/>
  <c r="M126" i="9" s="1"/>
  <c r="G174" i="6"/>
  <c r="G23" i="6"/>
  <c r="M27" i="9" s="1"/>
  <c r="G44" i="6"/>
  <c r="M48" i="9" s="1"/>
  <c r="G5" i="6"/>
  <c r="M9" i="9" s="1"/>
  <c r="G166" i="6"/>
  <c r="G132" i="6"/>
  <c r="M136" i="9" s="1"/>
  <c r="G96" i="6"/>
  <c r="M100" i="9" s="1"/>
  <c r="G176" i="6"/>
  <c r="M180" i="9" s="1"/>
  <c r="G52" i="6"/>
  <c r="G177" i="6"/>
  <c r="M181" i="9" s="1"/>
  <c r="IU132" i="8"/>
  <c r="G98" i="6"/>
  <c r="M102" i="9" s="1"/>
  <c r="G155" i="6"/>
  <c r="G39" i="6"/>
  <c r="M43" i="9" s="1"/>
  <c r="G61" i="6"/>
  <c r="M65" i="9" s="1"/>
  <c r="G173" i="6"/>
  <c r="M177" i="9" s="1"/>
  <c r="G131" i="6"/>
  <c r="G189" i="6"/>
  <c r="I189" i="6" s="1"/>
  <c r="G170" i="6"/>
  <c r="M174" i="9" s="1"/>
  <c r="G40" i="6"/>
  <c r="M44" i="9" s="1"/>
  <c r="G102" i="6"/>
  <c r="M106" i="9" s="1"/>
  <c r="G75" i="6"/>
  <c r="G54" i="6"/>
  <c r="M58" i="9" s="1"/>
  <c r="G69" i="6"/>
  <c r="M73" i="9" s="1"/>
  <c r="G84" i="6"/>
  <c r="G24" i="6"/>
  <c r="M28" i="9" s="1"/>
  <c r="G91" i="6"/>
  <c r="M95" i="9" s="1"/>
  <c r="IU106" i="8"/>
  <c r="IU174" i="8"/>
  <c r="IU58" i="8"/>
  <c r="G27" i="6"/>
  <c r="M31" i="9" s="1"/>
  <c r="IU88" i="8"/>
  <c r="G8" i="6"/>
  <c r="M12" i="9" s="1"/>
  <c r="G100" i="6"/>
  <c r="M104" i="9" s="1"/>
  <c r="G80" i="6"/>
  <c r="M84" i="9" s="1"/>
  <c r="G114" i="6"/>
  <c r="IU135" i="8"/>
  <c r="IU159" i="8"/>
  <c r="IU44" i="8"/>
  <c r="IU79" i="8"/>
  <c r="IU136" i="8"/>
  <c r="IU28" i="8"/>
  <c r="G105" i="6"/>
  <c r="IU73" i="8"/>
  <c r="G172" i="6"/>
  <c r="IU170" i="8"/>
  <c r="IU177" i="8"/>
  <c r="G179" i="6"/>
  <c r="M183" i="9" s="1"/>
  <c r="G129" i="6"/>
  <c r="IU84" i="8"/>
  <c r="G171" i="6"/>
  <c r="G116" i="6"/>
  <c r="M120" i="9" s="1"/>
  <c r="G55" i="6"/>
  <c r="M59" i="9" s="1"/>
  <c r="G45" i="6"/>
  <c r="M49" i="9" s="1"/>
  <c r="G37" i="6"/>
  <c r="G190" i="6"/>
  <c r="I190" i="6" s="1"/>
  <c r="G181" i="6"/>
  <c r="M185" i="9" s="1"/>
  <c r="G175" i="6"/>
  <c r="M179" i="9" s="1"/>
  <c r="G73" i="6"/>
  <c r="IU37" i="8"/>
  <c r="G78" i="6"/>
  <c r="G31" i="6"/>
  <c r="G41" i="6"/>
  <c r="M45" i="9" s="1"/>
  <c r="G106" i="6"/>
  <c r="G34" i="6"/>
  <c r="G4" i="6"/>
  <c r="M8" i="9" s="1"/>
  <c r="G29" i="6"/>
  <c r="IU181" i="8"/>
  <c r="G88" i="6"/>
  <c r="M92" i="9" s="1"/>
  <c r="G59" i="6"/>
  <c r="G180" i="6"/>
  <c r="M184" i="9" s="1"/>
  <c r="G95" i="6"/>
  <c r="IU102" i="8"/>
  <c r="G26" i="6"/>
  <c r="M30" i="9" s="1"/>
  <c r="G65" i="6"/>
  <c r="M69" i="9" s="1"/>
  <c r="G86" i="6"/>
  <c r="IU65" i="8"/>
  <c r="G53" i="6"/>
  <c r="M57" i="9" s="1"/>
  <c r="G169" i="6"/>
  <c r="G9" i="6"/>
  <c r="M13" i="9" s="1"/>
  <c r="G112" i="6"/>
  <c r="G110" i="6"/>
  <c r="M114" i="9" s="1"/>
  <c r="G30" i="6"/>
  <c r="G124" i="6"/>
  <c r="M128" i="9" s="1"/>
  <c r="G7" i="6"/>
  <c r="G149" i="6"/>
  <c r="G38" i="6"/>
  <c r="M42" i="9" s="1"/>
  <c r="G144" i="6"/>
  <c r="M148" i="9" s="1"/>
  <c r="G133" i="6"/>
  <c r="G58" i="6"/>
  <c r="G19" i="6"/>
  <c r="M23" i="9" s="1"/>
  <c r="G89" i="6"/>
  <c r="M93" i="9" s="1"/>
  <c r="G152" i="6"/>
  <c r="M156" i="9" s="1"/>
  <c r="G10" i="6"/>
  <c r="M14" i="9" s="1"/>
  <c r="G14" i="6"/>
  <c r="G68" i="6"/>
  <c r="M72" i="9" s="1"/>
  <c r="G11" i="6"/>
  <c r="G147" i="6"/>
  <c r="G25" i="6"/>
  <c r="G117" i="6"/>
  <c r="G71" i="6"/>
  <c r="M75" i="9" s="1"/>
  <c r="G43" i="6"/>
  <c r="G160" i="6"/>
  <c r="IU41" i="8"/>
  <c r="G153" i="6"/>
  <c r="IU49" i="8"/>
  <c r="G32" i="6"/>
  <c r="M36" i="9" s="1"/>
  <c r="G127" i="6"/>
  <c r="G64" i="6"/>
  <c r="M68" i="9" s="1"/>
  <c r="G47" i="6"/>
  <c r="M51" i="9" s="1"/>
  <c r="G182" i="6"/>
  <c r="G130" i="6"/>
  <c r="M134" i="9" s="1"/>
  <c r="G36" i="6"/>
  <c r="IU75" i="8"/>
  <c r="G165" i="6"/>
  <c r="IU56" i="8"/>
  <c r="G167" i="6"/>
  <c r="M171" i="9" s="1"/>
  <c r="G56" i="6"/>
  <c r="G85" i="6"/>
  <c r="M89" i="9" s="1"/>
  <c r="G103" i="6"/>
  <c r="G157" i="6"/>
  <c r="M161" i="9" s="1"/>
  <c r="G22" i="6"/>
  <c r="G113" i="6"/>
  <c r="G184" i="6"/>
  <c r="M188" i="9" s="1"/>
  <c r="G151" i="6"/>
  <c r="G82" i="6"/>
  <c r="M86" i="9" s="1"/>
  <c r="G104" i="6"/>
  <c r="M108" i="9" s="1"/>
  <c r="G138" i="6"/>
  <c r="M142" i="9" s="1"/>
  <c r="G108" i="6"/>
  <c r="IU129" i="8"/>
  <c r="G120" i="6"/>
  <c r="G87" i="6"/>
  <c r="G79" i="6"/>
  <c r="M83" i="9" s="1"/>
  <c r="G51" i="6"/>
  <c r="G115" i="6"/>
  <c r="M119" i="9" s="1"/>
  <c r="G118" i="6"/>
  <c r="M122" i="9" s="1"/>
  <c r="G136" i="6"/>
  <c r="M140" i="9" s="1"/>
  <c r="G109" i="6"/>
  <c r="G66" i="6"/>
  <c r="M70" i="9" s="1"/>
  <c r="G92" i="6"/>
  <c r="G17" i="6"/>
  <c r="M21" i="9" s="1"/>
  <c r="G48" i="6"/>
  <c r="M52" i="9" s="1"/>
  <c r="G3" i="6"/>
  <c r="I3" i="6" s="1"/>
  <c r="G140" i="6"/>
  <c r="G6" i="6"/>
  <c r="IU30" i="8"/>
  <c r="G146" i="6"/>
  <c r="M150" i="9" s="1"/>
  <c r="G74" i="6"/>
  <c r="M78" i="9" s="1"/>
  <c r="G72" i="6"/>
  <c r="G158" i="6"/>
  <c r="M162" i="9" s="1"/>
  <c r="G101" i="6"/>
  <c r="M105" i="9" s="1"/>
  <c r="IU9" i="8"/>
  <c r="G143" i="6"/>
  <c r="M147" i="9" s="1"/>
  <c r="G123" i="6"/>
  <c r="M127" i="9" s="1"/>
  <c r="G35" i="6"/>
  <c r="G18" i="6"/>
  <c r="G81" i="6"/>
  <c r="M85" i="9" s="1"/>
  <c r="G90" i="6"/>
  <c r="M94" i="9" s="1"/>
  <c r="G163" i="6"/>
  <c r="M167" i="9" s="1"/>
  <c r="G46" i="6"/>
  <c r="B13" i="9"/>
  <c r="A13" i="9" s="1"/>
  <c r="I13" i="6"/>
  <c r="I137" i="6"/>
  <c r="I62" i="6"/>
  <c r="I40" i="6"/>
  <c r="I178" i="6"/>
  <c r="I119" i="6"/>
  <c r="I70" i="6"/>
  <c r="I94" i="6"/>
  <c r="I83" i="6"/>
  <c r="I187" i="6"/>
  <c r="I63" i="6"/>
  <c r="I16" i="6"/>
  <c r="IU7" i="8"/>
  <c r="B13" i="8"/>
  <c r="I161" i="6"/>
  <c r="I111" i="6"/>
  <c r="I77" i="6"/>
  <c r="I176" i="6"/>
  <c r="I28" i="6"/>
  <c r="I185" i="6"/>
  <c r="I67" i="6"/>
  <c r="CV4" i="5" a="1"/>
  <c r="CS18" i="5" a="1"/>
  <c r="CR11" i="5" a="1"/>
  <c r="CR13" i="5" a="1"/>
  <c r="CS16" i="5" a="1"/>
  <c r="CS19" i="5" a="1"/>
  <c r="CS22" i="5" a="1"/>
  <c r="CV18" i="5" a="1"/>
  <c r="CV20" i="5" a="1"/>
  <c r="CR18" i="5" a="1"/>
  <c r="CS12" i="5" a="1"/>
  <c r="CS11" i="5" a="1"/>
  <c r="CV15" i="5" a="1"/>
  <c r="CS17" i="5" a="1"/>
  <c r="CS14" i="5" a="1"/>
  <c r="CW6" i="5" a="1"/>
  <c r="CV22" i="5" a="1"/>
  <c r="CR15" i="5" a="1"/>
  <c r="CW18" i="5" a="1"/>
  <c r="CR21" i="5" a="1"/>
  <c r="CR4" i="5" a="1"/>
  <c r="CV14" i="5" a="1"/>
  <c r="CS5" i="5" a="1"/>
  <c r="CV16" i="5" a="1"/>
  <c r="CS9" i="5" a="1"/>
  <c r="CR16" i="5" a="1"/>
  <c r="CS21" i="5" a="1"/>
  <c r="CR17" i="5" a="1"/>
  <c r="CW5" i="5" a="1"/>
  <c r="CR22" i="5" a="1"/>
  <c r="CR14" i="5" a="1"/>
  <c r="CV9" i="5" a="1"/>
  <c r="CS4" i="5" a="1"/>
  <c r="CR5" i="5" a="1"/>
  <c r="CS10" i="5" a="1"/>
  <c r="CS6" i="5" a="1"/>
  <c r="CV8" i="5" a="1"/>
  <c r="CV10" i="5" a="1"/>
  <c r="CS8" i="5" a="1"/>
  <c r="CR20" i="5" a="1"/>
  <c r="CS7" i="5" a="1"/>
  <c r="CV12" i="5" a="1"/>
  <c r="CV5" i="5" a="1"/>
  <c r="CR3" i="5" a="1"/>
  <c r="CS13" i="5" a="1"/>
  <c r="CV7" i="5" a="1"/>
  <c r="CR9" i="5" a="1"/>
  <c r="CV6" i="5" a="1"/>
  <c r="CV13" i="5" a="1"/>
  <c r="CR19" i="5" a="1"/>
  <c r="CR10" i="5" a="1"/>
  <c r="CV11" i="5" a="1"/>
  <c r="CS15" i="5" a="1"/>
  <c r="CV19" i="5" a="1"/>
  <c r="CR6" i="5" a="1"/>
  <c r="CR7" i="5" a="1"/>
  <c r="CR8" i="5" a="1"/>
  <c r="I96" i="6" l="1"/>
  <c r="I91" i="6"/>
  <c r="I93" i="6"/>
  <c r="I61" i="6"/>
  <c r="I107" i="6"/>
  <c r="I27" i="6"/>
  <c r="I97" i="6"/>
  <c r="I54" i="6"/>
  <c r="I44" i="6"/>
  <c r="I80" i="6"/>
  <c r="I162" i="6"/>
  <c r="I168" i="6"/>
  <c r="I142" i="6"/>
  <c r="I164" i="6"/>
  <c r="I50" i="6"/>
  <c r="I20" i="6"/>
  <c r="I132" i="6"/>
  <c r="I173" i="6"/>
  <c r="I42" i="6"/>
  <c r="I125" i="6"/>
  <c r="I33" i="6"/>
  <c r="I45" i="6"/>
  <c r="I126" i="6"/>
  <c r="I5" i="6"/>
  <c r="I69" i="6"/>
  <c r="I145" i="6"/>
  <c r="I159" i="6"/>
  <c r="I98" i="6"/>
  <c r="I139" i="6"/>
  <c r="I21" i="6"/>
  <c r="I150" i="6"/>
  <c r="I12" i="6"/>
  <c r="I122" i="6"/>
  <c r="I60" i="6"/>
  <c r="I134" i="6"/>
  <c r="I23" i="6"/>
  <c r="I183" i="6"/>
  <c r="I141" i="6"/>
  <c r="I177" i="6"/>
  <c r="I148" i="6"/>
  <c r="I15" i="6"/>
  <c r="I99" i="6"/>
  <c r="I128" i="6"/>
  <c r="I135" i="6"/>
  <c r="I180" i="6"/>
  <c r="I76" i="6"/>
  <c r="I186" i="6"/>
  <c r="I121" i="6"/>
  <c r="I41" i="6"/>
  <c r="I49" i="6"/>
  <c r="I110" i="6"/>
  <c r="I17" i="6"/>
  <c r="I4" i="6"/>
  <c r="I170" i="6"/>
  <c r="I57" i="6"/>
  <c r="I8" i="6"/>
  <c r="I156" i="6"/>
  <c r="I89" i="6"/>
  <c r="I179" i="6"/>
  <c r="I35" i="6"/>
  <c r="M39" i="9"/>
  <c r="I120" i="6"/>
  <c r="M124" i="9"/>
  <c r="I113" i="6"/>
  <c r="M117" i="9"/>
  <c r="I165" i="6"/>
  <c r="M169" i="9"/>
  <c r="I182" i="6"/>
  <c r="M186" i="9"/>
  <c r="I117" i="6"/>
  <c r="M121" i="9"/>
  <c r="I86" i="6"/>
  <c r="M90" i="9"/>
  <c r="I95" i="6"/>
  <c r="M99" i="9"/>
  <c r="I106" i="6"/>
  <c r="M110" i="9"/>
  <c r="I84" i="6"/>
  <c r="M88" i="9"/>
  <c r="I131" i="6"/>
  <c r="M135" i="9"/>
  <c r="I155" i="6"/>
  <c r="M159" i="9"/>
  <c r="I52" i="6"/>
  <c r="M56" i="9"/>
  <c r="I166" i="6"/>
  <c r="M170" i="9"/>
  <c r="I174" i="6"/>
  <c r="M178" i="9"/>
  <c r="I154" i="6"/>
  <c r="M158" i="9"/>
  <c r="I109" i="6"/>
  <c r="M113" i="9"/>
  <c r="I51" i="6"/>
  <c r="M55" i="9"/>
  <c r="I22" i="6"/>
  <c r="M26" i="9"/>
  <c r="I56" i="6"/>
  <c r="M60" i="9"/>
  <c r="I160" i="6"/>
  <c r="M164" i="9"/>
  <c r="I25" i="6"/>
  <c r="M29" i="9"/>
  <c r="I14" i="6"/>
  <c r="M18" i="9"/>
  <c r="I30" i="6"/>
  <c r="M34" i="9"/>
  <c r="I169" i="6"/>
  <c r="M173" i="9"/>
  <c r="I29" i="6"/>
  <c r="M33" i="9"/>
  <c r="I73" i="6"/>
  <c r="M77" i="9"/>
  <c r="I37" i="6"/>
  <c r="M41" i="9"/>
  <c r="I171" i="6"/>
  <c r="M175" i="9"/>
  <c r="I105" i="6"/>
  <c r="M109" i="9"/>
  <c r="I114" i="6"/>
  <c r="M118" i="9"/>
  <c r="I72" i="6"/>
  <c r="M76" i="9"/>
  <c r="I6" i="6"/>
  <c r="M10" i="9"/>
  <c r="I108" i="6"/>
  <c r="M112" i="9"/>
  <c r="I151" i="6"/>
  <c r="M155" i="9"/>
  <c r="I36" i="6"/>
  <c r="M40" i="9"/>
  <c r="I43" i="6"/>
  <c r="M47" i="9"/>
  <c r="I147" i="6"/>
  <c r="M151" i="9"/>
  <c r="I58" i="6"/>
  <c r="M62" i="9"/>
  <c r="I149" i="6"/>
  <c r="M153" i="9"/>
  <c r="I59" i="6"/>
  <c r="M63" i="9"/>
  <c r="I31" i="6"/>
  <c r="M35" i="9"/>
  <c r="I46" i="6"/>
  <c r="M50" i="9"/>
  <c r="I18" i="6"/>
  <c r="M22" i="9"/>
  <c r="I140" i="6"/>
  <c r="M144" i="9"/>
  <c r="I92" i="6"/>
  <c r="M96" i="9"/>
  <c r="I87" i="6"/>
  <c r="M91" i="9"/>
  <c r="I103" i="6"/>
  <c r="M107" i="9"/>
  <c r="I127" i="6"/>
  <c r="M131" i="9"/>
  <c r="I153" i="6"/>
  <c r="M157" i="9"/>
  <c r="I11" i="6"/>
  <c r="M15" i="9"/>
  <c r="I133" i="6"/>
  <c r="M137" i="9"/>
  <c r="I7" i="6"/>
  <c r="M11" i="9"/>
  <c r="I112" i="6"/>
  <c r="M116" i="9"/>
  <c r="I34" i="6"/>
  <c r="M38" i="9"/>
  <c r="I78" i="6"/>
  <c r="M82" i="9"/>
  <c r="I129" i="6"/>
  <c r="M133" i="9"/>
  <c r="I172" i="6"/>
  <c r="M176" i="9"/>
  <c r="I75" i="6"/>
  <c r="M79" i="9"/>
  <c r="I184" i="6"/>
  <c r="I85" i="6"/>
  <c r="I68" i="6"/>
  <c r="I102" i="6"/>
  <c r="I124" i="6"/>
  <c r="I9" i="6"/>
  <c r="I32" i="6"/>
  <c r="I116" i="6"/>
  <c r="I144" i="6"/>
  <c r="I101" i="6"/>
  <c r="I118" i="6"/>
  <c r="I39" i="6"/>
  <c r="I24" i="6"/>
  <c r="I181" i="6"/>
  <c r="I55" i="6"/>
  <c r="I74" i="6"/>
  <c r="I26" i="6"/>
  <c r="I53" i="6"/>
  <c r="I79" i="6"/>
  <c r="I81" i="6"/>
  <c r="B12" i="8"/>
  <c r="C12" i="8" s="1"/>
  <c r="D12" i="8" s="1"/>
  <c r="I130" i="6"/>
  <c r="I71" i="6"/>
  <c r="I138" i="6"/>
  <c r="I152" i="6"/>
  <c r="I100" i="6"/>
  <c r="I88" i="6"/>
  <c r="I19" i="6"/>
  <c r="I65" i="6"/>
  <c r="I143" i="6"/>
  <c r="I157" i="6"/>
  <c r="I64" i="6"/>
  <c r="I167" i="6"/>
  <c r="I10" i="6"/>
  <c r="I175" i="6"/>
  <c r="I136" i="6"/>
  <c r="I90" i="6"/>
  <c r="I48" i="6"/>
  <c r="I82" i="6"/>
  <c r="I47" i="6"/>
  <c r="I158" i="6"/>
  <c r="I38" i="6"/>
  <c r="I146" i="6"/>
  <c r="I115" i="6"/>
  <c r="M7" i="9"/>
  <c r="I66" i="6"/>
  <c r="I104" i="6"/>
  <c r="I163" i="6"/>
  <c r="I123" i="6"/>
  <c r="CR3" i="5"/>
  <c r="CW5" i="5"/>
  <c r="CX5" i="5" s="1"/>
  <c r="CW18" i="5"/>
  <c r="CW6" i="5"/>
  <c r="CV19" i="5"/>
  <c r="CV18" i="5"/>
  <c r="CV9" i="5"/>
  <c r="CV10" i="5"/>
  <c r="CV22" i="5"/>
  <c r="CV15" i="5"/>
  <c r="CV14" i="5"/>
  <c r="CV7" i="5"/>
  <c r="CV8" i="5"/>
  <c r="CV16" i="5"/>
  <c r="CV11" i="5"/>
  <c r="CV20" i="5"/>
  <c r="CV6" i="5"/>
  <c r="CV5" i="5"/>
  <c r="CV13" i="5"/>
  <c r="CV12" i="5"/>
  <c r="CV4" i="5"/>
  <c r="CS10" i="5"/>
  <c r="CS18" i="5"/>
  <c r="CS11" i="5"/>
  <c r="CS21" i="5"/>
  <c r="CS7" i="5"/>
  <c r="CS8" i="5"/>
  <c r="CS9" i="5"/>
  <c r="CS12" i="5"/>
  <c r="CS5" i="5"/>
  <c r="CS17" i="5"/>
  <c r="CS6" i="5"/>
  <c r="CS15" i="5"/>
  <c r="CS16" i="5"/>
  <c r="CS19" i="5"/>
  <c r="CS22" i="5"/>
  <c r="CS13" i="5"/>
  <c r="CS14" i="5"/>
  <c r="CS4" i="5"/>
  <c r="CR18" i="5"/>
  <c r="CR4" i="5"/>
  <c r="CR13" i="5"/>
  <c r="CR21" i="5"/>
  <c r="CR7" i="5"/>
  <c r="CR10" i="5"/>
  <c r="CR17" i="5"/>
  <c r="CR9" i="5"/>
  <c r="CR20" i="5"/>
  <c r="CR11" i="5"/>
  <c r="CR19" i="5"/>
  <c r="CR22" i="5"/>
  <c r="CR8" i="5"/>
  <c r="CR14" i="5"/>
  <c r="CR5" i="5"/>
  <c r="CR15" i="5"/>
  <c r="CR16" i="5"/>
  <c r="CR6" i="5"/>
  <c r="F13" i="8"/>
  <c r="C13" i="8"/>
  <c r="D13" i="8" s="1"/>
  <c r="E13" i="8"/>
  <c r="CW21" i="5" a="1"/>
  <c r="CW22" i="5" a="1"/>
  <c r="CW14" i="5" a="1"/>
  <c r="CW13" i="5" a="1"/>
  <c r="CW16" i="5" a="1"/>
  <c r="CW15" i="5" a="1"/>
  <c r="CW10" i="5" a="1"/>
  <c r="CW7" i="5" a="1"/>
  <c r="CW11" i="5" a="1"/>
  <c r="CW12" i="5" a="1"/>
  <c r="CW20" i="5" a="1"/>
  <c r="CV21" i="5" a="1"/>
  <c r="CW9" i="5" a="1"/>
  <c r="CW19" i="5" a="1"/>
  <c r="CW3" i="5" a="1"/>
  <c r="CV3" i="5" a="1"/>
  <c r="CS20" i="5" a="1"/>
  <c r="CW17" i="5" a="1"/>
  <c r="CW8" i="5" a="1"/>
  <c r="CW4" i="5" a="1"/>
  <c r="CR12" i="5" a="1"/>
  <c r="CV17" i="5" a="1"/>
  <c r="CS3" i="5" a="1"/>
  <c r="CW20" i="5" l="1"/>
  <c r="CX20" i="5" s="1"/>
  <c r="CW12" i="5"/>
  <c r="CW11" i="5"/>
  <c r="CX11" i="5" s="1"/>
  <c r="CW7" i="5"/>
  <c r="CX7" i="5" s="1"/>
  <c r="CW10" i="5"/>
  <c r="CW15" i="5"/>
  <c r="CW16" i="5"/>
  <c r="CX16" i="5" s="1"/>
  <c r="CW13" i="5"/>
  <c r="CX13" i="5" s="1"/>
  <c r="CW14" i="5"/>
  <c r="CX14" i="5" s="1"/>
  <c r="CW22" i="5"/>
  <c r="CW21" i="5"/>
  <c r="CX21" i="5" s="1"/>
  <c r="CV21" i="5"/>
  <c r="CW9" i="5"/>
  <c r="CX9" i="5" s="1"/>
  <c r="CS20" i="5"/>
  <c r="CR12" i="5"/>
  <c r="CV3" i="5"/>
  <c r="CS3" i="5"/>
  <c r="CW19" i="5"/>
  <c r="CX19" i="5" s="1"/>
  <c r="CV17" i="5"/>
  <c r="CW3" i="5"/>
  <c r="CX3" i="5" s="1"/>
  <c r="B10" i="9"/>
  <c r="F12" i="8"/>
  <c r="B9" i="9"/>
  <c r="E12" i="8"/>
  <c r="CW17" i="5"/>
  <c r="CX17" i="5" s="1"/>
  <c r="CW4" i="5"/>
  <c r="CX4" i="5" s="1"/>
  <c r="CW8" i="5"/>
  <c r="CX8" i="5" s="1"/>
  <c r="CX10" i="5"/>
  <c r="CX12" i="5"/>
  <c r="CX6" i="5"/>
  <c r="CX15" i="5"/>
  <c r="CX22" i="5"/>
  <c r="CX18" i="5"/>
</calcChain>
</file>

<file path=xl/sharedStrings.xml><?xml version="1.0" encoding="utf-8"?>
<sst xmlns="http://schemas.openxmlformats.org/spreadsheetml/2006/main" count="4197" uniqueCount="1303">
  <si>
    <t>Position</t>
  </si>
  <si>
    <t>Inter-plate calibration</t>
  </si>
  <si>
    <t>GDC</t>
  </si>
  <si>
    <t>Symbol</t>
  </si>
  <si>
    <t>Well</t>
  </si>
  <si>
    <t>Test</t>
  </si>
  <si>
    <t>AVG</t>
  </si>
  <si>
    <t>STD</t>
  </si>
  <si>
    <t>exp4</t>
  </si>
  <si>
    <t>exp5</t>
  </si>
  <si>
    <t>exp6</t>
  </si>
  <si>
    <t>exp7</t>
  </si>
  <si>
    <t>exp8</t>
  </si>
  <si>
    <t>exp9</t>
  </si>
  <si>
    <t>exp10</t>
  </si>
  <si>
    <t>SD</t>
  </si>
  <si>
    <t>exp1</t>
  </si>
  <si>
    <t>exp2</t>
  </si>
  <si>
    <t>exp3</t>
  </si>
  <si>
    <t>&lt;25</t>
  </si>
  <si>
    <t>25-30</t>
  </si>
  <si>
    <t>30-35</t>
  </si>
  <si>
    <t>Absent Calls</t>
  </si>
  <si>
    <t>Control</t>
  </si>
  <si>
    <t>Housekeeping Gene Symbol</t>
  </si>
  <si>
    <t>Diff-AVG</t>
  </si>
  <si>
    <t>Diff-CV</t>
  </si>
  <si>
    <t>T-Test</t>
  </si>
  <si>
    <t>IPC plate average</t>
  </si>
  <si>
    <t>IPC overall average</t>
  </si>
  <si>
    <t>Calibration factor</t>
  </si>
  <si>
    <t>If no housekeeping gene is chosen, the normalization factor is zero (0).</t>
  </si>
  <si>
    <t>Test(normalization)</t>
  </si>
  <si>
    <t>Control(normalization)</t>
  </si>
  <si>
    <t>Fold Difference</t>
  </si>
  <si>
    <t>T-TEST</t>
  </si>
  <si>
    <t>Fold Up- or Down-Regulation</t>
  </si>
  <si>
    <t>Comments</t>
  </si>
  <si>
    <t>p value</t>
  </si>
  <si>
    <t>Scatter Plot</t>
  </si>
  <si>
    <t>2-ΔCt</t>
  </si>
  <si>
    <t>Threshold for Fold Difference</t>
  </si>
  <si>
    <t>Threshold for p Value of t-test</t>
  </si>
  <si>
    <t>Volcano Plot</t>
  </si>
  <si>
    <r>
      <rPr>
        <b/>
        <sz val="10"/>
        <rFont val="Arial"/>
        <family val="2"/>
      </rPr>
      <t>Log</t>
    </r>
    <r>
      <rPr>
        <b/>
        <vertAlign val="subscript"/>
        <sz val="10"/>
        <rFont val="Arial"/>
        <family val="2"/>
      </rPr>
      <t>2</t>
    </r>
    <r>
      <rPr>
        <b/>
        <sz val="10"/>
        <rFont val="Arial"/>
        <family val="2"/>
      </rPr>
      <t>(FC)_x000D_</t>
    </r>
    <phoneticPr fontId="0" type="noConversion"/>
  </si>
  <si>
    <t>p Value</t>
  </si>
  <si>
    <t>Transcript name</t>
    <phoneticPr fontId="0" type="noConversion"/>
  </si>
  <si>
    <r>
      <t>C</t>
    </r>
    <r>
      <rPr>
        <b/>
        <vertAlign val="subscript"/>
        <sz val="10"/>
        <rFont val="Calibri"/>
        <family val="2"/>
      </rPr>
      <t>t</t>
    </r>
    <r>
      <rPr>
        <b/>
        <sz val="10"/>
        <rFont val="Calibri"/>
        <family val="2"/>
      </rPr>
      <t xml:space="preserve"> Range_x000D_</t>
    </r>
    <phoneticPr fontId="0" type="noConversion"/>
  </si>
  <si>
    <r>
      <t>Distribution of C</t>
    </r>
    <r>
      <rPr>
        <b/>
        <vertAlign val="subscript"/>
        <sz val="10"/>
        <rFont val="Calibri"/>
        <family val="2"/>
      </rPr>
      <t>t</t>
    </r>
    <r>
      <rPr>
        <b/>
        <sz val="10"/>
        <rFont val="Calibri"/>
        <family val="2"/>
      </rPr>
      <t xml:space="preserve"> Values_x000D_</t>
    </r>
    <phoneticPr fontId="0" type="noConversion"/>
  </si>
  <si>
    <r>
      <t>Percent Distribution of C</t>
    </r>
    <r>
      <rPr>
        <b/>
        <vertAlign val="subscript"/>
        <sz val="10"/>
        <rFont val="Calibri"/>
        <family val="2"/>
      </rPr>
      <t>t</t>
    </r>
    <r>
      <rPr>
        <b/>
        <sz val="10"/>
        <rFont val="Calibri"/>
        <family val="2"/>
      </rPr>
      <t xml:space="preserve"> Values_x000D_</t>
    </r>
    <phoneticPr fontId="0" type="noConversion"/>
  </si>
  <si>
    <r>
      <t>Note</t>
    </r>
    <r>
      <rPr>
        <sz val="10"/>
        <rFont val="Calibri"/>
        <family val="2"/>
      </rPr>
      <t>: If there are fewer than 3 data points, the standard deviation (SD) will appear as "N/A"._x000D_</t>
    </r>
    <phoneticPr fontId="0" type="noConversion"/>
  </si>
  <si>
    <r>
      <t>Distribution of C</t>
    </r>
    <r>
      <rPr>
        <b/>
        <vertAlign val="subscript"/>
        <sz val="10"/>
        <rFont val="Calibri"/>
        <family val="2"/>
      </rPr>
      <t>t</t>
    </r>
    <r>
      <rPr>
        <b/>
        <sz val="10"/>
        <rFont val="Calibri"/>
        <family val="2"/>
      </rPr>
      <t xml:space="preserve"> Values_x000D_</t>
    </r>
    <phoneticPr fontId="0" type="noConversion"/>
  </si>
  <si>
    <r>
      <t>AVG ΔC</t>
    </r>
    <r>
      <rPr>
        <b/>
        <vertAlign val="subscript"/>
        <sz val="11"/>
        <color theme="0"/>
        <rFont val="Calibri"/>
        <family val="2"/>
      </rPr>
      <t>t</t>
    </r>
    <r>
      <rPr>
        <b/>
        <sz val="11"/>
        <color theme="0"/>
        <rFont val="Calibri"/>
        <family val="2"/>
      </rPr>
      <t xml:space="preserve">               (Ct(GOI) - Ave Ct (HKG))_x000D_</t>
    </r>
    <phoneticPr fontId="0" type="noConversion"/>
  </si>
  <si>
    <r>
      <t>2^-ΔC</t>
    </r>
    <r>
      <rPr>
        <b/>
        <vertAlign val="subscript"/>
        <sz val="11"/>
        <color theme="0"/>
        <rFont val="Calibri"/>
        <family val="2"/>
      </rPr>
      <t>t_x000D_</t>
    </r>
    <phoneticPr fontId="0" type="noConversion"/>
  </si>
  <si>
    <r>
      <t>2</t>
    </r>
    <r>
      <rPr>
        <b/>
        <vertAlign val="superscript"/>
        <sz val="10"/>
        <rFont val="Calibri"/>
        <family val="2"/>
      </rPr>
      <t>-ΔCt_x000D_</t>
    </r>
    <phoneticPr fontId="0" type="noConversion"/>
  </si>
  <si>
    <t>Blank</t>
  </si>
  <si>
    <t>O24|P24</t>
  </si>
  <si>
    <t>360|384</t>
  </si>
  <si>
    <t>O23|P23</t>
  </si>
  <si>
    <t>359|383</t>
  </si>
  <si>
    <t>PPC</t>
  </si>
  <si>
    <t>O22|P22</t>
  </si>
  <si>
    <t>358|382</t>
  </si>
  <si>
    <t>Spike-In</t>
  </si>
  <si>
    <t>O21|P21</t>
  </si>
  <si>
    <t>357|381</t>
  </si>
  <si>
    <t>O20|P20</t>
  </si>
  <si>
    <t>356|380</t>
  </si>
  <si>
    <t>O19|P19</t>
  </si>
  <si>
    <t>355|379</t>
  </si>
  <si>
    <t>O18|P18</t>
  </si>
  <si>
    <t>354|378</t>
  </si>
  <si>
    <t>O17|P17</t>
  </si>
  <si>
    <t>353|377</t>
  </si>
  <si>
    <t>O16|P16</t>
  </si>
  <si>
    <t>352|376</t>
  </si>
  <si>
    <t>O15|P15</t>
  </si>
  <si>
    <t>351|375</t>
  </si>
  <si>
    <t>O14|P14</t>
  </si>
  <si>
    <t>350|374</t>
  </si>
  <si>
    <t>O13|P13</t>
  </si>
  <si>
    <t>349|373</t>
  </si>
  <si>
    <t>O12|P12</t>
  </si>
  <si>
    <t>348|372</t>
  </si>
  <si>
    <t>O11|P11</t>
  </si>
  <si>
    <t>347|371</t>
  </si>
  <si>
    <t>O10|P10</t>
  </si>
  <si>
    <t>346|370</t>
  </si>
  <si>
    <t>O09|P09</t>
  </si>
  <si>
    <t>345|369</t>
  </si>
  <si>
    <t>O08|P08</t>
  </si>
  <si>
    <t>344|368</t>
  </si>
  <si>
    <t>O07|P07</t>
  </si>
  <si>
    <t>343|367</t>
  </si>
  <si>
    <t>O06|P06</t>
  </si>
  <si>
    <t>342|366</t>
  </si>
  <si>
    <t>O05|P05</t>
  </si>
  <si>
    <t>341|365</t>
  </si>
  <si>
    <t>O04|P04</t>
  </si>
  <si>
    <t>340|364</t>
  </si>
  <si>
    <t>O03|P03</t>
  </si>
  <si>
    <t>339|363</t>
  </si>
  <si>
    <t>O02|P02</t>
  </si>
  <si>
    <t>338|362</t>
  </si>
  <si>
    <t>O01|P01</t>
  </si>
  <si>
    <t>337|361</t>
  </si>
  <si>
    <t>M24|N24</t>
  </si>
  <si>
    <t>312|336</t>
  </si>
  <si>
    <t>M23|N23</t>
  </si>
  <si>
    <t>311|335</t>
  </si>
  <si>
    <t>M22|N22</t>
  </si>
  <si>
    <t>310|334</t>
  </si>
  <si>
    <t>M21|N21</t>
  </si>
  <si>
    <t>309|333</t>
  </si>
  <si>
    <t>M20|N20</t>
  </si>
  <si>
    <t>308|332</t>
  </si>
  <si>
    <t>M19|N19</t>
  </si>
  <si>
    <t>307|331</t>
  </si>
  <si>
    <t>M18|N18</t>
  </si>
  <si>
    <t>306|330</t>
  </si>
  <si>
    <t>M17|N17</t>
  </si>
  <si>
    <t>305|329</t>
  </si>
  <si>
    <t>M16|N16</t>
  </si>
  <si>
    <t>304|328</t>
  </si>
  <si>
    <t>M15|N15</t>
  </si>
  <si>
    <t>303|327</t>
  </si>
  <si>
    <t>M14|N14</t>
  </si>
  <si>
    <t>302|326</t>
  </si>
  <si>
    <t>M13|N13</t>
  </si>
  <si>
    <t>301|325</t>
  </si>
  <si>
    <t>M12|N12</t>
  </si>
  <si>
    <t>300|324</t>
  </si>
  <si>
    <t>M11|N11</t>
  </si>
  <si>
    <t>299|323</t>
  </si>
  <si>
    <t>M10|N10</t>
  </si>
  <si>
    <t>298|322</t>
  </si>
  <si>
    <t>M09|N09</t>
  </si>
  <si>
    <t>297|321</t>
  </si>
  <si>
    <t>M08|N08</t>
  </si>
  <si>
    <t>296|320</t>
  </si>
  <si>
    <t>M07|N07</t>
  </si>
  <si>
    <t>295|319</t>
  </si>
  <si>
    <t>M06|N06</t>
  </si>
  <si>
    <t>294|318</t>
  </si>
  <si>
    <t>M05|N05</t>
  </si>
  <si>
    <t>293|317</t>
  </si>
  <si>
    <t>M04|N04</t>
  </si>
  <si>
    <t>292|316</t>
  </si>
  <si>
    <t>M03|N03</t>
  </si>
  <si>
    <t>291|315</t>
  </si>
  <si>
    <t>M02|N02</t>
  </si>
  <si>
    <t>290|314</t>
  </si>
  <si>
    <t>M01|N01</t>
  </si>
  <si>
    <t>289|313</t>
  </si>
  <si>
    <t>K24|L24</t>
  </si>
  <si>
    <t>264|288</t>
  </si>
  <si>
    <t>K23|L23</t>
  </si>
  <si>
    <t>263|287</t>
  </si>
  <si>
    <t>K22|L22</t>
  </si>
  <si>
    <t>262|286</t>
  </si>
  <si>
    <t>K21|L21</t>
  </si>
  <si>
    <t>261|285</t>
  </si>
  <si>
    <t>K20|L20</t>
  </si>
  <si>
    <t>260|284</t>
  </si>
  <si>
    <t>K19|L19</t>
  </si>
  <si>
    <t>259|283</t>
  </si>
  <si>
    <t>K18|L18</t>
  </si>
  <si>
    <t>258|282</t>
  </si>
  <si>
    <t>K17|L17</t>
  </si>
  <si>
    <t>257|281</t>
  </si>
  <si>
    <t>K16|L16</t>
  </si>
  <si>
    <t>256|280</t>
  </si>
  <si>
    <t>K15|L15</t>
  </si>
  <si>
    <t>255|279</t>
  </si>
  <si>
    <t>K14|L14</t>
  </si>
  <si>
    <t>254|278</t>
  </si>
  <si>
    <t>K13|L13</t>
  </si>
  <si>
    <t>253|277</t>
  </si>
  <si>
    <t>K12|L12</t>
  </si>
  <si>
    <t>252|276</t>
  </si>
  <si>
    <t>K11|L11</t>
  </si>
  <si>
    <t>251|275</t>
  </si>
  <si>
    <t>K10|L10</t>
  </si>
  <si>
    <t>250|274</t>
  </si>
  <si>
    <t>K09|L09</t>
  </si>
  <si>
    <t>249|273</t>
  </si>
  <si>
    <t>K08|L08</t>
  </si>
  <si>
    <t>248|272</t>
  </si>
  <si>
    <t>K07|L07</t>
  </si>
  <si>
    <t>247|271</t>
  </si>
  <si>
    <t>K06|L06</t>
  </si>
  <si>
    <t>246|270</t>
  </si>
  <si>
    <t>K05|L05</t>
  </si>
  <si>
    <t>245|269</t>
  </si>
  <si>
    <t>K04|L04</t>
  </si>
  <si>
    <t>244|268</t>
  </si>
  <si>
    <t>K03|L03</t>
  </si>
  <si>
    <t>243|267</t>
  </si>
  <si>
    <t>K02|L02</t>
  </si>
  <si>
    <t>242|266</t>
  </si>
  <si>
    <t>K01|L01</t>
  </si>
  <si>
    <t>241|265</t>
  </si>
  <si>
    <t>I24|J24</t>
  </si>
  <si>
    <t>216|240</t>
  </si>
  <si>
    <t>I23|J23</t>
  </si>
  <si>
    <t>215|239</t>
  </si>
  <si>
    <t>I22|J22</t>
  </si>
  <si>
    <t>214|238</t>
  </si>
  <si>
    <t>I21|J21</t>
  </si>
  <si>
    <t>213|237</t>
  </si>
  <si>
    <t>I20|J20</t>
  </si>
  <si>
    <t>212|236</t>
  </si>
  <si>
    <t>I19|J19</t>
  </si>
  <si>
    <t>211|235</t>
  </si>
  <si>
    <t>I18|J18</t>
  </si>
  <si>
    <t>210|234</t>
  </si>
  <si>
    <t>I17|J17</t>
  </si>
  <si>
    <t>209|233</t>
  </si>
  <si>
    <t>I16|J16</t>
  </si>
  <si>
    <t>208|232</t>
  </si>
  <si>
    <t>I15|J15</t>
  </si>
  <si>
    <t>207|231</t>
  </si>
  <si>
    <t>I14|J14</t>
  </si>
  <si>
    <t>206|230</t>
  </si>
  <si>
    <t>I13|J13</t>
  </si>
  <si>
    <t>205|229</t>
  </si>
  <si>
    <t>I12|J12</t>
  </si>
  <si>
    <t>204|228</t>
  </si>
  <si>
    <t>I11|J11</t>
  </si>
  <si>
    <t>203|227</t>
  </si>
  <si>
    <t>I10|J10</t>
  </si>
  <si>
    <t>202|226</t>
  </si>
  <si>
    <t>I09|J09</t>
  </si>
  <si>
    <t>201|225</t>
  </si>
  <si>
    <t>I08|J08</t>
  </si>
  <si>
    <t>200|224</t>
  </si>
  <si>
    <t>I07|J07</t>
  </si>
  <si>
    <t>199|223</t>
  </si>
  <si>
    <t>I06|J06</t>
  </si>
  <si>
    <t>198|222</t>
  </si>
  <si>
    <t>I05|J05</t>
  </si>
  <si>
    <t>197|221</t>
  </si>
  <si>
    <t>I04|J04</t>
  </si>
  <si>
    <t>196|220</t>
  </si>
  <si>
    <t>I03|J03</t>
  </si>
  <si>
    <t>195|219</t>
  </si>
  <si>
    <t>I02|J02</t>
  </si>
  <si>
    <t>194|218</t>
  </si>
  <si>
    <t>I01|J01</t>
  </si>
  <si>
    <t>193|217</t>
  </si>
  <si>
    <t>G24|H24</t>
  </si>
  <si>
    <t>168|192</t>
  </si>
  <si>
    <t>G23|H23</t>
  </si>
  <si>
    <t>167|191</t>
  </si>
  <si>
    <t>G22|H22</t>
  </si>
  <si>
    <t>166|190</t>
  </si>
  <si>
    <t>G21|H21</t>
  </si>
  <si>
    <t>165|189</t>
  </si>
  <si>
    <t>G20|H20</t>
  </si>
  <si>
    <t>164|188</t>
  </si>
  <si>
    <t>G19|H19</t>
  </si>
  <si>
    <t>163|187</t>
  </si>
  <si>
    <t>G18|H18</t>
  </si>
  <si>
    <t>162|186</t>
  </si>
  <si>
    <t>G17|H17</t>
  </si>
  <si>
    <t>161|185</t>
  </si>
  <si>
    <t>G16|H16</t>
  </si>
  <si>
    <t>160|184</t>
  </si>
  <si>
    <t>G15|H15</t>
  </si>
  <si>
    <t>159|183</t>
  </si>
  <si>
    <t>G14|H14</t>
  </si>
  <si>
    <t>158|182</t>
  </si>
  <si>
    <t>G13|H13</t>
  </si>
  <si>
    <t>157|181</t>
  </si>
  <si>
    <t>G12|H12</t>
  </si>
  <si>
    <t>156|180</t>
  </si>
  <si>
    <t>G11|H11</t>
  </si>
  <si>
    <t>155|179</t>
  </si>
  <si>
    <t>G10|H10</t>
  </si>
  <si>
    <t>154|178</t>
  </si>
  <si>
    <t>G09|H09</t>
  </si>
  <si>
    <t>153|177</t>
  </si>
  <si>
    <t>G08|H08</t>
  </si>
  <si>
    <t>152|176</t>
  </si>
  <si>
    <t>G07|H07</t>
  </si>
  <si>
    <t>151|175</t>
  </si>
  <si>
    <t>G06|H06</t>
  </si>
  <si>
    <t>150|174</t>
  </si>
  <si>
    <t>G05|H05</t>
  </si>
  <si>
    <t>149|173</t>
  </si>
  <si>
    <t>G04|H04</t>
  </si>
  <si>
    <t>148|172</t>
  </si>
  <si>
    <t>G03|H03</t>
  </si>
  <si>
    <t>147|171</t>
  </si>
  <si>
    <t>G02|H02</t>
  </si>
  <si>
    <t>146|170</t>
  </si>
  <si>
    <t>G01|H01</t>
  </si>
  <si>
    <t>145|169</t>
  </si>
  <si>
    <t>E24|F24</t>
  </si>
  <si>
    <t>120|144</t>
  </si>
  <si>
    <t>E23|F23</t>
  </si>
  <si>
    <t>119|143</t>
  </si>
  <si>
    <t>E22|F22</t>
  </si>
  <si>
    <t>118|142</t>
  </si>
  <si>
    <t>E21|F21</t>
  </si>
  <si>
    <t>117|141</t>
  </si>
  <si>
    <t>E20|F20</t>
  </si>
  <si>
    <t>116|140</t>
  </si>
  <si>
    <t>E19|F19</t>
  </si>
  <si>
    <t>115|139</t>
  </si>
  <si>
    <t>E18|F18</t>
  </si>
  <si>
    <t>114|138</t>
  </si>
  <si>
    <t>E17|F17</t>
  </si>
  <si>
    <t>113|137</t>
  </si>
  <si>
    <t>E16|F16</t>
  </si>
  <si>
    <t>112|136</t>
  </si>
  <si>
    <t>E15|F15</t>
  </si>
  <si>
    <t>111|135</t>
  </si>
  <si>
    <t>E14|F14</t>
  </si>
  <si>
    <t>110|134</t>
  </si>
  <si>
    <t>E13|F13</t>
  </si>
  <si>
    <t>109|133</t>
  </si>
  <si>
    <t>E12|F12</t>
  </si>
  <si>
    <t>108|132</t>
  </si>
  <si>
    <t>E11|F11</t>
  </si>
  <si>
    <t>107|131</t>
  </si>
  <si>
    <t>E10|F10</t>
  </si>
  <si>
    <t>106|130</t>
  </si>
  <si>
    <t>E09|F09</t>
  </si>
  <si>
    <t>105|129</t>
  </si>
  <si>
    <t>E08|F08</t>
  </si>
  <si>
    <t>104|128</t>
  </si>
  <si>
    <t>E07|F07</t>
  </si>
  <si>
    <t>103|127</t>
  </si>
  <si>
    <t>E06|F06</t>
  </si>
  <si>
    <t>102|126</t>
  </si>
  <si>
    <t>E05|F05</t>
  </si>
  <si>
    <t>101|125</t>
  </si>
  <si>
    <t>E04|F04</t>
  </si>
  <si>
    <t>100|124</t>
  </si>
  <si>
    <t>E03|F03</t>
  </si>
  <si>
    <t>99|123</t>
  </si>
  <si>
    <t>E02|F02</t>
  </si>
  <si>
    <t>98|122</t>
  </si>
  <si>
    <t>E01|F01</t>
  </si>
  <si>
    <t>97|121</t>
  </si>
  <si>
    <t>C24|D24</t>
  </si>
  <si>
    <t>72|96</t>
  </si>
  <si>
    <t>C23|D23</t>
  </si>
  <si>
    <t>71|95</t>
  </si>
  <si>
    <t>C22|D22</t>
  </si>
  <si>
    <t>70|94</t>
  </si>
  <si>
    <t>C21|D21</t>
  </si>
  <si>
    <t>69|93</t>
  </si>
  <si>
    <t>C20|D20</t>
  </si>
  <si>
    <t>68|92</t>
  </si>
  <si>
    <t>C19|D19</t>
  </si>
  <si>
    <t>67|91</t>
  </si>
  <si>
    <t>C18|D18</t>
  </si>
  <si>
    <t>66|90</t>
  </si>
  <si>
    <t>C17|D17</t>
  </si>
  <si>
    <t>65|89</t>
  </si>
  <si>
    <t>C16|D16</t>
  </si>
  <si>
    <t>64|88</t>
  </si>
  <si>
    <t>C15|D15</t>
  </si>
  <si>
    <t>63|87</t>
  </si>
  <si>
    <t>C14|D14</t>
  </si>
  <si>
    <t>62|86</t>
  </si>
  <si>
    <t>C13|D13</t>
  </si>
  <si>
    <t>61|85</t>
  </si>
  <si>
    <t>C12|D12</t>
  </si>
  <si>
    <t>60|84</t>
  </si>
  <si>
    <t>C11|D11</t>
  </si>
  <si>
    <t>59|83</t>
  </si>
  <si>
    <t>C10|D10</t>
  </si>
  <si>
    <t>58|82</t>
  </si>
  <si>
    <t>C09|D09</t>
  </si>
  <si>
    <t>57|81</t>
  </si>
  <si>
    <t>C08|D08</t>
  </si>
  <si>
    <t>56|80</t>
  </si>
  <si>
    <t>C07|D07</t>
  </si>
  <si>
    <t>55|79</t>
  </si>
  <si>
    <t>C06|D06</t>
  </si>
  <si>
    <t>54|78</t>
  </si>
  <si>
    <t>C05|D05</t>
  </si>
  <si>
    <t>53|77</t>
  </si>
  <si>
    <t>C04|D04</t>
  </si>
  <si>
    <t>52|76</t>
  </si>
  <si>
    <t>C03|D03</t>
  </si>
  <si>
    <t>51|75</t>
  </si>
  <si>
    <t>C02|D02</t>
  </si>
  <si>
    <t>50|74</t>
  </si>
  <si>
    <t>C01|D01</t>
  </si>
  <si>
    <t>49|73</t>
  </si>
  <si>
    <t>A24|B24</t>
  </si>
  <si>
    <t>24|48</t>
  </si>
  <si>
    <t>A23|B23</t>
  </si>
  <si>
    <t>23|47</t>
  </si>
  <si>
    <t>A22|B22</t>
  </si>
  <si>
    <t>22|46</t>
  </si>
  <si>
    <t>A21|B21</t>
  </si>
  <si>
    <t>21|45</t>
  </si>
  <si>
    <t>A20|B20</t>
  </si>
  <si>
    <t>20|44</t>
  </si>
  <si>
    <t>A19|B19</t>
  </si>
  <si>
    <t>19|43</t>
  </si>
  <si>
    <t>A18|B18</t>
  </si>
  <si>
    <t>18|42</t>
  </si>
  <si>
    <t>A17|B17</t>
  </si>
  <si>
    <t>17|41</t>
  </si>
  <si>
    <t>A16|B16</t>
  </si>
  <si>
    <t>16|40</t>
  </si>
  <si>
    <t>A15|B15</t>
  </si>
  <si>
    <t>15|39</t>
  </si>
  <si>
    <t>A14|B14</t>
  </si>
  <si>
    <t>14|38</t>
  </si>
  <si>
    <t>A13|B13</t>
  </si>
  <si>
    <t>13|37</t>
  </si>
  <si>
    <t>A12|B12</t>
  </si>
  <si>
    <t>12|36</t>
  </si>
  <si>
    <t>A11|B11</t>
  </si>
  <si>
    <t>11|35</t>
  </si>
  <si>
    <t>A10|B10</t>
  </si>
  <si>
    <t>10|34</t>
  </si>
  <si>
    <t>A09|B09</t>
  </si>
  <si>
    <t>9|33</t>
  </si>
  <si>
    <t>A08|B08</t>
  </si>
  <si>
    <t>8|32</t>
  </si>
  <si>
    <t>A07|B07</t>
  </si>
  <si>
    <t>7|31</t>
  </si>
  <si>
    <t>A06|B06</t>
  </si>
  <si>
    <t>6|30</t>
  </si>
  <si>
    <t>A05|B05</t>
  </si>
  <si>
    <t>5|29</t>
  </si>
  <si>
    <t>A04|B04</t>
  </si>
  <si>
    <t>4|28</t>
  </si>
  <si>
    <t>A03|B03</t>
  </si>
  <si>
    <t>3|27</t>
  </si>
  <si>
    <t>A02|B02</t>
  </si>
  <si>
    <t>2|26</t>
  </si>
  <si>
    <t>A01|B01</t>
  </si>
  <si>
    <t>1|25</t>
  </si>
  <si>
    <t xml:space="preserve">Order in 384
 (for sorting by row) </t>
    <phoneticPr fontId="22" type="noConversion"/>
  </si>
  <si>
    <t>Data pre-processing</t>
  </si>
  <si>
    <t>exp11</t>
  </si>
  <si>
    <t>exp12</t>
  </si>
  <si>
    <t>exp13</t>
  </si>
  <si>
    <t>exp14</t>
  </si>
  <si>
    <t>exp15</t>
  </si>
  <si>
    <t>exp16</t>
  </si>
  <si>
    <t>exp17</t>
  </si>
  <si>
    <t>exp18</t>
  </si>
  <si>
    <t>exp19</t>
  </si>
  <si>
    <t>exp20</t>
  </si>
  <si>
    <t>Normalization  factor</t>
    <phoneticPr fontId="0" type="noConversion"/>
  </si>
  <si>
    <t>Housekeeping Gene Symbol</t>
    <phoneticPr fontId="0" type="noConversion"/>
  </si>
  <si>
    <t>Best 3 Reference Test</t>
    <phoneticPr fontId="0" type="noConversion"/>
  </si>
  <si>
    <t>Normalization  factor</t>
    <phoneticPr fontId="0" type="noConversion"/>
  </si>
  <si>
    <t>Best 3 Reference Control</t>
    <phoneticPr fontId="0" type="noConversion"/>
  </si>
  <si>
    <t>PPC</t>
    <phoneticPr fontId="0" type="noConversion"/>
  </si>
  <si>
    <t>Test(&gt;35 and (N/A or blank) to 35) &amp; (Inter-plate calibration)</t>
    <phoneticPr fontId="0" type="noConversion"/>
  </si>
  <si>
    <t>Control(&gt;35 and (N/A or blank) to 35) &amp; (Inter-plate calibration)</t>
    <phoneticPr fontId="0" type="noConversion"/>
  </si>
  <si>
    <t>Arraystar Inc., 9430 Key West Ave #128, Rockville, MD 20850, USA
Tel: 888-416-6343 • Fax: 240-238-9860 • Email: support@arraystar.com • www.arraystar.com</t>
  </si>
  <si>
    <t>1. Export the raw Ct values using the software supplied with the real-time PCR instrument.</t>
  </si>
  <si>
    <t>2. Paste your test sample Ct values to the sheet "Test Sample Data" in the same well positions.</t>
  </si>
  <si>
    <t>3. Paste your control sample Ct values to the sheet "Control Sample Data" in the same well positions.</t>
  </si>
  <si>
    <t>4. The software will perform all the calculations and mapping automatically.</t>
  </si>
  <si>
    <t>5. Check the results in Excel sheets "All expressed genes", "Scatter Plot", "Volcano Plot", etc.</t>
  </si>
  <si>
    <t>Notes</t>
  </si>
  <si>
    <t>1. The software may not work if the sample numbers participating in the comparison are less than 4.</t>
  </si>
  <si>
    <t>2. The automatic procedures include:</t>
  </si>
  <si>
    <t>Step</t>
  </si>
  <si>
    <t>Excel sheet</t>
  </si>
  <si>
    <r>
      <t xml:space="preserve">Set all Ct values </t>
    </r>
    <r>
      <rPr>
        <sz val="10"/>
        <rFont val="宋体"/>
        <family val="3"/>
        <charset val="134"/>
      </rPr>
      <t>≥</t>
    </r>
    <r>
      <rPr>
        <sz val="10"/>
        <rFont val="Calibri"/>
        <family val="2"/>
      </rPr>
      <t xml:space="preserve"> 35 or N/A (not detected) to 35</t>
    </r>
  </si>
  <si>
    <t>Calculate inter-plate calibration factors</t>
  </si>
  <si>
    <t>Choose Housekeeping Genes</t>
  </si>
  <si>
    <t>Select three most stably expressed housekeeping reference 
genes and calculate average Ct(HKs)</t>
  </si>
  <si>
    <r>
      <t xml:space="preserve">Calculate </t>
    </r>
    <r>
      <rPr>
        <sz val="10"/>
        <rFont val="Symbol"/>
        <family val="1"/>
        <charset val="2"/>
      </rPr>
      <t>D</t>
    </r>
    <r>
      <rPr>
        <sz val="10"/>
        <rFont val="Calibri"/>
        <family val="2"/>
      </rPr>
      <t xml:space="preserve">Ct for each RNA: </t>
    </r>
    <r>
      <rPr>
        <sz val="10"/>
        <rFont val="Symbol"/>
        <family val="1"/>
        <charset val="2"/>
      </rPr>
      <t>D</t>
    </r>
    <r>
      <rPr>
        <sz val="10"/>
        <rFont val="Calibri"/>
        <family val="2"/>
      </rPr>
      <t>Ct(RNA)=Ct(RNA)- average Ct(HKs)</t>
    </r>
  </si>
  <si>
    <t>Calculate fold-change for each RNA: Fold-change = 2^[average ∆Ct(Control) - average ∆Ct(Test)]</t>
  </si>
  <si>
    <t>All expressed genes</t>
  </si>
  <si>
    <t>Calculate P-value</t>
  </si>
  <si>
    <t>Volcano Plot graphing</t>
  </si>
  <si>
    <t>up_Bar Graph</t>
    <phoneticPr fontId="20" type="noConversion"/>
  </si>
  <si>
    <t>down_Bar Graph</t>
    <phoneticPr fontId="20" type="noConversion"/>
  </si>
  <si>
    <t>Transcript Table</t>
    <phoneticPr fontId="20" type="noConversion"/>
  </si>
  <si>
    <t>exp1</t>
    <phoneticPr fontId="0" type="noConversion"/>
  </si>
  <si>
    <t>exp2</t>
    <phoneticPr fontId="0" type="noConversion"/>
  </si>
  <si>
    <t>exp2</t>
    <phoneticPr fontId="0" type="noConversion"/>
  </si>
  <si>
    <r>
      <t>The black line indicates fold changes (2 ^ (-</t>
    </r>
    <r>
      <rPr>
        <sz val="10"/>
        <rFont val="Symbol"/>
        <family val="1"/>
        <charset val="2"/>
      </rPr>
      <t>D</t>
    </r>
    <r>
      <rPr>
        <sz val="10"/>
        <rFont val="Calibri"/>
        <family val="2"/>
      </rPr>
      <t>Ct) of 1 (no difference).
The pink lines indicate the fold-change threshold, defined by the user with the entry in cell A1._x000D_
The axis scale or other plot formats can be adjusted by the Excel chart functions.</t>
    </r>
    <phoneticPr fontId="2" type="noConversion"/>
  </si>
  <si>
    <t xml:space="preserve">The black line indicates a fold-change value of 1.
</t>
  </si>
  <si>
    <t>The pink lines indicate the threshold of fold-change, as defined in the yellow D1 cell.</t>
  </si>
  <si>
    <t xml:space="preserve">The blue line indicates the p value cutoff, as defined in the yellow I1 cell. </t>
  </si>
  <si>
    <t>The axis scales and other plot options can be adjusted by using the standard Excel functions.</t>
  </si>
  <si>
    <t>Annotation</t>
    <phoneticPr fontId="20" type="noConversion"/>
  </si>
  <si>
    <t>18S rRNA</t>
    <phoneticPr fontId="20" type="noConversion"/>
  </si>
  <si>
    <t>1700007L15Rik</t>
  </si>
  <si>
    <t>4930570G19Rik-2</t>
  </si>
  <si>
    <t>Abhd11os</t>
  </si>
  <si>
    <t>Airn-1</t>
  </si>
  <si>
    <t>Airn-3</t>
  </si>
  <si>
    <t>AK028007</t>
  </si>
  <si>
    <t>alncRNA-EC7</t>
  </si>
  <si>
    <t>Crxos</t>
  </si>
  <si>
    <t>Dlx4os</t>
  </si>
  <si>
    <t>Dlx6os1</t>
  </si>
  <si>
    <t>Dworf</t>
  </si>
  <si>
    <t>E130102H24Rik</t>
  </si>
  <si>
    <t>Evx1as</t>
  </si>
  <si>
    <t>G730013B05Rik-1</t>
  </si>
  <si>
    <t>Gfra1</t>
  </si>
  <si>
    <t>Gm14155</t>
  </si>
  <si>
    <t>Gm16551</t>
  </si>
  <si>
    <t>Gm2694-2</t>
  </si>
  <si>
    <t>H19</t>
  </si>
  <si>
    <t>Kcnq1ot1</t>
  </si>
  <si>
    <t>LeXis-1</t>
  </si>
  <si>
    <t>LeXis-2</t>
  </si>
  <si>
    <t>linc1242</t>
  </si>
  <si>
    <t>linc1368</t>
  </si>
  <si>
    <t>LincRNA-Gm4419-2</t>
  </si>
  <si>
    <t>lnc-31</t>
  </si>
  <si>
    <t>lncKdm2b</t>
  </si>
  <si>
    <t>lncRNA-ACOD1</t>
  </si>
  <si>
    <t>lncRNA-Nfkb2-1</t>
  </si>
  <si>
    <t>lncRNA-Smad7-1</t>
  </si>
  <si>
    <t>lncRNA-Smad7-2</t>
  </si>
  <si>
    <t>lncRNA-Smad7-3</t>
  </si>
  <si>
    <t>lnc-Smad3</t>
  </si>
  <si>
    <t>Mdrl</t>
  </si>
  <si>
    <t>Meg3-1</t>
  </si>
  <si>
    <t>Meg3-2</t>
  </si>
  <si>
    <t>Msx1os</t>
  </si>
  <si>
    <t>Nespas</t>
  </si>
  <si>
    <t>Nkx2-2os</t>
  </si>
  <si>
    <t>Panct1</t>
  </si>
  <si>
    <t>Pinc</t>
  </si>
  <si>
    <t>Rubie</t>
  </si>
  <si>
    <t>Six3os1-2</t>
  </si>
  <si>
    <t>Six3os1-3</t>
  </si>
  <si>
    <t>Six3os1-4</t>
  </si>
  <si>
    <t>Six3os1-5</t>
  </si>
  <si>
    <t>Six3os1-6</t>
  </si>
  <si>
    <t>Smn-AS1</t>
  </si>
  <si>
    <t>Tug1-2</t>
  </si>
  <si>
    <t>Tug1-3</t>
  </si>
  <si>
    <t>Vax2os-2</t>
  </si>
  <si>
    <t>Xist-2</t>
  </si>
  <si>
    <t>Zfhx2os</t>
  </si>
  <si>
    <t>4930503E24Rik</t>
  </si>
  <si>
    <t>4930570G19Rik-1</t>
  </si>
  <si>
    <t>5430416N02Rik</t>
  </si>
  <si>
    <t>5S-OT</t>
  </si>
  <si>
    <t>6430411K18Rik</t>
  </si>
  <si>
    <t>9530018H14Rik</t>
  </si>
  <si>
    <t>Airn-2</t>
  </si>
  <si>
    <t>AK038798</t>
  </si>
  <si>
    <t>AK044955</t>
  </si>
  <si>
    <t>AK081227</t>
  </si>
  <si>
    <t>AK133808</t>
  </si>
  <si>
    <t>AK139328</t>
  </si>
  <si>
    <t>AK143294</t>
  </si>
  <si>
    <t>AK143693</t>
  </si>
  <si>
    <t>AK153778</t>
  </si>
  <si>
    <t>APOA4-AS</t>
  </si>
  <si>
    <t>Atp2a2</t>
  </si>
  <si>
    <t>B130024G19Rik</t>
  </si>
  <si>
    <t>Borg</t>
  </si>
  <si>
    <t>Bvht</t>
  </si>
  <si>
    <t>C130071C03Rik-1</t>
  </si>
  <si>
    <t>C130071C03Rik-2</t>
  </si>
  <si>
    <t>C2dat1</t>
  </si>
  <si>
    <t>C730029A08Rik</t>
  </si>
  <si>
    <t>C730036E19Rik</t>
  </si>
  <si>
    <t>CAIF</t>
  </si>
  <si>
    <t>Chaer</t>
  </si>
  <si>
    <t>Chast</t>
  </si>
  <si>
    <t>Cyp4b1-ps2</t>
  </si>
  <si>
    <t>Dalir</t>
  </si>
  <si>
    <t>Digit</t>
  </si>
  <si>
    <t>Dio3os</t>
  </si>
  <si>
    <t>Dleu2</t>
  </si>
  <si>
    <t>Dlx1as</t>
  </si>
  <si>
    <t>Dreh</t>
  </si>
  <si>
    <t>Egr2-AS</t>
  </si>
  <si>
    <t>Emx2os</t>
  </si>
  <si>
    <t>Esrp2-as-1</t>
  </si>
  <si>
    <t>Esrp2-as-2</t>
  </si>
  <si>
    <t>Esrp2-as-3</t>
  </si>
  <si>
    <t>Fendrr-1</t>
  </si>
  <si>
    <t>Fendrr-2</t>
  </si>
  <si>
    <t>Firre</t>
  </si>
  <si>
    <t>Ftx-1</t>
  </si>
  <si>
    <t>Ftx-2</t>
  </si>
  <si>
    <t>G730013B05Rik-2</t>
  </si>
  <si>
    <t>Gas5</t>
  </si>
  <si>
    <t>Gm12919</t>
  </si>
  <si>
    <t>Gm13865</t>
  </si>
  <si>
    <t>Gm15050</t>
  </si>
  <si>
    <t>Gm15054</t>
  </si>
  <si>
    <t>Gm15834</t>
  </si>
  <si>
    <t>Gm16845-1</t>
  </si>
  <si>
    <t>Gm16845-2</t>
  </si>
  <si>
    <t>Gm2694-1</t>
  </si>
  <si>
    <t>Gm30731</t>
  </si>
  <si>
    <t>Gm32592</t>
  </si>
  <si>
    <t>Gm6644</t>
  </si>
  <si>
    <t>Gm6768</t>
  </si>
  <si>
    <t>Halr1</t>
  </si>
  <si>
    <t>Hm629797</t>
  </si>
  <si>
    <t>Hotair</t>
  </si>
  <si>
    <t>Hottip-1</t>
  </si>
  <si>
    <t>Hottip-2</t>
  </si>
  <si>
    <t>Hoxa11os</t>
  </si>
  <si>
    <t>Hoxaas3</t>
  </si>
  <si>
    <t>Huc1</t>
  </si>
  <si>
    <t>Jpx</t>
  </si>
  <si>
    <t>linc1257-1</t>
  </si>
  <si>
    <t>linc1257-2</t>
  </si>
  <si>
    <t>LincRNA-Gm4419-1</t>
  </si>
  <si>
    <t>Lnc13</t>
  </si>
  <si>
    <t>lnc-LFAR1</t>
  </si>
  <si>
    <t>lncLGR</t>
  </si>
  <si>
    <t>lncOL1</t>
  </si>
  <si>
    <t>Lncpint-1</t>
  </si>
  <si>
    <t>Lncpint-2</t>
  </si>
  <si>
    <t>Lncpint-3</t>
  </si>
  <si>
    <t>lncPrep</t>
  </si>
  <si>
    <t>lncRNA033862</t>
  </si>
  <si>
    <t>lncRNA-Nfkb2-2</t>
  </si>
  <si>
    <t>LOC105246506</t>
  </si>
  <si>
    <t>Malat1</t>
  </si>
  <si>
    <t>Mhrt</t>
  </si>
  <si>
    <t>Miat-1</t>
  </si>
  <si>
    <t>Miat-2</t>
  </si>
  <si>
    <t>Mir124a-1hg</t>
  </si>
  <si>
    <t>Mir142hg</t>
  </si>
  <si>
    <t>Mira</t>
  </si>
  <si>
    <t>Mirt1</t>
  </si>
  <si>
    <t>Mirt2</t>
  </si>
  <si>
    <t>Morrbid-1</t>
  </si>
  <si>
    <t>Morrbid-2</t>
  </si>
  <si>
    <t>Morrbid-3</t>
  </si>
  <si>
    <t>Munc</t>
  </si>
  <si>
    <t>Myhas</t>
  </si>
  <si>
    <t>Nctc1</t>
  </si>
  <si>
    <t>Neat1-1</t>
  </si>
  <si>
    <t>Neat1-2</t>
  </si>
  <si>
    <t>np_17856</t>
  </si>
  <si>
    <t>np_5318</t>
  </si>
  <si>
    <t>PAPAS</t>
  </si>
  <si>
    <t>Paupar</t>
  </si>
  <si>
    <t>Platr14-1</t>
  </si>
  <si>
    <t>Platr14-2</t>
  </si>
  <si>
    <t>Pluto</t>
  </si>
  <si>
    <t>Ptgs2os2</t>
  </si>
  <si>
    <t>Rian</t>
  </si>
  <si>
    <t>Rmrp</t>
  </si>
  <si>
    <t>Rmst</t>
  </si>
  <si>
    <t>Rr18</t>
  </si>
  <si>
    <t>Rroid</t>
  </si>
  <si>
    <t>Sghrt-1</t>
  </si>
  <si>
    <t>Sghrt-2</t>
  </si>
  <si>
    <t>Six3os1-1</t>
  </si>
  <si>
    <t>Snhg3</t>
  </si>
  <si>
    <t>Snhg5</t>
  </si>
  <si>
    <t>Sox2ot</t>
  </si>
  <si>
    <t>Srsf9</t>
  </si>
  <si>
    <t>Tdpx-ps1</t>
  </si>
  <si>
    <t>TK99129</t>
  </si>
  <si>
    <t>Tog</t>
  </si>
  <si>
    <t>Trp53cor1</t>
  </si>
  <si>
    <t>Tsix</t>
  </si>
  <si>
    <t>Ttc39aos1</t>
  </si>
  <si>
    <t>Tug1-1</t>
  </si>
  <si>
    <t>Uchl1os</t>
  </si>
  <si>
    <t>Uph</t>
  </si>
  <si>
    <t>Vax2os-1</t>
  </si>
  <si>
    <t>Wt1os</t>
  </si>
  <si>
    <t>Xist-1</t>
  </si>
  <si>
    <t>Yam-1</t>
  </si>
  <si>
    <t>ACTB</t>
    <phoneticPr fontId="1" type="noConversion"/>
  </si>
  <si>
    <t>GAPDH</t>
    <phoneticPr fontId="1" type="noConversion"/>
  </si>
  <si>
    <t>Transcript of interest</t>
  </si>
  <si>
    <t>House-keeping gene</t>
  </si>
  <si>
    <t>Transcript Type</t>
  </si>
  <si>
    <t>Transcript ID</t>
  </si>
  <si>
    <t>Alias</t>
  </si>
  <si>
    <t>Disease Association</t>
  </si>
  <si>
    <t>Description</t>
  </si>
  <si>
    <t>PMID</t>
  </si>
  <si>
    <t>NR_045709</t>
  </si>
  <si>
    <t>linc-Iqcg; linc1609; AK160141</t>
  </si>
  <si>
    <t>lincRNA</t>
  </si>
  <si>
    <t>pluripotency</t>
  </si>
  <si>
    <t>-</t>
  </si>
  <si>
    <t>Involved in maintaining pluripotency in ESCs.</t>
  </si>
  <si>
    <t>NR_028310</t>
  </si>
  <si>
    <t>ischemia/reperfusion</t>
  </si>
  <si>
    <t>Classification and validation of deregulated LncRNAs in ischemia/reperfusion-treated mouse livers.</t>
  </si>
  <si>
    <t>24312245</t>
  </si>
  <si>
    <t>C630015G22</t>
  </si>
  <si>
    <t>neurite growth</t>
  </si>
  <si>
    <t>In vitro knockdown of the long non-coding RNA resulted in significant down-regulation of Negr1 mRNA expression, NEGR1 protein levels and neurite length whereas over-expression enhanced Negr1 mRNA expression, NEGR1 protein levels and increased neurite length. The long non-coding RNA, BC048612, and microRNA-203 were determined to be positive and negative regulators of Negr1 gene expression respectively.</t>
  </si>
  <si>
    <t>NR_040399</t>
  </si>
  <si>
    <t>NR_034038</t>
  </si>
  <si>
    <t>100041797; Adapt33; Gm3514; linc1354</t>
  </si>
  <si>
    <t>Mouse RNA was found to interact with a number of chromatin binding protein/complexes in mouse embryonic stem cells including PRC1, PRC2, JARID1B, ESET, SUV39H1, SETD8 and CBX1 with the general pattern being interaction with repressors of gene expression.</t>
  </si>
  <si>
    <t>KX756090</t>
  </si>
  <si>
    <t>antisense</t>
  </si>
  <si>
    <t>rRNA transcription</t>
  </si>
  <si>
    <t>5S-OT plays a cis role in regulating the transcription of 5S rRNA in mice and humans. in human cells, 5S-OT regulates alternative splicing of multiple
genes in trans via Alu/anti-Alu pairing with target genes and by interacting with the splicing factor U2AF65.</t>
  </si>
  <si>
    <t>NR_002848</t>
  </si>
  <si>
    <t>PEG11as; antiPeg11; antiRtl1</t>
  </si>
  <si>
    <t>miRNA precursor</t>
  </si>
  <si>
    <t xml:space="preserve">Several additional mirnas are processed from antipeg11 and that these regulate rtl1/peg11 in trans by guiding risc-mediated cleavage of its mrna. </t>
  </si>
  <si>
    <t>AK020562</t>
  </si>
  <si>
    <t>lncRNA-HIT</t>
  </si>
  <si>
    <t>breast cancer</t>
  </si>
  <si>
    <t xml:space="preserve">The level of expression of lncRNA-HIT in normal breast tissue was low and gradually increased to invasive carcinoma suggesting lncRNA-HIT may play a role in tumor progression in humans. These data further support the findings demonstrating the involvement of lncRNA-HIT in EMT and invasion as observed in NMuMG and 4T1 cells, and suggest that conserved human lncRNA-HIT could play a pivotal role in breast cancer metastasis; Mechanistically the LncRNA-HIT siRNA treatments impacted pro-chondrogenic gene expression by reducing H3K27ac or p100 activity, confirming that LncRNA-HIT is essential for chondrogenic differentiation in the limb mesenchyme; In the limb mesenchyme, LncRNA-HIT was found to be retained in the nucleus, forming a complex with p100 and CBP. </t>
  </si>
  <si>
    <t>25605728;26633036</t>
  </si>
  <si>
    <t>NR_026688</t>
  </si>
  <si>
    <t>2010001M06Rik; AI462243; Wbscr26; Wnscr26</t>
  </si>
  <si>
    <t>processed transcript</t>
  </si>
  <si>
    <t>neurodegenerative diseases</t>
  </si>
  <si>
    <t>The striatal long noncoding RNA Abhd11os is neuroprotective against an N-terminal fragment of mutant huntingtin in vivo. Abhd11os overexpression produces neuroprotection against an N-terminal fragment of mutant huntingtin, whereas Abhd11os knockdown is protoxic.</t>
  </si>
  <si>
    <t>25619660</t>
  </si>
  <si>
    <t>NR_002853; NR_027784; NR_027772; NR_027773</t>
  </si>
  <si>
    <t>Airn</t>
  </si>
  <si>
    <t>2810051F02Rik; 2810434M15Rik; AI256653; AI597500; AW049873; Air; B930018I07Rik; D17Ertd663e; IGF2RAS</t>
  </si>
  <si>
    <t xml:space="preserve">hepatocelluar carcinoma; alcoholic liver disease; chronic nonalcoholic liver disease; </t>
  </si>
  <si>
    <t>Up regulation in liver  by DDC (Diethyl 1,4-dihydro-2,4,6,-trimethyl-3,5-pyridinedicarboxylate ). Furthermore, over expression of H19 and AIR was demonstrated in tumors formed in mice withdrawn for 9 months; The Airn noncoding RNA epigenetically silences transcription by targeting G9a to chromatin. Air accumulates at the Slc22a3 promoter in correlation with localized H3K9 methylation and transcriptional repression.</t>
  </si>
  <si>
    <t>19362547;18988810;19571010;19727951</t>
  </si>
  <si>
    <t>NR_027784</t>
  </si>
  <si>
    <t>heart failure</t>
  </si>
  <si>
    <t>Quantitative-PCR identified the relative expression of 5 significantly upregulated and 5 downregulated LncRNAs from 10 HF mice. Five LncRNAs were upregulated and 16 downregulated in HF hearts as compared with control hearts.</t>
  </si>
  <si>
    <t>24205036</t>
  </si>
  <si>
    <t>Quantitative-PCR identified the relative expression of 5 significantly upregulated and 5 downregulated LncRNAs from 10 HF mice. Five LncRNAs were upregulated and 7 downregulated in HF hearts as compared with control hearts.</t>
  </si>
  <si>
    <t>Rett syndrome</t>
  </si>
  <si>
    <t xml:space="preserve"> transcriptional dysregulation of lncRNAs upon Mecp2 loss contributes to the neurological phenotype of Rett syndrome and highlights the complex interaction between ncRNAs and coding-RNAs; overexpression of AK081227 mediated by the Mecp2 loss was associated with the downregulation of its host coding protein gene, the gamma-aminobutyric acid receptor subunit Rho 2 (Gabrr2)</t>
  </si>
  <si>
    <t>23611944</t>
  </si>
  <si>
    <t>neuronal-glial fate specification and oligodendrocyte lineage maturation</t>
  </si>
  <si>
    <t>A variety of ncRNAs were broadly upregulated in OLPs, PMOs and MYOs including AK141895 and AK133808, associated with the Slc44a1 and Rab11b genomic loci, respectively.</t>
  </si>
  <si>
    <t>Silencing of Long Noncoding RNA AK139328 Attenuates Ischemia/Reperfusion Injury in Mouse Livers; LncRNA AK139328 had been previously reported to be upregulated in the liver after IRI, and silencing of hepatic AK139328 ameliorated liver IRI.  microarray and RT-PCR analyses failed to detect the presence of AK139328 in mouse plasma.</t>
  </si>
  <si>
    <t>24312245;26221732</t>
  </si>
  <si>
    <t>Quantitative-PCR identified the relative expression of 5 significantly upregulated and 5 downregulated LncRNAs from 10 HF mice. Five LncRNAs were upregulated and 26 downregulated in HF hearts as compared with control hearts.</t>
  </si>
  <si>
    <t>NR_131196</t>
  </si>
  <si>
    <t>Bloodlinc; Gm11616</t>
  </si>
  <si>
    <t>red cell maturation</t>
  </si>
  <si>
    <t xml:space="preserve">alncRNA-EC7, is transcribed from an enhancer and is specifically needed for activation of the neighboring gene encoding BAND 3. </t>
  </si>
  <si>
    <t>APOA4-AS_mm_seq</t>
  </si>
  <si>
    <t>Gm10680</t>
  </si>
  <si>
    <t>fatty liver disease</t>
  </si>
  <si>
    <t>regulates APOA4 expression depending on HuR</t>
  </si>
  <si>
    <t>NR_027838</t>
  </si>
  <si>
    <t>9530097L16Rik; D5Wsu150e; SERCA2; SERCA2B; Serca2a; mKIAA4195</t>
  </si>
  <si>
    <t>Quantitative-PCR identified the relative expression of 5 significantly upregulated and 5 downregulated LncRNAs from 10 HF mice. Five LncRNAs were upregulated and 4 downregulated in HF hearts as compared with control hearts.</t>
  </si>
  <si>
    <t>NR_045850</t>
  </si>
  <si>
    <t>retained intron</t>
  </si>
  <si>
    <t>We also have identified a candidate imprinted long antisense ncRNA, AK045070, that encompasses &gt;45 kb and shows expression within the thalamus, pyramidal cells in the ventral hippocampus, and cortical amygdalar area. The adjacent candidate imprinted expressed gene, Coup-TfII, an important nuclear receptor involved in regulating various hormonal and brain functions, also exhibits a similar expression profile within these regions</t>
  </si>
  <si>
    <t>18184812</t>
  </si>
  <si>
    <t>NR_131206</t>
  </si>
  <si>
    <t>AB010885; Gm45924</t>
  </si>
  <si>
    <t>Nuclear localization of BORG was mediated through a novel RNA motif consisting of the pentamer sequence AGCCC with sequence restrictions at positions -8 (T or A) and -3 (G or C) relative to the first nucleotide of the pentamer; The transcript of borg lacks any extensive open reading frames and contains a cluster of multiple interspersed repetitive sequences in its middle part.</t>
  </si>
  <si>
    <t>24732794;9642273</t>
  </si>
  <si>
    <t>NR_045420</t>
  </si>
  <si>
    <t>Braveheart; Gm20748; ENSMUSG00000098098</t>
  </si>
  <si>
    <t>cardiovascular disease</t>
  </si>
  <si>
    <t>Boyer et al at Massachusetts Institute of Technology have begun to study lncRNAs important for heart development and have identified a novel lncRNA (AK143260) required for specification of the cardiac lineage in vitro; Here, we identified Braveheart (Bvht), a heart-associated lncRNA in mouse. Using multiple embryonic stem cell (ESC) differentiation strategies, we show that Bvht is required for progression of nascent mesoderm toward a cardiac fate.</t>
  </si>
  <si>
    <t>23104877;23352431</t>
  </si>
  <si>
    <t>NR_015561</t>
  </si>
  <si>
    <t>Visc-1; ECONEXIN; EyeLinc1; 2810449C10Rik</t>
  </si>
  <si>
    <t>glioma</t>
  </si>
  <si>
    <t>ECONEXIN is a potential oncogene that regulates TOP2A by sponging miR-411-5p in glioma.</t>
  </si>
  <si>
    <t>NR_152244</t>
  </si>
  <si>
    <t>C130071C03Rik</t>
  </si>
  <si>
    <t>AK153573</t>
  </si>
  <si>
    <t>CAMK2D associated transcript 1</t>
  </si>
  <si>
    <t>intronic</t>
  </si>
  <si>
    <t>cerebral ischemia</t>
  </si>
  <si>
    <t xml:space="preserve">lncRNA C2dat1 that modulates the expression of CaMKIIδ to impact neuronal survival
</t>
  </si>
  <si>
    <t>AK050225</t>
  </si>
  <si>
    <t>AK038898</t>
  </si>
  <si>
    <t>adipocyte differentiation</t>
  </si>
  <si>
    <t>Blnc1 promotes brown and beige adipocyte differentiation and function</t>
  </si>
  <si>
    <t>NR_038011</t>
  </si>
  <si>
    <t>lncLSTR</t>
  </si>
  <si>
    <t>lipid homeostasis</t>
  </si>
  <si>
    <t>These data support a model in which lncLSTR regulates a TDP-43/FXR/apoC2-dependent pathway to maintain systemic lipid homeostasis.</t>
  </si>
  <si>
    <t>AK020546</t>
  </si>
  <si>
    <t>autophagy</t>
  </si>
  <si>
    <t>myocardial infarction; cardiovascular diseases</t>
  </si>
  <si>
    <t>LncRNA CAIF inhibits autophagy and attenuates
myocardial infarction by blocking p53-mediated
myocardin transcript</t>
  </si>
  <si>
    <t>chaer_mm_seq</t>
  </si>
  <si>
    <t>cardiac hypertrophy</t>
  </si>
  <si>
    <t>(Chaer), which is necessary for the development of cardiac hypertrophy. Mechanistically, Chaer directly interacts with the catalytic subunit of polycomb repressor complex 2 (PRC2). This interaction, which is mediated by a 66-mer motif in Chaer, interferes with PRC2 targeting to genomic loci, thereby inhibiting histone H3 lysine 27 methylation at the promoter regions of genes involved in cardiac hypertrophy.</t>
  </si>
  <si>
    <t>ENSMUST00000130556</t>
  </si>
  <si>
    <t>Arhgap27os1</t>
  </si>
  <si>
    <t>cardiac remodeling</t>
  </si>
  <si>
    <t>Chast negatively regulated Pleckstrin homology domain-containing protein family M member 1 (opposite strand of Chast), impeding cardiomyocyte autophagy and driving hypertrophy</t>
  </si>
  <si>
    <t>NR_038092</t>
  </si>
  <si>
    <t>AA606869; AY5908911; Egam1; Crxos</t>
  </si>
  <si>
    <t xml:space="preserve">We overexpressed another nat, crxos, in mouse adult retina using adeno-associated viral vectors and we observed a significant decrease in the expression levels of the corresponding sense gene, crx. </t>
  </si>
  <si>
    <t>NR_033575</t>
  </si>
  <si>
    <t>Gm12839; OTTMUSG00000008630</t>
  </si>
  <si>
    <t>Quantitative-PCR identified the relative expression of 5 significantly upregulated and 5 downregulated LncRNAs from 10 HF mice. Five LncRNAs were upregulated and 29 downregulated in HF hearts as compared with control hearts.</t>
  </si>
  <si>
    <t>NR_130904</t>
  </si>
  <si>
    <t>Dali; Gm28525; DNMT1-Associated Long Intergenic; linc-Brn1a; linc-Brn1b</t>
  </si>
  <si>
    <t>neural differentiation</t>
  </si>
  <si>
    <t>Dali is transcribed downstream of the Pou3f3 transcription factor gene and its depletion disrupts the differentiation of neuroblastoma cells. Locally, Dali transcript regulates transcription of the Pou3f3 locus. Distally, it preferentially targets active promoters and regulates expression of neural differentiation genes, in part through physical association with the POU3F3 protein.</t>
  </si>
  <si>
    <t>XR_381874</t>
  </si>
  <si>
    <t>Gm10000</t>
  </si>
  <si>
    <t>divergent</t>
  </si>
  <si>
    <t>endoderm differentiation</t>
  </si>
  <si>
    <t>DIGIT Is a Conserved Long Noncoding RNA that Regulates GSC Expression to Control Definitive Endoderm Differentiation of Embryonic Stem Cells</t>
  </si>
  <si>
    <t>NR_002866</t>
  </si>
  <si>
    <t>AW556460; Dio3as</t>
  </si>
  <si>
    <t xml:space="preserve">The dio3 gene may lie within the structure of the antisense gene, a complex arrangement often observed in imprinted loci. </t>
  </si>
  <si>
    <t>NR_028264</t>
  </si>
  <si>
    <t>1810047A16Rik; 4932411A06Rik; 7730401J12Rik; AI197277; AI788824; Alt1; Gm9069; Leu2</t>
  </si>
  <si>
    <t>A study found that Dleu2, a previously described ncRNA overlapping but transcribed in the opposite direction of the Trim13 (RFP2/LEU5) gene whose expression is upregulated during early OL maturation and terminal differentiation.</t>
  </si>
  <si>
    <t>NR_002854</t>
  </si>
  <si>
    <t>Dix1as; Dlx1os</t>
  </si>
  <si>
    <t>neuronal-glial fate specification</t>
  </si>
  <si>
    <t>shRNA-mediated knockdown of two such lncRNAs, Six3os and Dlx1as, indicate roles for lncRNAs in the glial-neuronal lineage specification of multipotent adult stem cells; Mice devoid of Dlx1as RNA are viable and fertile, and display a mild skeletal and neurological phenotype reminiscent of a Dlx1 gain-of function phenotype, suggesting a role for this non-coding antisense RNA in modulating Dlx1 transcript levels and stability.</t>
  </si>
  <si>
    <t>23583100;23415800</t>
  </si>
  <si>
    <t>NR_040279</t>
  </si>
  <si>
    <t>A730090H04Rik; Dlx4as</t>
  </si>
  <si>
    <t>Evf2, Dlx1as, and Dlx4as exhibit similar expression profiles to the associated Dlx genes.</t>
  </si>
  <si>
    <t>18562676</t>
  </si>
  <si>
    <t>NR_015388</t>
  </si>
  <si>
    <t>A230055N17Rik; Dlx6as1; Evf-1; Evf-2; Evf1; Evf1/2; Evf2; Shhrs; mEvf-1</t>
  </si>
  <si>
    <t>Up-regulated in vitro during differentiation of neuronal progenitors to GABAergic neurons and during mouse embryonic stem cells differentiation; The ultraconserved region* of Evf-2 binds and co-operates with Dlx-2 in vivo to increase the transcriptional activity of the Dlx-5/6 enhancer in a target and homeodomain-specific manner</t>
  </si>
  <si>
    <t>18562676;16705037</t>
  </si>
  <si>
    <t>NR_105051</t>
  </si>
  <si>
    <t>hepatocelluar carcinoma</t>
  </si>
  <si>
    <t>Further experiments showed that Dreh can specifically bind to vimentin, a type III intermediate filament and the major cytoskeletal component of mesenchymal cells and then inhibit HCC metastasis by modifying the expression and reorganization of vimentin; We identified an lncRNA, down-regulated expression by HBx (termed lncRNA-Dreh), which can inhibit HCC growth and metastasis in vitro and in vivo, act as a tumor suppressor in the development of HBV-HCC. LncRNA-Dreh could combine with the intermediate filament protein vimentin and repress its expression, further change the normal cytoskeleton structure to inhibit tumor metastasis;lncRNA-Dreh could bind to the intermediate filament protein vimentin, repress its expression, and thus change the cytoskeleton structure and inhibit tumor metastasis. It acts as a tumor suppressor in the development of HBV-HCC, which inhibits HCC growth and metastasis in vitro and in vivo. These findings support a role of lncRNA-Dreh in tumor suppression and survival prediction of HCC patients.</t>
  </si>
  <si>
    <t>24296588;23239537;24757675</t>
  </si>
  <si>
    <t>NONMMUT043302/NONMMUT113354</t>
  </si>
  <si>
    <t>Cardiac development</t>
  </si>
  <si>
    <t>Enhances SERCA activity in muscle</t>
  </si>
  <si>
    <t>NR_040708</t>
  </si>
  <si>
    <t>AK021368 and Cox2 exhibit overlapping expression profiles in the cerebral cortex, raising the possibility that a similar regulatory mechanism occurs in the brain.</t>
  </si>
  <si>
    <t>Egr2-AS_mm_seq</t>
  </si>
  <si>
    <t>Peripheral Myelination</t>
  </si>
  <si>
    <t>sciatic nerve injury</t>
  </si>
  <si>
    <t>Regulation of Peripheral Myelination through Transcriptional Buffering of Egr2 by an Antisense Long Non-coding RNA</t>
  </si>
  <si>
    <t>NR_002863</t>
  </si>
  <si>
    <t>A biological function for emx2os, presumably to regulate emx2; Emx2, emx2os, emx2, and emx2os are abundant in the uterine endometrium, with sense and antisense transcripts exhibiting identical expression patterns</t>
  </si>
  <si>
    <t xml:space="preserve">1810019D21Rik </t>
  </si>
  <si>
    <t xml:space="preserve">breast cancer </t>
  </si>
  <si>
    <t>Esrp2 and lncRNA Esrp2-as regulated by enhancer DNA methylation with prognostic relevance for human breast cancer</t>
  </si>
  <si>
    <t>NR_040346</t>
  </si>
  <si>
    <t>Esrp2-as</t>
  </si>
  <si>
    <t>NR_038163</t>
  </si>
  <si>
    <t>Evx1os; 5730457N03Rik</t>
  </si>
  <si>
    <t>mesendodermal lineage differentiation</t>
  </si>
  <si>
    <t xml:space="preserve">the divergent lncRNA Evx1as promotes transcription of its neighbor gene, EVX1, and regulates mesendodermal differentiation; The lncRNA Evx1as binds locally to chromatin and promotes EVX1 transcription in cis </t>
  </si>
  <si>
    <t>1110050K14Rik; LL66; linc-Foxf1a; lincFoxf1</t>
  </si>
  <si>
    <t>bidirectional promoter lncRNA</t>
  </si>
  <si>
    <t>The tissue-specific lncRNA Fendrr is an essential regulator of heart and body wall development in the mouse.</t>
  </si>
  <si>
    <t>23369715</t>
  </si>
  <si>
    <t>NR_130109</t>
  </si>
  <si>
    <t>Fendrr</t>
  </si>
  <si>
    <t>NR_015505</t>
  </si>
  <si>
    <t>5830467J12Rik; 6720401G13Rik; AW048145</t>
  </si>
  <si>
    <t>maintenance of an important epigenetic feature of the inactive X chromosome</t>
  </si>
  <si>
    <t>Firre, a lncRNA highly enriched in the nucleoplasm and previously reported to mediate chromosomal contacts in ESCs, controls a network of genes related to RNA processing; Firre is X-linked and expressed from a macrosatellite repeat locus associated with a cluster of CTCF and cohesin binding sites, and is preferentially located adjacent to the nucleolus. Knockdown of Firre disrupts perinucleolar targeting and H3K27me3 levels in mouse fibroblasts, demonstrating a role in maintenance of an important epigenetic feature of the inactive X chromosome.</t>
  </si>
  <si>
    <t>25887447;26048247</t>
  </si>
  <si>
    <t>NR_028380</t>
  </si>
  <si>
    <t>Ftx</t>
  </si>
  <si>
    <t>B230206F22Rik; BB219131; NCRNA00182; Thcytx</t>
  </si>
  <si>
    <t>X inactivation</t>
  </si>
  <si>
    <t>Ftx has both a global role in the adjustment of the transcription levels of several genes in the Xic and a positive effect on Xist expression that coincides with a role in preventing the methylation of the Xist promoter; Ftx is upregulated specifically in female cells at the time of Xist upregulation and X inactivation.</t>
  </si>
  <si>
    <t>21329697;21496640</t>
  </si>
  <si>
    <t>NR_028381</t>
  </si>
  <si>
    <t>NR_040379</t>
  </si>
  <si>
    <t>G730013B05Rik</t>
  </si>
  <si>
    <t>linc-Cblb; linc1610; AK144852</t>
  </si>
  <si>
    <t>NR_002840</t>
  </si>
  <si>
    <t>Gas-5; Mir5117; Snhg2</t>
  </si>
  <si>
    <t>systemic lupus erythaematosus</t>
  </si>
  <si>
    <t>The Gas5 transcript has been linked with increased susceptibility to systemic lupus erythaematosus in mouse models, presumably as a result of its effect on the immunosuppressant role of glucocorticoids</t>
  </si>
  <si>
    <t>22817756</t>
  </si>
  <si>
    <t>NR_104342</t>
  </si>
  <si>
    <t>AU042498</t>
  </si>
  <si>
    <t>maintains survival of mouse spermatogonial stem cells</t>
  </si>
  <si>
    <t xml:space="preserve">LncRNA033862 is an antisense transcript of the GDNF receptor alpha1 (Gfra1) that lacks protein coding potential and regulates Gfra1 expression levels by interacting with Gfra1 chromatin. </t>
  </si>
  <si>
    <t>ENSMUST00000119855</t>
  </si>
  <si>
    <t>Quantitative-PCR identified the relative expression of 5 significantly upregulated and 5 downregulated LncRNAs from 10 HF mice. Five LncRNAs were upregulated and 24 downregulated in HF hearts as compared with control hearts.</t>
  </si>
  <si>
    <t>ENSMUST00000120957</t>
  </si>
  <si>
    <t>Quantitative-PCR identified the relative expression of 5 significantly upregulated and 5 downregulated LncRNAs from 10 HF mice. Five LncRNAs were upregulated and 14 downregulated in HF hearts as compared with control hearts.</t>
  </si>
  <si>
    <t>ENSMUST00000127230</t>
  </si>
  <si>
    <t>Quantitative-PCR identified the relative expression of 5 significantly upregulated and 5 downregulated LncRNAs from 10 HF mice. Five LncRNAs were upregulated and 8 downregulated in HF hearts as compared with control hearts.</t>
  </si>
  <si>
    <t>NR_152256</t>
  </si>
  <si>
    <t>OTTMUSG00000018865</t>
  </si>
  <si>
    <t>adipogenesis</t>
  </si>
  <si>
    <t>We found that AK142386 and AK133540 may affect adipogenesis and metabolism. Our data indicate that AK142386 and AK133540 may be involved in BAT and WAT development through their target genes Hoxa3 and Acad10.</t>
  </si>
  <si>
    <t>ENSMUST00000117393</t>
  </si>
  <si>
    <t>Quantitative-PCR identified the relative expression of 5 significantly upregulated and 5 downregulated LncRNAs from 10 HF mice. Five LncRNAs were upregulated and 15 downregulated in HF hearts as compared with control hearts.</t>
  </si>
  <si>
    <t>C130065N10Rik</t>
  </si>
  <si>
    <t>Quantitative-PCR identified the relative expression of 5 significantly upregulated and 5 downregulated LncRNAs from 10 HF mice. Five LncRNAs were upregulated and 23 downregulated in HF hearts as compared with control hearts.</t>
  </si>
  <si>
    <t>NR_045284</t>
  </si>
  <si>
    <t>lipogenesis</t>
  </si>
  <si>
    <t>SREBP1c induces Gm16551 to activate an lncRNA-mediated negative feedback loop to regulate SREBP1c activity in mouse live</t>
  </si>
  <si>
    <t>pluripotency and differentiation</t>
  </si>
  <si>
    <t>A cisantisense ncRNA (GenBank accession no. AK154427) exhibits a negative expression correlation (R2= -0.92) with its sense protein-coding gene Ecsit.</t>
  </si>
  <si>
    <t>NR_040407</t>
  </si>
  <si>
    <t>NR_033430</t>
  </si>
  <si>
    <t>Gm2694</t>
  </si>
  <si>
    <t>C230036H16Rik; linc1582; linc-LOC330820</t>
  </si>
  <si>
    <t>NR_125722</t>
  </si>
  <si>
    <t>NR_131335</t>
  </si>
  <si>
    <t>Pnky; lnc-pou3f2</t>
  </si>
  <si>
    <t>neurogenesis</t>
  </si>
  <si>
    <t xml:space="preserve">In NSCs, Pnky and PTBP1 regulate the expression and alternative splicing of a core set of transcripts that relates to the cellular phenotype. These data thus unveil Pnky as a conserved lncRNA that interacts with  a key RNA processing factor and regulates neurogenesis from embryonic and postnatal NSC populations; Pnky interacts with the splicing regulator PTBP1, and PTBP1 knockdown also enhances neurogenesis. </t>
  </si>
  <si>
    <t>XR_377901</t>
  </si>
  <si>
    <t>Quantitative-PCR identified the relative expression of 5 significantly upregulated and 5 downregulated LncRNAs from 10 HF mice. Five LncRNAs were upregulated and 11 downregulated in HF hearts as compared with control hearts.</t>
  </si>
  <si>
    <t>NR_037965</t>
  </si>
  <si>
    <t>Akr1b3p; EG626009</t>
  </si>
  <si>
    <t>Quantitative-PCR identified the relative expression of 5 significantly upregulated and 5 downregulated LncRNAs from 10 HF mice. Five LncRNAs were upregulated and 12 downregulated in HF hearts as compared with control hearts.</t>
  </si>
  <si>
    <t>ENSMUST00000022467</t>
  </si>
  <si>
    <t>EG627557</t>
  </si>
  <si>
    <t>Quantitative-PCR identified the relative expression of 5 significantly upregulated and 5 downregulated LncRNAs from 10 HF mice. Five LncRNAs were upregulated and 28 downregulated in HF hearts as compared with control hearts.</t>
  </si>
  <si>
    <t>NR_130973; NR_130974</t>
  </si>
  <si>
    <t>AI747191; EyeLinc6</t>
  </si>
  <si>
    <t>overgrowth</t>
  </si>
  <si>
    <t>Mice lacking H19 show an overgrowth phenotype, due to a cis effect of the H19 locus on the adjacent Igf2 gene; H19 modulates let-7 availability by acting as a molecular sponge. H19 depletion causes precocious muscle differentiation, a phenotype recapitulated by let-7 overexpression.</t>
  </si>
  <si>
    <t>19762426;24055342</t>
  </si>
  <si>
    <t>NR_110440</t>
  </si>
  <si>
    <t>Gm15055; Haunt; Linchoxa1; OTTMUSG00000018881; linc-Evx1; linc-Hoxa1; linc1547</t>
  </si>
  <si>
    <t>Involved in maintaining pluripotency in ESCs;Depletion of linc-HOXA1 RNA at its site of transcription increased transcription of the Hoxa1 gene cis to the chromosome and that exposure of cells to retinoic acid can disrupt this interaction.</t>
  </si>
  <si>
    <t>21874018;23723417</t>
  </si>
  <si>
    <t>HM629797</t>
  </si>
  <si>
    <t>Mrhl</t>
  </si>
  <si>
    <t>sense intronic</t>
  </si>
  <si>
    <t>spermatogenesis</t>
  </si>
  <si>
    <t xml:space="preserve">This meiotically active locus happens to be flanked by a transcribed region encoding a non-protein-coding rna polymerase ii transcript and the previously characterized repair site; We also identified interacting proteins of mrhl RNA associated chromatin fraction which included Pc4, a chromatin organizer protein and hnRNP A/B and hnRNP A2/B1 which have been shown to be associated with lincRNA-Cox2 function in gene regulation. </t>
  </si>
  <si>
    <t>15169920;25584904</t>
  </si>
  <si>
    <t>NR_047528</t>
  </si>
  <si>
    <t>Gm16258; OTTMUSG00000032781</t>
  </si>
  <si>
    <t>homeotic transformation of the spine and malformation of metacarpal-carpal bone</t>
  </si>
  <si>
    <t xml:space="preserve">Targeted deletion of mouse Hotair lncRNA leads to derepression of hundreds of genes, resulting in homeotic transformation of the spine and malformation of metacarpal-carpal bones; regulate HOXD genes in trans via the recruitment of Polycomb Repressive Complex 2 (PRC2), followed by the trimethylation of lysine 27 of histone H3. </t>
  </si>
  <si>
    <t>24075995;21637793</t>
  </si>
  <si>
    <t>Gm15053</t>
  </si>
  <si>
    <t>skin cancer</t>
  </si>
  <si>
    <t>protect by vitamin D receptor</t>
  </si>
  <si>
    <t>NR_110442</t>
  </si>
  <si>
    <t>Hottip</t>
  </si>
  <si>
    <t>NR_015348</t>
  </si>
  <si>
    <t>Hoxa11as; Hoxa11s</t>
  </si>
  <si>
    <t>normal uterine function</t>
  </si>
  <si>
    <t xml:space="preserve">attempts to block hoxa11 function by transfection of the murine uterus with hoxa11 antisense oligonucleotides failed to interrupt normal uterine function, suggesting that hoxa11 antisense does not regulate hoxa11 mrna by formulation of sense/antisense duplexes. </t>
  </si>
  <si>
    <t>NR_015611</t>
  </si>
  <si>
    <t>2700086A05Rik</t>
  </si>
  <si>
    <t>Idiopathic pulmonary fibrosis</t>
  </si>
  <si>
    <t>Overexpression of uc.77 or 2700086A06Rik in human lung epithelial cells induced EMT as demonstrated by changes in gene and protein expression of various EMT markers and cell morphology.2700086A06Rik overexpression suppressed Hoxa3 transcription.</t>
  </si>
  <si>
    <t>AF327412.1:1031-1457</t>
  </si>
  <si>
    <t>H19 upstream conserved regions 1 &amp; 2; Huc1</t>
  </si>
  <si>
    <t xml:space="preserve">Mouse huc1 and huc2 act as potent enhancers capable of driving expression of an h19 reporter gene in a range of mesodermal tissues. </t>
  </si>
  <si>
    <t>NR_015508</t>
  </si>
  <si>
    <t>2010000I03Rik; 2510040I06Rik; Enox</t>
  </si>
  <si>
    <t>For the inactive X, here, Xic-encoded Jpx is an Xist activator. Jpx is trans-acting and functions as ncRNA.</t>
  </si>
  <si>
    <t>21029862;21256239</t>
  </si>
  <si>
    <t>NR_001461</t>
  </si>
  <si>
    <t>Kvlqt1-as; Lit1; Tssc8</t>
  </si>
  <si>
    <t>Gene imprinting</t>
  </si>
  <si>
    <t>The paternally expressed long noncoding RNA (ncRNA) Kcnq1ot1 regulates epigenetic gene silencing in an imprinted gene cluster in cis over a distance of 400 kb in the mouse embryo, whereas the silenced region extends over 780 kb in the placenta. Gene silencing by the Kcnq1ot1 RNA involves repressive histone modifications, including H3K9me2 and H3K27me3, which are partly brought about by the G9a and Ezh2 histone methyltransferases; Kcnq1ot1 RNA might mediate the silencing of ubiquitously imprinted genes by maintaining allele-specific methylation through its interactions with Dnmt1</t>
  </si>
  <si>
    <t>19144718;20573698</t>
  </si>
  <si>
    <t xml:space="preserve">4930412L05Rik </t>
  </si>
  <si>
    <t>Atherosclerosis; Familial Hypercholesterolemia</t>
  </si>
  <si>
    <t xml:space="preserve">Hepatic LeXis expression is robustly induced in response to a Western diet (high in fat and cholesterol) or to pharmacological LXR activation. Raising or lowering LeXis levels in the liver affects the expression of genes involved in cholesterol biosynthesis and alters the cholesterol levels in the liver and plasma. LeXis interacts with and affects the DNA interactions of RALY; a heterogeneous ribonucleoprotein that acts as a transcriptional cofactor for cholesterol biosynthetic genes in the mouse liver. </t>
  </si>
  <si>
    <t>27251289;28827223</t>
  </si>
  <si>
    <t>linc1242_musmusculus_1/linc1242_musmusculus_1</t>
  </si>
  <si>
    <t>linc-Enah</t>
  </si>
  <si>
    <t>AK032971</t>
  </si>
  <si>
    <t>linc1257</t>
  </si>
  <si>
    <t>Linc-Myo1g; Ak160548</t>
  </si>
  <si>
    <t>Found to interact with a number of chromatin binding proteins/complexes in mESCs including PRC1, PRC2, JARID1B, SUV39H1, SETD8 and CBX1, with the general pattern being interaction with repressors of gene expression.</t>
  </si>
  <si>
    <t>linc1368_musmusculus_1/linc1368_musmusculus_2/linc1368_musmusculus_3</t>
  </si>
  <si>
    <t>linc-Adamts9</t>
  </si>
  <si>
    <t>XR_168485; XR_381322</t>
  </si>
  <si>
    <t>diabetic nephropathy</t>
  </si>
  <si>
    <t>lincRNA-Gm4419 may participate in the inflammation, fibrosis and proliferation in MCs under high-glucose condition through NF-κB/NLRP3 inflammasome signaling pathway</t>
  </si>
  <si>
    <t>AK161196</t>
  </si>
  <si>
    <t>celiac disease</t>
  </si>
  <si>
    <t xml:space="preserve"> lnc13, that harbors a celiac disease-associated haplotype block and represses expression of certain inflammatory genes under homeostatic conditions. Lnc13 regulates gene expression by binding to hnRNPD, a member of a family of ubiquitously expressed heterogeneous nuclear ribonucleoproteins (hnRNPs). </t>
  </si>
  <si>
    <t>NR_132734</t>
  </si>
  <si>
    <t>mmu-lnc-31; LOC106557447 (predicted)</t>
  </si>
  <si>
    <t>myogenesis</t>
  </si>
  <si>
    <t xml:space="preserve">controlling the differentiation commitment of precursor myoblasts </t>
  </si>
  <si>
    <t>NR_045820</t>
  </si>
  <si>
    <t>A930024E05Rik</t>
  </si>
  <si>
    <t>Innate lymphoid cells development and function</t>
  </si>
  <si>
    <t>Long noncoding RNA lncKdm2b is required for ILC3 maintenance by initiation of Zfp292 expression</t>
  </si>
  <si>
    <t>NONMMUT045304</t>
  </si>
  <si>
    <t>liver fibrosis</t>
  </si>
  <si>
    <t>liver-enriched lnc-LFAR1 promotes liver fibrosis by activating TGFβ and Notch pathways; Lnc-LFAR1 binds directly to Smad2/3 and promotes transcription of TGFβ, Smad2, Smad3, Notch2 and Notch3 which, in turn, results in TGFβ and Notch pathway activation.</t>
  </si>
  <si>
    <t>AK028540</t>
  </si>
  <si>
    <t>glycogen storage</t>
  </si>
  <si>
    <t xml:space="preserve">lncLGR knockdown enhances GCK expression and
glycogen storage </t>
  </si>
  <si>
    <t>NR_015539</t>
  </si>
  <si>
    <t>Intron</t>
  </si>
  <si>
    <t>oligodendrocyte precursor
cell differentiation</t>
  </si>
  <si>
    <t>CNS myelination and myelin repair</t>
  </si>
  <si>
    <t>Oligodendrocyte-restricted lncOL1 regulates timely CNS myelination and remyelination; lncOL1 interacts with Suz12-PRC2 complex to orchestrate OPC differentiation program</t>
  </si>
  <si>
    <t>Pint; Lincpint; MNCb-1768; linc-Pint</t>
  </si>
  <si>
    <t>cancer</t>
  </si>
  <si>
    <t>Pint promotes cell proliferation and survival by regulating the expression of genes of the TGF-b, MAPK and p53 pathways. Pint is a nuclear lincRNA that directly interacts with the Polycomb repressive complex 2 (PRC2), and is required for PRC2 targeting of specific genes for H3K27 tri-methylation and repression</t>
  </si>
  <si>
    <t>NR_110471</t>
  </si>
  <si>
    <t>AB849012; AB849013</t>
  </si>
  <si>
    <t>lncPrep+96kb</t>
  </si>
  <si>
    <t xml:space="preserve">this lncRNA could play a role in the POP gene activation in the granulosa cell.
</t>
  </si>
  <si>
    <t>lncRNA033862_mm_seq</t>
  </si>
  <si>
    <t>an antisense transcript of the GDNF receptor alpha1 (Gfra1) that lacks protein coding potential and regulates Gfra1 expression levels by interacting with Gfra1 chromatin; maintains survival of mouse spermatogonial stem cells</t>
  </si>
  <si>
    <t>lncRNA-ACOD1isoform-1; lncRNA-ACOD1isoform-2</t>
  </si>
  <si>
    <t>LOC102637961</t>
  </si>
  <si>
    <t>viral infection</t>
  </si>
  <si>
    <t>Here we identify a lncRNA induced by multiple viruses, but not by type I interferon (IFN-I), that facilitates viral replication in mouse and human cells; Cytoplasmic lncRNA-ACOD1 directly binds the metabolic enzyme glutamic-oxaloacetic transaminase (GOT2) near the substrate niche, enhancing its catalytic activity.</t>
  </si>
  <si>
    <t>NR_152247</t>
  </si>
  <si>
    <t>lncRNA-Nfkb2</t>
  </si>
  <si>
    <t>4833438C02Rik, AI837757</t>
  </si>
  <si>
    <t>immune response</t>
  </si>
  <si>
    <t xml:space="preserve">Many identified LPS-regulated lncRNAs, such as lncRNA-Nfkb2 and lncRNA-Rel, locate near to immune response protein-coding genes. </t>
  </si>
  <si>
    <t>XR_386348</t>
  </si>
  <si>
    <t>Gm20544</t>
  </si>
  <si>
    <t xml:space="preserve">lncRNA-Smad7 has anti-apoptotic functions, as a target of TGF-β.
</t>
  </si>
  <si>
    <t>XR_877551; XR_877555</t>
  </si>
  <si>
    <t>XR_877556</t>
  </si>
  <si>
    <t>lncRNA-Smad7</t>
  </si>
  <si>
    <t>Gm16759</t>
  </si>
  <si>
    <t>Autoimmune diseases</t>
  </si>
  <si>
    <t xml:space="preserve">Ash1l and lnc-Smad3 coordinate Smad3 locus accessibility to modulate iTreg polarization and T cell autoimmunity; lnc-Smad3, which interacts with the histone deacetylase HDAC1 and silences Smad3 transcription. After TGF-β stimulation, activated Smad3 suppresses lnc-Smad3 transcription, thereby recovering the Smad3 promoter accessibility to Ash1l. </t>
  </si>
  <si>
    <t>NR_131039</t>
  </si>
  <si>
    <t>osteogenic differentiation</t>
  </si>
  <si>
    <t>AK141205 positively promoted CXCL13 expression via acetylation of H4 histone in the promoter region;In summary, we report a completely novel role of AK141205/CXCL13 as a regulator of OGP-induced osteogenic differentiation of SMCs. Our finding provides a potential therapeutic targeting of AK141205 for enhancing disease-treatment effect of SMCs. (PMID:26321662). When overexpressed, AK141205 led to an increase in Oct4 mRNA and to a corresponding up-regulation of endodermal markers, in addition to initiating meso- and ectodermal differentiation. (PMID:20026622).</t>
  </si>
  <si>
    <t>26321662;20026622</t>
  </si>
  <si>
    <t>NR_002847</t>
  </si>
  <si>
    <t>2210401K01Rik; 9430072K23Rik; AI647968; Neat2</t>
  </si>
  <si>
    <t>hereditary degenerative disease myotonic dystrophy type 1; Flavivirus infection; mammary carcinoma</t>
  </si>
  <si>
    <t>Malat1 is not essential for mouse pre- and postnatal development. However, among a small number of genes that were dysregulated in adult Malat1 knockout mice, many were Malat1 neighboring genes, thus indicating a potential cis-regulatory role of Malat1 gene transcription.</t>
  </si>
  <si>
    <t>20729808;22840402;22859208;26634309;26701265;26986487</t>
  </si>
  <si>
    <t>NR_131979</t>
  </si>
  <si>
    <t>2310010G23Rik</t>
  </si>
  <si>
    <t xml:space="preserve">mitochondrial fission and apoptosis </t>
  </si>
  <si>
    <t xml:space="preserve">MDRL affects the processing of miR-484 primary transcript in nucleus and regulates the mitochondrial network by targeting miR-361 and miR-484. MDRL inhibits mitochondrial fission and apoptosis by downregulating miR-361, which in turn relieves inhibition of miR-484 processing by miR-361.
</t>
  </si>
  <si>
    <t>2900016C05Rik; 3110050O07Rik; 6330408G06Rik; AI425946; AW108224; D12Bwg1266e; Gtl2; R74756; R75394</t>
  </si>
  <si>
    <t>diabetes mellitus; non-functioning pituitary adenoma; fibrosis and diastolic dysfunction</t>
  </si>
  <si>
    <t>a critical role for Meg3 in the regulation of MMP-2 production by CFs in vitro and in vivo; None of the atg codons of these orfs is in the context of a strong kozak consensus sequence for initiation of translation, suggesting that gtl2 might function as an rna. primary gtl2 transcripts are differently processed in various cell types during development; knockdown also regulates retinal endothelial cell proliferation, migration, and tube formation in vitro; Meg3 may play an important role in control of vascularization in the brain and may function as a tumor suppressor in part by inhibiting angiogenesis</t>
  </si>
  <si>
    <t>9626496;26845358;26986487;20392836;28630135</t>
  </si>
  <si>
    <t>NR_027652</t>
  </si>
  <si>
    <t>NR_033497</t>
  </si>
  <si>
    <t>D830015G02Rik; ENSMUSG00000053118; Myheart</t>
  </si>
  <si>
    <t>heart hypertrophy </t>
  </si>
  <si>
    <t xml:space="preserve">Pathological stress activates the Brg1-Hdac-Parp chromatin repressor complex to inhibit Mhrt transcription in the heart. Such stress-induced Mhrt repression is essential for cardiomyopathy to develop.
</t>
  </si>
  <si>
    <t>NR_003718</t>
  </si>
  <si>
    <t>Miat</t>
  </si>
  <si>
    <t>3632434I06; A230057G18Rik; Rncr2; gomafu</t>
  </si>
  <si>
    <t>neuropsychiatric disorders</t>
  </si>
  <si>
    <t xml:space="preserve">lncRNAs plays an important role in the epigenetic regulation of adaptive behavior, and the perturbation of Gomafu may be related to anxiety and the development of neuropsychiatric disorders; Our results revealed that Gomafu plays a role in mediating anxiety-like behavior and suggest that this may occur through an interaction with a key member of the polycomb repressive complex 1, BMI1, which regulates the expression of the schizophrenia-related gene beta crystallin(Crybb1). </t>
  </si>
  <si>
    <t>20026622;20459797;25792222</t>
  </si>
  <si>
    <t>NR_033657</t>
  </si>
  <si>
    <t>NR_040709</t>
  </si>
  <si>
    <t>A930011O12Rik; Rncr3; mir-124-1; mir-3078</t>
  </si>
  <si>
    <t>retinal development</t>
  </si>
  <si>
    <t xml:space="preserve">Multiple transcripts that were evolutionarily conserved that did not appear to encode open reading frames of more than 100 amino acids in length ("noncoding rnas") were found to be dynamically and specifically expressed in developing and mature retinal cell types. </t>
  </si>
  <si>
    <t>A430104N18Rik; AW909330</t>
  </si>
  <si>
    <t>adaptive immunity.</t>
  </si>
  <si>
    <t>Two miRNAs, mir-142-5p and mir-142-3p, recently shown to be among the most highly expressed miRNAs in naive, memory, and effector CD8 T cell populations (76), are hosted within the first intron of a long ncRNA (AK020764) that is also strongly expressed in CD8 T cells.</t>
  </si>
  <si>
    <t>NR_045199</t>
  </si>
  <si>
    <t>Mistral</t>
  </si>
  <si>
    <t>mixed lineage leukemia 1</t>
  </si>
  <si>
    <t xml:space="preserve"> the long,
noncoding RNA (lncRNA) Mistral (Mira) activates transcription of the homeotic
genes Hoxa6 and Hoxa7 in mouse embryonic stem cells (mESC) by recruiting MLL1 to 
chromatin.
</t>
  </si>
  <si>
    <t>21925392</t>
  </si>
  <si>
    <t>NR_028427</t>
  </si>
  <si>
    <t>Gm10758; 4833407H14Rik; 5430437C04Rik; 5830416P10Rik</t>
  </si>
  <si>
    <t>Acute Myocardial Infarction</t>
  </si>
  <si>
    <t>Inhibition of the lncRNA Mirt1 Attenuates Acute Myocardial Infarction by Suppressing NF-κB Activation</t>
  </si>
  <si>
    <t>NR_045747</t>
  </si>
  <si>
    <t>Gm10872; Gm24562</t>
  </si>
  <si>
    <t>regulator of inflammation</t>
  </si>
  <si>
    <t>LPS-induced long non-coding RNA (lncRNA) Mirt2 functions as a checkpoint to prevent aberrant activation of inflammation, and is a potential regulator of macrophage polarization. Mirt2 associates with, and attenuates Lys63 (K63)-linked ubiquitination of, TRAF6, thus inhibiting activation of NF-κB and MAPK pathways and limiting production of proinflammatory cytokines</t>
  </si>
  <si>
    <t>Gm14005</t>
  </si>
  <si>
    <t>short-lived myeloid cell lifespan</t>
  </si>
  <si>
    <t>tightly controls the survival of neutrophils; eosinophils and classical monocytes in response to pro-survival cytokines in mice; Morrbid regulates the transcription of the neighbouring pro-apoptotic gene; Bcl2l11 (also known as Bim); by promoting the enrichment of the PRC2 complex at the Bcl2l11 promoter to maintain this gene in a poised state</t>
  </si>
  <si>
    <t>NR_028590</t>
  </si>
  <si>
    <t>NR_028591</t>
  </si>
  <si>
    <t>NR_027920</t>
  </si>
  <si>
    <t>Msx1as</t>
  </si>
  <si>
    <t>skeletal terminal differentiation</t>
  </si>
  <si>
    <t xml:space="preserve">The ratio between msx1 sense and antisense rnas is a very important factor in the control of skeletal terminal differentiation; The balance between antisense and sense msx1 mrnas appeared to control msx1 protein levels; The msx1 as rna involvement during tooth development and evidences a new degree of complexity in craniofacial developmental biology: the implication of endogenous as rnas. </t>
  </si>
  <si>
    <t>11390985;12489151;16157866</t>
  </si>
  <si>
    <t>NR_131190</t>
  </si>
  <si>
    <t>DRReRNA; Gm45923</t>
  </si>
  <si>
    <t>skeletal myogenesis</t>
  </si>
  <si>
    <t>a promyogenic lncRNA that acts directly or indirectly on multiple promoters to increase myogenic gene expression</t>
  </si>
  <si>
    <t>NR_146138</t>
  </si>
  <si>
    <t>lnc-mg; Gm12300</t>
  </si>
  <si>
    <t xml:space="preserve">antisense </t>
  </si>
  <si>
    <t>lnc-mg promotes myogenesis, by functioning as a competing endogenous RNA (ceRNA) for microRNA-125b to control protein abundance of insulin-like growth factor 2</t>
  </si>
  <si>
    <t>NR_002452</t>
  </si>
  <si>
    <t>9530074L01; Rhit1</t>
  </si>
  <si>
    <t>genomic imprinting</t>
  </si>
  <si>
    <t xml:space="preserve">Nctc1 is co-regulated with Igf2 and H19 and physically interacts with the shared muscle enhancer. In fact, all three co-regulated genes have the potential to interact not only with the shared  enhancer but also with each other via their enhancer interactions; enhancer function requires transcription in cis of a long non-coding RNA, Nctc1. </t>
  </si>
  <si>
    <t>23221643;23842673</t>
  </si>
  <si>
    <t>NR_131212; NR_003513</t>
  </si>
  <si>
    <t>2310043N10Rik; VINC</t>
  </si>
  <si>
    <t>infertility</t>
  </si>
  <si>
    <t>Neat1 knockout (KO) mice stochastically fail to become pregnant despite normal ovulation. Unilateral transplantation of wild-type ovaries or the administration of progesterone partially rescued the phenotype, suggesting that corpus luteum dysfunction and concomitant low progesterone were the primary causes of the decreased fertility. In contrast to the faint expression observed in most of the adult tissues, Neat1 was highly expressed in the corpus luteum, and the formation of luteal tissue was severely impaired in nearly half of the Neat1 KO mice</t>
  </si>
  <si>
    <t>20137068;25359727</t>
  </si>
  <si>
    <t>NR_002846</t>
  </si>
  <si>
    <t>Gnas-as; Nespos</t>
  </si>
  <si>
    <t>Transcription of one of its ncRNAs, the Nesp antisense (Nespas) seems important for repression of Nesp on the paternal allele.</t>
  </si>
  <si>
    <t>NR_030769</t>
  </si>
  <si>
    <t>Gm14112; Nkx2-2as; Nkx2.2AS</t>
  </si>
  <si>
    <t>nervous system function</t>
  </si>
  <si>
    <t>Nkx2.2, a transcription factor that is critical for OL lineage specification, is also subject to regulation by a lncRNA, Nkx2.2AS, which is transcribed antisense to the Nkx2.2 gene.</t>
  </si>
  <si>
    <t>progressive kidney injury</t>
  </si>
  <si>
    <t>Real-time PCR confirmed these findings and revealed the functional link between Smad3-dependent lncRNAs np_5318/np_17856 and progressive kidney injury.</t>
  </si>
  <si>
    <t>np_5318_mm_seq</t>
  </si>
  <si>
    <t>24262754</t>
  </si>
  <si>
    <t>lncRNA Panct1 Maintains Mouse Embryonic Stem Cell Identity by Regulating TOBF1 Recruitment to Oct-Sox Sequences in Early G1</t>
  </si>
  <si>
    <t>JF262063</t>
  </si>
  <si>
    <t>rRNA synthesis</t>
  </si>
  <si>
    <t>lncRNA-Induced Nucleosome Repositioning Reinforces Transcriptional Repression of rRNA Genes upon Hypotonic Stress</t>
  </si>
  <si>
    <t>NR_117095</t>
  </si>
  <si>
    <t>Knockdown of Paupar disrupts the normal cell cycle profile  of neuroblastoma cells and induces neural differentiation. Paupar acts in a transcript-dependent manner both locally, to regulate Pax6, as well as distally by binding and regulating genes on multiple chromosomes, in part through physical association with PAX6 protein. Paupar binding sites are enriched near promoters and can function as transcriptional regulatory elements whose activity is Modulated by Paupar transcript levels.</t>
  </si>
  <si>
    <t>NR_003202</t>
  </si>
  <si>
    <t>PincRNA-1, mPinc</t>
  </si>
  <si>
    <t>In a finding of relevance to breast cancer pathogenesis, the mammary gland lncRNA PINC, whose genomic structure is substantially different between primates and rodents has been shown to function in both cell survival and cell cycle progression; PINC may contribute to the developmentally mediated changes previously observed in the terminal ductal lobular unit-like structures of the parous gland</t>
  </si>
  <si>
    <t>16574773;20951849</t>
  </si>
  <si>
    <t>NR_040322</t>
  </si>
  <si>
    <t>Platr14</t>
  </si>
  <si>
    <t>4930500J02Rik</t>
  </si>
  <si>
    <t xml:space="preserve">Among these, we show that acute depletion of Platr14 using antisense oligonucleotides impacts the differentiation- and development-associated gene expression program of ESCs. </t>
  </si>
  <si>
    <t>NR_040323</t>
  </si>
  <si>
    <t>NR_038157</t>
  </si>
  <si>
    <t>AK008755; AK133519; Mi-lnc71</t>
  </si>
  <si>
    <t>type 2 diabetes</t>
  </si>
  <si>
    <t>lncRNA PLUTO affects local 3D chromatin structure and transcription of PDX1, encoding a key β cell transcription factor, and that both PLUTO and PDX1 are downregulated in islets from donors with type 2 diabetes or impaired glucose tolerance</t>
  </si>
  <si>
    <t>NR_110420</t>
  </si>
  <si>
    <t>Gm26687; Linc-cox2; Lincrna-cox2</t>
  </si>
  <si>
    <t xml:space="preserve">mediates both the activation and repression of distinct classes of immune genes.Transcriptional repression of target genes is dependent on interactions of lincRNA-Cox2 with heterogeneous nuclear ribonucleoprotein A/B and A2/B1; A highly inflammatory inducible lncRNA that is responsible for activation and repression of distinct immune genes.
</t>
  </si>
  <si>
    <t>23907535;26803630</t>
  </si>
  <si>
    <t>NR_028261</t>
  </si>
  <si>
    <t>5530401N18Rik; C130089L09Rik; Meg8 and bsr; Irm</t>
  </si>
  <si>
    <t>Rian was also found to interact with a number of other chromatin binding protein(s)/complexes in mouse embryonic stem cells including PRC1, JARID1B, JARID1C and CBX3, with the general pattern being interaction with repressors of gene expression.</t>
  </si>
  <si>
    <t>21874018;27686049</t>
  </si>
  <si>
    <t>NR_001460</t>
  </si>
  <si>
    <t>1110032O22Rik</t>
  </si>
  <si>
    <t>TH17 cell effector functions</t>
  </si>
  <si>
    <t xml:space="preserve">A targeted Rmrp gene mutation in mice, corresponding to a gene mutation in cartilage-hair hypoplasia patients, altered lncRNA chromatin occupancy, and reduced the DDX5-RORγt interaction and RORγt target gene transcription
</t>
  </si>
  <si>
    <t>NR_028262</t>
  </si>
  <si>
    <t>100041799; AI853140; C230053E11Rik; D930049J19Rik; Dmt2; Gm3515; M2; Ncrms</t>
  </si>
  <si>
    <t xml:space="preserve">nervous system function </t>
  </si>
  <si>
    <t>Ncrms serves as a host gene for miR-135a (Rodriguez et al., 2004), an oncogenic miRNA that is dysregulated in medulloblastoma; The transcription factor, Pax2, plays a role in patterning of the mouse embryonic midbrain and hindbrain, and Ncrms, a lncRNA, is specifically regulated by Pax2 in this region.</t>
  </si>
  <si>
    <t>AY190761; AY190762</t>
  </si>
  <si>
    <t>Xca; Xce; Xite</t>
  </si>
  <si>
    <t>X-inactivation</t>
  </si>
  <si>
    <t>Oct4 directly binds Tsix and Xite, two regulatory noncoding RNA genes of the X-inactivation centre, and also complexes with XCI trans-factors, Ctcf and Yy1.</t>
  </si>
  <si>
    <t>AK083360</t>
  </si>
  <si>
    <t>Ak083360; LOC328066</t>
  </si>
  <si>
    <t>Group 1 Innate Lymphoid Cell Lineage Identity</t>
  </si>
  <si>
    <t>Group 1 Innate Lymphoid Cell Lineage Identity Is
Determined by a cis-Regulatory Element Marked by a
Long Non-coding RNA</t>
  </si>
  <si>
    <t>NR_046459</t>
  </si>
  <si>
    <t>BY232928, Gm151219</t>
  </si>
  <si>
    <t>vestibular development</t>
  </si>
  <si>
    <t>Rubie is the gene mutated in Ecl mice, that it is involved in regulating inner ear expression of Bmp4, and that aberrant Bmp4 expression contributes to the Ecl phenotype.</t>
  </si>
  <si>
    <t>NR_015608</t>
  </si>
  <si>
    <t>Sghrt</t>
  </si>
  <si>
    <t>1810058i24Rik</t>
  </si>
  <si>
    <t>cardiomyocyte stress-response</t>
  </si>
  <si>
    <t>KD of Sghrt caused a significant increase in Ccng1, reduction in Ccnd2, but no significant change in Nppa or Dstn expression, Single cardiomyocyte nuclear transcriptomes reveal a lincRNA-regulated de-differentiation and cell cycle stress-response in vivo</t>
  </si>
  <si>
    <t>NR_027875; NR_015608</t>
  </si>
  <si>
    <t>NR_015385</t>
  </si>
  <si>
    <t>Six3os1</t>
  </si>
  <si>
    <t>D17Mgi26; E130112H22Rik; Rncr1; Six3os</t>
  </si>
  <si>
    <t>glial-neuronal lineage specificatio</t>
  </si>
  <si>
    <t xml:space="preserve">shRNA-mediated knockdown of two such lncRNAs, Six3os and Dlx1as, indicate roles for lncRNAs in the glial-neuronal lineage specification of multipotent adult stem cells; Ezh2 and Eya1/3/4 directly bind Six3OS; Six3OS was coexpressed with Six3 in retinal progenitors.
</t>
  </si>
  <si>
    <t>23583100;21936910</t>
  </si>
  <si>
    <t>NR_015386</t>
  </si>
  <si>
    <t>NR_015387</t>
  </si>
  <si>
    <t>NR_038083</t>
  </si>
  <si>
    <t>NR_038084</t>
  </si>
  <si>
    <t>BC045789</t>
  </si>
  <si>
    <t>Spinal Muscular Atrophy</t>
  </si>
  <si>
    <t>The Antisense Transcript SMN-AS1 Regulates SMN Expression and Is a Novel Therapeutic Target for Spinal Muscular Atrophy</t>
  </si>
  <si>
    <t>NR_003270</t>
  </si>
  <si>
    <t>Rnu17d; U17HG</t>
  </si>
  <si>
    <t>mU50HG-b; 2810026P18Rik; 4933428I09Rik</t>
  </si>
  <si>
    <t xml:space="preserve"> snoRNA host genes</t>
  </si>
  <si>
    <t xml:space="preserve">Mouse has two transcripts at syntenic loci which are separated by several hundred kb and contain U50. </t>
  </si>
  <si>
    <t>NR_015580</t>
  </si>
  <si>
    <t>B230215L15Rik; Sox2dot</t>
  </si>
  <si>
    <t>The expression of Sox2dot and isoforms of Sox2ot with alternative TSSs in the mouse brain is supported by the presence of H3K4me3 histone modifications associated with their promoter regions; Sox2 is a key transcription factor that is required for neural induction and maintenance of neural stem and progenitor cells, and a recent study demonstrated that the Sox2OT lncRNA, which contains the Sox2 gene within one of its introns and is transcribed in the same direction (Fantes et al., 2003), is expressed in regions of constitutive adult neurogenesis.</t>
  </si>
  <si>
    <t>19767420;20380817</t>
  </si>
  <si>
    <t>NR_036616</t>
  </si>
  <si>
    <t>25kDa; 2610029M16Rik; SRp30c; Sfrs9</t>
  </si>
  <si>
    <t>ENSMUST00000117372</t>
  </si>
  <si>
    <t>Prx ll-2; Gm7110; EG633295</t>
  </si>
  <si>
    <t>Quantitative-PCR identified the relative expression of 5 significantly upregulated and 5 downregulated LncRNAs from 10 HF mice. Five LncRNAs were upregulated and 30 downregulated in HF hearts as compared with control hearts.</t>
  </si>
  <si>
    <t>AK013576</t>
  </si>
  <si>
    <t>2900022M07</t>
  </si>
  <si>
    <t>angiogenesis</t>
  </si>
  <si>
    <t>TK99129 and TK105282 were both co-expressed with their host gene Bai3,a brain specific inhibitor of angiogenesis.</t>
  </si>
  <si>
    <t>Twin of Hotdog</t>
  </si>
  <si>
    <t>cecum budding</t>
  </si>
  <si>
    <t>The start site of two opposite long noncoding RNAs (lncRNAs), Hotdog and Twin of Hotdog, selectively contacts the expressed Hoxd genes in the framework of a topological domain, coinciding with robust transcription of these genes during cecum budding.</t>
  </si>
  <si>
    <t>NR_036469</t>
  </si>
  <si>
    <t>Gm16197; OTTMUSG00000031656; linc-p21; lincRNA-p21</t>
  </si>
  <si>
    <t>colorectal cancer; carcinogen furan</t>
  </si>
  <si>
    <t>lincRNA-p21 is induced by p53 in different cell systems. lincRNA-p21 as a repressor in the p53 pathway.lincRNA-p21 is a direct p53 transcriptional target in response to DNA damage; p53 regulates lincRNA-p21 by directly inducing its expression, likely through direct binding to the lincRNA-p21 promoter, while reduction of large intergenic ncRNA (lincRNA)-p21 increases expression of numerous p53-repressed transcripts. lincRNA-p21 repressed p53-regulated genes through its binding to and modulation of heterogeneous nuclear ribonucleoprotein K (hnRNP-K) localization.</t>
  </si>
  <si>
    <t>20673990;21256239;21496640;21925379</t>
  </si>
  <si>
    <t>NR_002844</t>
  </si>
  <si>
    <t xml:space="preserve">Tsix RNA is believed to orchestrate the initiation of X-inactivation, influencing the choice of which X remains active by preventing expression of the antisense Xist RNA, which is required to silence the inactive-X. </t>
  </si>
  <si>
    <t>NR_131195</t>
  </si>
  <si>
    <t>Gm12750; lincRNA-EPS</t>
  </si>
  <si>
    <t>erythroid terminal differentiation</t>
  </si>
  <si>
    <t>Long noncoding RNA-mediated anti-apoptotic activity in murine erythroid terminal differentiation</t>
  </si>
  <si>
    <t>AI316828</t>
  </si>
  <si>
    <t>apoptosis</t>
  </si>
  <si>
    <t>Tug1 is necessary for the proper formation of photoreceptors in the developing rodent retina; Knockdown of lncRNA TUG1 expression resulted in an increased apoptosis ratio and decreased insulin secretion in β cells both in vitro and in vivo; Overexpression of TUG1 attenuated cold-induced apoptosis in mouse hepatocytes and liver sinusoidal endothelial cells LSECs, in part by blocking mitochondrial apoptosis and endoplasmic reticulum (ER) stress pathways. TUG1 attenuated apoptosis, inflammation, and oxidative stress in vivo in livers subjected to cold storage. Overexpression of TUG1 also improved hepatocyte function and prolonged hepatic graft survival rates in mice. These results suggest that the lncRNA TUG1 exerts a protective effect against cold-induced liver damage by inhibiting apoptosis in mice, and suggests a potential role for TUG1 as a target for the prevention of cold-induced liver damage in liver transplantation.</t>
  </si>
  <si>
    <t>15797018;25871529;26785829</t>
  </si>
  <si>
    <t>NR_110490; NR_002321; NR_002322</t>
  </si>
  <si>
    <t>Gm16832; Uchl1as</t>
  </si>
  <si>
    <t>Parkinson's disease</t>
  </si>
  <si>
    <t>AS Uch1 RNA levels are strongly down-regulated in neurochemical models of PD in vitro and in vivo</t>
  </si>
  <si>
    <t>25883552</t>
  </si>
  <si>
    <t>NR_110474</t>
  </si>
  <si>
    <t>heart development</t>
  </si>
  <si>
    <t xml:space="preserve"> is required to maintain the super-enhancer signature and elongation of RNA polymerase II through the Hand2 enhancer locus</t>
  </si>
  <si>
    <t>Vax2os</t>
  </si>
  <si>
    <t>Vas2os1; Vax2os2</t>
  </si>
  <si>
    <t>cell cycle progression</t>
  </si>
  <si>
    <t xml:space="preserve">We found a significant reduction of the expression levels of one of these nats, vax2os (vax2 opposite strand) in a mouse mutant carrying the inactivation of vax2, the corresponding sense gene. </t>
  </si>
  <si>
    <t>11302516;15703187;22128341</t>
  </si>
  <si>
    <t>NR_015462</t>
  </si>
  <si>
    <t>6030498F17; AI314831; Wt1-as</t>
  </si>
  <si>
    <t>Xist</t>
  </si>
  <si>
    <t>A430022B11; AI314753</t>
  </si>
  <si>
    <t>membranous nephropathy</t>
  </si>
  <si>
    <t>Ectopic Xist RNA induction and subsequent X-linked gene silencing is sex specific in embryos and in differentiating embryonic stem cells (ESCs) and epiblast stem cells (EpiSCs).</t>
  </si>
  <si>
    <t>9009199;26739568;26986487</t>
  </si>
  <si>
    <t>NR_001570</t>
  </si>
  <si>
    <t>Yam1</t>
  </si>
  <si>
    <t xml:space="preserve">Yam-1 is positively regulated by YY1, Yam-1 is downregulated upon differentiation and acts as an inhibitor of myogenesis.Yam-1 functions through in cis regulation of miR-715, which in turn targets Wnt7b. </t>
  </si>
  <si>
    <t>NR_004444</t>
  </si>
  <si>
    <t>Zfhx2as</t>
  </si>
  <si>
    <t xml:space="preserve">The expression of zfh-5 is additionally regulated by a mechanism depending on this antisense rna. </t>
  </si>
  <si>
    <t>NR_040398</t>
  </si>
  <si>
    <t>4930570G19Rik</t>
  </si>
  <si>
    <t>NR_027772</t>
  </si>
  <si>
    <t>NR_040344</t>
  </si>
  <si>
    <t>NR_040345</t>
  </si>
  <si>
    <t>NR_045471</t>
  </si>
  <si>
    <t>NR_040380</t>
  </si>
  <si>
    <t>ENSMUST00000160947</t>
  </si>
  <si>
    <t>NR_040406</t>
  </si>
  <si>
    <t>Gm16845</t>
  </si>
  <si>
    <t>NR_110441</t>
  </si>
  <si>
    <t>XR_001784298</t>
  </si>
  <si>
    <t>LeXis</t>
  </si>
  <si>
    <t>XR_390567</t>
  </si>
  <si>
    <t>AK160548</t>
  </si>
  <si>
    <t>LincRNA-Gm4419</t>
  </si>
  <si>
    <t>XR_872547</t>
  </si>
  <si>
    <t>NR_110469</t>
  </si>
  <si>
    <t>Lncpint</t>
  </si>
  <si>
    <t>NR_110470</t>
  </si>
  <si>
    <t>NR_152248</t>
  </si>
  <si>
    <t>XR_379542</t>
  </si>
  <si>
    <t>NR_027651</t>
  </si>
  <si>
    <t>Meg3</t>
  </si>
  <si>
    <t>BE136127</t>
  </si>
  <si>
    <t>NR_028589</t>
  </si>
  <si>
    <t>Morrbid</t>
  </si>
  <si>
    <t>Neat1</t>
  </si>
  <si>
    <t>NR_131212</t>
  </si>
  <si>
    <t>np_17856_mm_seq</t>
  </si>
  <si>
    <t>AK156552</t>
  </si>
  <si>
    <t>NR_038082</t>
  </si>
  <si>
    <t>NR_040721</t>
  </si>
  <si>
    <t>BK008788</t>
  </si>
  <si>
    <t>NR_002321</t>
  </si>
  <si>
    <t>Tug1</t>
  </si>
  <si>
    <t>NR_002322</t>
  </si>
  <si>
    <t>NR_102714</t>
  </si>
  <si>
    <t>NR_002871</t>
  </si>
  <si>
    <t>NR_075094</t>
  </si>
  <si>
    <t>NR_001463</t>
  </si>
  <si>
    <t>yam-1_mm10_1</t>
  </si>
  <si>
    <t>LncRNA Type</t>
  </si>
  <si>
    <t>ACTB</t>
  </si>
  <si>
    <t>GAPDH</t>
  </si>
  <si>
    <t>18S rRNA</t>
  </si>
  <si>
    <r>
      <t>qPCR Data Analysis</t>
    </r>
    <r>
      <rPr>
        <sz val="18"/>
        <color theme="6" tint="-0.249977111117893"/>
        <rFont val="Calibri"/>
        <family val="2"/>
      </rPr>
      <t xml:space="preserve">
nrStar™ Mouse Functional LncRNA PCR Array
</t>
    </r>
  </si>
  <si>
    <t>Bar graphing of top 20  up regulated lncRNA</t>
  </si>
  <si>
    <t>Bar graphing of top 20  down regulated lncRNA</t>
  </si>
  <si>
    <t>LncRNA Name</t>
  </si>
  <si>
    <t>Transcript Name</t>
  </si>
  <si>
    <t>Biological Function</t>
  </si>
  <si>
    <t>Positive PCR Control</t>
  </si>
  <si>
    <t>Genomic DNA Control</t>
  </si>
  <si>
    <t>RNA Spike-In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</si>
</sst>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
    <numFmt numFmtId="166" formatCode="0.0E+00"/>
    <numFmt numFmtId="167" formatCode="#,##0.000"/>
  </numFmts>
  <fonts count="37">
    <font>
      <sz val="11"/>
      <name val="宋体"/>
      <charset val="134"/>
    </font>
    <font>
      <sz val="11"/>
      <name val="宋体"/>
      <charset val="134"/>
    </font>
    <font>
      <sz val="11"/>
      <name val="宋体"/>
      <family val="3"/>
      <charset val="134"/>
    </font>
    <font>
      <sz val="11"/>
      <name val="宋体"/>
      <family val="3"/>
      <charset val="134"/>
    </font>
    <font>
      <sz val="10"/>
      <name val="Arial"/>
      <family val="2"/>
    </font>
    <font>
      <b/>
      <sz val="10"/>
      <name val="Arial"/>
      <family val="2"/>
    </font>
    <font>
      <b/>
      <vertAlign val="subscript"/>
      <sz val="10"/>
      <name val="Arial"/>
      <family val="2"/>
    </font>
    <font>
      <sz val="11"/>
      <color theme="0"/>
      <name val="Calibri"/>
      <family val="2"/>
    </font>
    <font>
      <b/>
      <sz val="10"/>
      <name val="Calibri"/>
      <family val="2"/>
    </font>
    <font>
      <sz val="10"/>
      <name val="Calibri"/>
      <family val="2"/>
    </font>
    <font>
      <b/>
      <vertAlign val="subscript"/>
      <sz val="10"/>
      <name val="Calibri"/>
      <family val="2"/>
    </font>
    <font>
      <sz val="11"/>
      <name val="Calibri"/>
      <family val="2"/>
    </font>
    <font>
      <b/>
      <u/>
      <sz val="10"/>
      <name val="Calibri"/>
      <family val="2"/>
    </font>
    <font>
      <b/>
      <sz val="11"/>
      <color theme="0"/>
      <name val="Calibri"/>
      <family val="2"/>
    </font>
    <font>
      <sz val="10"/>
      <color theme="1"/>
      <name val="Calibri"/>
      <family val="2"/>
    </font>
    <font>
      <b/>
      <vertAlign val="subscript"/>
      <sz val="11"/>
      <color theme="0"/>
      <name val="Calibri"/>
      <family val="2"/>
    </font>
    <font>
      <b/>
      <sz val="12"/>
      <name val="Calibri"/>
      <family val="2"/>
    </font>
    <font>
      <b/>
      <vertAlign val="superscript"/>
      <sz val="10"/>
      <name val="Calibri"/>
      <family val="2"/>
    </font>
    <font>
      <sz val="10"/>
      <color rgb="FFFF0000"/>
      <name val="Calibri"/>
      <family val="2"/>
    </font>
    <font>
      <sz val="10"/>
      <color rgb="FF3366FF"/>
      <name val="Calibri"/>
      <family val="2"/>
    </font>
    <font>
      <sz val="9"/>
      <name val="宋体"/>
      <family val="3"/>
      <charset val="134"/>
    </font>
    <font>
      <sz val="11"/>
      <color theme="1"/>
      <name val="Calibri"/>
      <family val="2"/>
    </font>
    <font>
      <sz val="11"/>
      <name val="宋体"/>
      <family val="3"/>
      <charset val="134"/>
    </font>
    <font>
      <sz val="11"/>
      <color theme="1"/>
      <name val="Calibri"/>
      <family val="3"/>
      <charset val="134"/>
      <scheme val="minor"/>
    </font>
    <font>
      <b/>
      <sz val="16"/>
      <name val="Calibri"/>
      <family val="2"/>
    </font>
    <font>
      <b/>
      <sz val="10"/>
      <color theme="0"/>
      <name val="Calibri"/>
      <family val="2"/>
    </font>
    <font>
      <sz val="10"/>
      <name val="宋体"/>
      <family val="3"/>
      <charset val="134"/>
    </font>
    <font>
      <b/>
      <sz val="18"/>
      <color theme="6" tint="-0.249977111117893"/>
      <name val="Calibri"/>
      <family val="2"/>
    </font>
    <font>
      <sz val="18"/>
      <color theme="6" tint="-0.249977111117893"/>
      <name val="Calibri"/>
      <family val="2"/>
    </font>
    <font>
      <sz val="11"/>
      <name val="Calibri"/>
      <family val="2"/>
      <scheme val="minor"/>
    </font>
    <font>
      <sz val="9"/>
      <color theme="1" tint="0.499984740745262"/>
      <name val="Calibri"/>
      <family val="2"/>
    </font>
    <font>
      <sz val="10"/>
      <name val="Symbol"/>
      <family val="1"/>
      <charset val="2"/>
    </font>
    <font>
      <sz val="10"/>
      <color theme="0"/>
      <name val="Calibri"/>
      <family val="2"/>
    </font>
    <font>
      <sz val="24"/>
      <color theme="6" tint="-0.249977111117893"/>
      <name val="Calibri"/>
      <family val="2"/>
    </font>
    <font>
      <u/>
      <sz val="11"/>
      <color theme="10"/>
      <name val="宋体"/>
      <family val="3"/>
      <charset val="134"/>
    </font>
    <font>
      <b/>
      <sz val="11"/>
      <name val="Calibri"/>
      <family val="2"/>
    </font>
    <font>
      <sz val="24"/>
      <color rgb="FF7030A0"/>
      <name val="Calibri"/>
      <family val="2"/>
    </font>
  </fonts>
  <fills count="16">
    <fill>
      <patternFill patternType="none"/>
    </fill>
    <fill>
      <patternFill patternType="gray125"/>
    </fill>
    <fill>
      <patternFill patternType="solid">
        <fgColor rgb="FFC0C0C0"/>
        <bgColor indexed="64"/>
      </patternFill>
    </fill>
    <fill>
      <patternFill patternType="solid">
        <fgColor rgb="FFFFFF00"/>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6" tint="-0.249977111117893"/>
        <bgColor indexed="64"/>
      </patternFill>
    </fill>
    <fill>
      <patternFill patternType="solid">
        <fgColor theme="4"/>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7" tint="0.39997558519241921"/>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diagonal/>
    </border>
    <border>
      <left style="thin">
        <color indexed="64"/>
      </left>
      <right/>
      <top style="thin">
        <color indexed="64"/>
      </top>
      <bottom/>
      <diagonal/>
    </border>
    <border>
      <left style="thin">
        <color rgb="FF003366"/>
      </left>
      <right style="thin">
        <color rgb="FF003366"/>
      </right>
      <top style="thin">
        <color rgb="FF003366"/>
      </top>
      <bottom style="thin">
        <color rgb="FF003366"/>
      </bottom>
      <diagonal/>
    </border>
    <border>
      <left style="thin">
        <color rgb="FF003366"/>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right style="thin">
        <color rgb="FF003366"/>
      </right>
      <top/>
      <bottom style="thin">
        <color rgb="FF003366"/>
      </bottom>
      <diagonal/>
    </border>
    <border>
      <left style="thin">
        <color rgb="FF003366"/>
      </left>
      <right/>
      <top/>
      <bottom style="thin">
        <color rgb="FF003366"/>
      </bottom>
      <diagonal/>
    </border>
    <border>
      <left style="thin">
        <color rgb="FF003366"/>
      </left>
      <right/>
      <top style="thin">
        <color rgb="FF003366"/>
      </top>
      <bottom style="thin">
        <color rgb="FF003366"/>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left>
      <right style="thin">
        <color theme="0"/>
      </right>
      <top style="thin">
        <color theme="0"/>
      </top>
      <bottom/>
      <diagonal/>
    </border>
    <border>
      <left/>
      <right/>
      <top/>
      <bottom style="thin">
        <color theme="0"/>
      </bottom>
      <diagonal/>
    </border>
    <border>
      <left style="thin">
        <color theme="0"/>
      </left>
      <right/>
      <top/>
      <bottom style="thin">
        <color theme="0"/>
      </bottom>
      <diagonal/>
    </border>
    <border>
      <left style="thin">
        <color theme="0"/>
      </left>
      <right/>
      <top/>
      <bottom/>
      <diagonal/>
    </border>
    <border>
      <left/>
      <right style="thin">
        <color theme="0"/>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left>
      <right style="thin">
        <color theme="1"/>
      </right>
      <top style="thin">
        <color theme="1"/>
      </top>
      <bottom style="thin">
        <color theme="1"/>
      </bottom>
      <diagonal/>
    </border>
    <border>
      <left style="thin">
        <color theme="1"/>
      </left>
      <right style="thin">
        <color rgb="FF7F7F7F"/>
      </right>
      <top style="thin">
        <color rgb="FF7F7F7F"/>
      </top>
      <bottom style="thin">
        <color rgb="FF7F7F7F"/>
      </bottom>
      <diagonal/>
    </border>
    <border>
      <left style="thin">
        <color theme="1"/>
      </left>
      <right style="thin">
        <color rgb="FF7F7F7F"/>
      </right>
      <top style="thin">
        <color rgb="FF7F7F7F"/>
      </top>
      <bottom style="thin">
        <color theme="1"/>
      </bottom>
      <diagonal/>
    </border>
    <border>
      <left/>
      <right/>
      <top/>
      <bottom style="thin">
        <color theme="1"/>
      </bottom>
      <diagonal/>
    </border>
    <border>
      <left style="thin">
        <color indexed="64"/>
      </left>
      <right style="thin">
        <color indexed="64"/>
      </right>
      <top style="thin">
        <color indexed="64"/>
      </top>
      <bottom style="thin">
        <color theme="1"/>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medium">
        <color theme="1" tint="0.499984740745262"/>
      </top>
      <bottom/>
      <diagonal/>
    </border>
    <border>
      <left/>
      <right/>
      <top/>
      <bottom style="medium">
        <color theme="0" tint="-0.499984740745262"/>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rgb="FF7F7F7F"/>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style="thin">
        <color theme="0"/>
      </left>
      <right/>
      <top style="thin">
        <color theme="0"/>
      </top>
      <bottom/>
      <diagonal/>
    </border>
  </borders>
  <cellStyleXfs count="5">
    <xf numFmtId="0" fontId="0" fillId="0" borderId="0">
      <alignment vertical="center"/>
    </xf>
    <xf numFmtId="0" fontId="3" fillId="0" borderId="0"/>
    <xf numFmtId="0" fontId="23" fillId="0" borderId="0">
      <alignment vertical="center"/>
    </xf>
    <xf numFmtId="0" fontId="2" fillId="0" borderId="0">
      <alignment vertical="center"/>
    </xf>
    <xf numFmtId="0" fontId="34" fillId="0" borderId="0" applyNumberFormat="0" applyFill="0" applyBorder="0" applyAlignment="0" applyProtection="0">
      <alignment vertical="center"/>
    </xf>
  </cellStyleXfs>
  <cellXfs count="279">
    <xf numFmtId="0" fontId="0" fillId="0" borderId="0" xfId="0" applyAlignment="1">
      <alignment vertical="center"/>
    </xf>
    <xf numFmtId="0" fontId="4" fillId="0" borderId="0" xfId="0" applyFont="1" applyAlignment="1"/>
    <xf numFmtId="0" fontId="4" fillId="2" borderId="11" xfId="0" applyFont="1" applyFill="1" applyBorder="1" applyAlignment="1"/>
    <xf numFmtId="0" fontId="4" fillId="2" borderId="12" xfId="0" applyFont="1" applyFill="1" applyBorder="1" applyAlignment="1"/>
    <xf numFmtId="0" fontId="4" fillId="2" borderId="14" xfId="0" applyFont="1" applyFill="1" applyBorder="1" applyAlignment="1"/>
    <xf numFmtId="0" fontId="4" fillId="2" borderId="15" xfId="0" applyFont="1" applyFill="1" applyBorder="1" applyAlignment="1"/>
    <xf numFmtId="166" fontId="4" fillId="0" borderId="0" xfId="0" applyNumberFormat="1" applyFont="1" applyAlignment="1"/>
    <xf numFmtId="166" fontId="4" fillId="2" borderId="18" xfId="0" applyNumberFormat="1" applyFont="1" applyFill="1" applyBorder="1" applyAlignment="1"/>
    <xf numFmtId="0" fontId="4" fillId="2" borderId="19" xfId="0" applyFont="1" applyFill="1" applyBorder="1" applyAlignment="1"/>
    <xf numFmtId="0" fontId="4" fillId="2" borderId="0" xfId="0" applyFont="1" applyFill="1" applyAlignment="1"/>
    <xf numFmtId="0" fontId="4" fillId="2" borderId="20" xfId="0" applyFont="1" applyFill="1" applyBorder="1" applyAlignment="1"/>
    <xf numFmtId="2" fontId="4" fillId="2" borderId="21" xfId="0" applyNumberFormat="1" applyFont="1" applyFill="1" applyBorder="1" applyAlignment="1"/>
    <xf numFmtId="2" fontId="4" fillId="2" borderId="22" xfId="0" applyNumberFormat="1" applyFont="1" applyFill="1" applyBorder="1" applyAlignment="1"/>
    <xf numFmtId="0" fontId="9" fillId="0" borderId="0" xfId="0" applyFont="1" applyAlignment="1"/>
    <xf numFmtId="0" fontId="11" fillId="0" borderId="0" xfId="0" applyFont="1" applyAlignment="1">
      <alignment vertical="center"/>
    </xf>
    <xf numFmtId="0" fontId="8" fillId="0" borderId="0" xfId="0" applyFont="1" applyAlignment="1">
      <alignment horizontal="right"/>
    </xf>
    <xf numFmtId="0" fontId="9" fillId="2" borderId="2" xfId="0" applyFont="1" applyFill="1" applyBorder="1" applyAlignment="1"/>
    <xf numFmtId="0" fontId="9" fillId="9" borderId="1" xfId="0" applyFont="1" applyFill="1" applyBorder="1" applyAlignment="1"/>
    <xf numFmtId="0" fontId="9" fillId="7" borderId="2" xfId="0" applyFont="1" applyFill="1" applyBorder="1" applyAlignment="1"/>
    <xf numFmtId="9" fontId="9" fillId="7" borderId="3" xfId="1" applyNumberFormat="1" applyFont="1" applyFill="1" applyBorder="1" applyAlignment="1"/>
    <xf numFmtId="0" fontId="9" fillId="7" borderId="8" xfId="0" applyFont="1" applyFill="1" applyBorder="1" applyAlignment="1">
      <alignment horizontal="center"/>
    </xf>
    <xf numFmtId="0" fontId="9" fillId="9" borderId="24" xfId="0" applyFont="1" applyFill="1" applyBorder="1" applyAlignment="1"/>
    <xf numFmtId="2" fontId="9" fillId="5" borderId="23" xfId="0" applyNumberFormat="1" applyFont="1" applyFill="1" applyBorder="1" applyAlignment="1"/>
    <xf numFmtId="0" fontId="9" fillId="0" borderId="0" xfId="0" applyFont="1" applyAlignment="1">
      <alignment wrapText="1"/>
    </xf>
    <xf numFmtId="2" fontId="9" fillId="0" borderId="0" xfId="0" applyNumberFormat="1" applyFont="1" applyAlignment="1">
      <alignment horizontal="center"/>
    </xf>
    <xf numFmtId="166" fontId="9" fillId="0" borderId="0" xfId="0" applyNumberFormat="1" applyFont="1" applyAlignment="1">
      <alignment horizontal="center"/>
    </xf>
    <xf numFmtId="164" fontId="9" fillId="0" borderId="0" xfId="0" applyNumberFormat="1" applyFont="1" applyAlignment="1">
      <alignment horizontal="center"/>
    </xf>
    <xf numFmtId="0" fontId="9" fillId="0" borderId="0" xfId="0" applyFont="1" applyAlignment="1">
      <alignment horizontal="center" vertical="center"/>
    </xf>
    <xf numFmtId="0" fontId="9" fillId="2" borderId="28" xfId="0" applyFont="1" applyFill="1" applyBorder="1" applyAlignment="1">
      <alignment wrapText="1"/>
    </xf>
    <xf numFmtId="0" fontId="9" fillId="0" borderId="0" xfId="0" applyFont="1" applyAlignment="1">
      <alignment horizontal="center"/>
    </xf>
    <xf numFmtId="0" fontId="16" fillId="3" borderId="17" xfId="0" applyFont="1" applyFill="1" applyBorder="1" applyAlignment="1"/>
    <xf numFmtId="0" fontId="9" fillId="0" borderId="0" xfId="0" applyFont="1" applyAlignment="1">
      <alignment horizontal="left"/>
    </xf>
    <xf numFmtId="0" fontId="8" fillId="2" borderId="10" xfId="0" applyFont="1" applyFill="1" applyBorder="1" applyAlignment="1">
      <alignment horizontal="center" wrapText="1"/>
    </xf>
    <xf numFmtId="164" fontId="9" fillId="2" borderId="9" xfId="0" applyNumberFormat="1" applyFont="1" applyFill="1" applyBorder="1" applyAlignment="1"/>
    <xf numFmtId="0" fontId="18" fillId="2" borderId="16" xfId="0" applyFont="1" applyFill="1" applyBorder="1" applyAlignment="1"/>
    <xf numFmtId="0" fontId="9" fillId="2" borderId="15" xfId="0" applyFont="1" applyFill="1" applyBorder="1" applyAlignment="1"/>
    <xf numFmtId="0" fontId="9" fillId="2" borderId="14" xfId="0" applyFont="1" applyFill="1" applyBorder="1" applyAlignment="1"/>
    <xf numFmtId="0" fontId="19" fillId="2" borderId="13" xfId="0" applyFont="1" applyFill="1" applyBorder="1" applyAlignment="1"/>
    <xf numFmtId="0" fontId="9" fillId="2" borderId="12" xfId="0" applyFont="1" applyFill="1" applyBorder="1" applyAlignment="1"/>
    <xf numFmtId="0" fontId="9" fillId="2" borderId="11" xfId="0" applyFont="1" applyFill="1" applyBorder="1" applyAlignment="1"/>
    <xf numFmtId="0" fontId="9" fillId="9" borderId="48" xfId="0" applyFont="1" applyFill="1" applyBorder="1" applyAlignment="1"/>
    <xf numFmtId="0" fontId="8" fillId="9" borderId="48" xfId="0" applyFont="1" applyFill="1" applyBorder="1" applyAlignment="1"/>
    <xf numFmtId="0" fontId="9" fillId="7" borderId="48" xfId="0" applyFont="1" applyFill="1" applyBorder="1" applyAlignment="1"/>
    <xf numFmtId="1" fontId="9" fillId="9" borderId="48" xfId="0" applyNumberFormat="1" applyFont="1" applyFill="1" applyBorder="1" applyAlignment="1"/>
    <xf numFmtId="165" fontId="9" fillId="9" borderId="48" xfId="0" applyNumberFormat="1" applyFont="1" applyFill="1" applyBorder="1" applyAlignment="1"/>
    <xf numFmtId="9" fontId="9" fillId="7" borderId="48" xfId="1" applyNumberFormat="1" applyFont="1" applyFill="1" applyBorder="1" applyAlignment="1"/>
    <xf numFmtId="9" fontId="9" fillId="9" borderId="48" xfId="1" applyNumberFormat="1" applyFont="1" applyFill="1" applyBorder="1" applyAlignment="1"/>
    <xf numFmtId="0" fontId="4" fillId="0" borderId="0" xfId="0" applyFont="1" applyFill="1" applyAlignment="1"/>
    <xf numFmtId="0" fontId="11" fillId="0" borderId="0" xfId="0" applyFont="1" applyAlignment="1">
      <alignment horizontal="center" vertical="center"/>
    </xf>
    <xf numFmtId="0" fontId="14" fillId="0" borderId="0" xfId="2" applyFont="1">
      <alignment vertical="center"/>
    </xf>
    <xf numFmtId="0" fontId="9" fillId="9" borderId="56" xfId="0" applyFont="1" applyFill="1" applyBorder="1" applyAlignment="1"/>
    <xf numFmtId="2" fontId="9" fillId="9" borderId="56" xfId="0" applyNumberFormat="1" applyFont="1" applyFill="1" applyBorder="1" applyAlignment="1">
      <alignment horizontal="center"/>
    </xf>
    <xf numFmtId="0" fontId="13" fillId="8" borderId="55" xfId="0" applyFont="1" applyFill="1" applyBorder="1" applyAlignment="1">
      <alignment horizontal="center"/>
    </xf>
    <xf numFmtId="0" fontId="8" fillId="9" borderId="48" xfId="0" applyFont="1" applyFill="1" applyBorder="1" applyAlignment="1">
      <alignment horizontal="center" vertical="center"/>
    </xf>
    <xf numFmtId="0" fontId="13" fillId="8" borderId="55" xfId="0" applyFont="1" applyFill="1" applyBorder="1" applyAlignment="1">
      <alignment horizontal="center"/>
    </xf>
    <xf numFmtId="0" fontId="9" fillId="5" borderId="47" xfId="0" applyFont="1" applyFill="1" applyBorder="1" applyAlignment="1"/>
    <xf numFmtId="0" fontId="9" fillId="5" borderId="70" xfId="0" applyFont="1" applyFill="1" applyBorder="1" applyAlignment="1"/>
    <xf numFmtId="0" fontId="8" fillId="9" borderId="48" xfId="0" applyFont="1" applyFill="1" applyBorder="1" applyAlignment="1">
      <alignment horizontal="center"/>
    </xf>
    <xf numFmtId="0" fontId="9" fillId="6" borderId="42" xfId="0" applyFont="1" applyFill="1" applyBorder="1" applyAlignment="1">
      <alignment horizontal="center"/>
    </xf>
    <xf numFmtId="0" fontId="9" fillId="7" borderId="42" xfId="0" applyFont="1" applyFill="1" applyBorder="1" applyAlignment="1">
      <alignment horizontal="center"/>
    </xf>
    <xf numFmtId="0" fontId="9" fillId="0" borderId="55" xfId="0" applyFont="1" applyBorder="1" applyAlignment="1"/>
    <xf numFmtId="0" fontId="9" fillId="0" borderId="55" xfId="0" applyFont="1" applyBorder="1" applyAlignment="1">
      <alignment horizontal="center"/>
    </xf>
    <xf numFmtId="0" fontId="25" fillId="8" borderId="35" xfId="0" applyFont="1" applyFill="1" applyBorder="1" applyAlignment="1">
      <alignment horizontal="center" vertical="center"/>
    </xf>
    <xf numFmtId="0" fontId="9" fillId="0" borderId="0" xfId="0" applyFont="1" applyAlignment="1">
      <alignment vertical="center"/>
    </xf>
    <xf numFmtId="0" fontId="25" fillId="8" borderId="34" xfId="0" applyFont="1" applyFill="1" applyBorder="1" applyAlignment="1">
      <alignment horizontal="center" vertical="center"/>
    </xf>
    <xf numFmtId="0" fontId="26" fillId="0" borderId="0" xfId="0" applyFont="1" applyAlignment="1">
      <alignment vertical="center"/>
    </xf>
    <xf numFmtId="0" fontId="25" fillId="8" borderId="55" xfId="0" applyFont="1" applyFill="1" applyBorder="1" applyAlignment="1">
      <alignment horizontal="center"/>
    </xf>
    <xf numFmtId="0" fontId="9" fillId="9" borderId="25" xfId="0" applyFont="1" applyFill="1" applyBorder="1" applyAlignment="1"/>
    <xf numFmtId="2" fontId="9" fillId="5" borderId="25" xfId="0" applyNumberFormat="1" applyFont="1" applyFill="1" applyBorder="1" applyAlignment="1"/>
    <xf numFmtId="165" fontId="9" fillId="9" borderId="42" xfId="0" applyNumberFormat="1" applyFont="1" applyFill="1" applyBorder="1" applyAlignment="1"/>
    <xf numFmtId="0" fontId="13" fillId="8" borderId="55" xfId="0" applyFont="1" applyFill="1" applyBorder="1" applyAlignment="1">
      <alignment horizontal="center"/>
    </xf>
    <xf numFmtId="0" fontId="4" fillId="0" borderId="0" xfId="0" applyFont="1" applyAlignment="1">
      <alignment horizontal="left"/>
    </xf>
    <xf numFmtId="49" fontId="4" fillId="0" borderId="0" xfId="0" applyNumberFormat="1" applyFont="1" applyAlignment="1">
      <alignment horizontal="left"/>
    </xf>
    <xf numFmtId="0" fontId="9" fillId="9" borderId="26" xfId="0" applyFont="1" applyFill="1" applyBorder="1" applyAlignment="1">
      <alignment horizontal="left" wrapText="1"/>
    </xf>
    <xf numFmtId="167" fontId="0" fillId="0" borderId="0" xfId="0" applyNumberFormat="1" applyAlignment="1"/>
    <xf numFmtId="0" fontId="0" fillId="0" borderId="0" xfId="0" applyAlignment="1"/>
    <xf numFmtId="0" fontId="9" fillId="0" borderId="48" xfId="0" applyFont="1" applyBorder="1" applyAlignment="1">
      <alignment horizontal="center" vertical="center"/>
    </xf>
    <xf numFmtId="0" fontId="14" fillId="0" borderId="48" xfId="0" applyFont="1" applyBorder="1" applyAlignment="1">
      <alignment horizontal="left" vertical="center"/>
    </xf>
    <xf numFmtId="0" fontId="25" fillId="8" borderId="55" xfId="0" applyFont="1" applyFill="1" applyBorder="1" applyAlignment="1">
      <alignment horizontal="center" vertical="center"/>
    </xf>
    <xf numFmtId="0" fontId="27" fillId="0" borderId="73" xfId="3" applyFont="1" applyBorder="1" applyAlignment="1">
      <alignment horizontal="center" vertical="top" wrapText="1"/>
    </xf>
    <xf numFmtId="0" fontId="29" fillId="0" borderId="73" xfId="3" applyFont="1" applyBorder="1" applyAlignment="1">
      <alignment vertical="center"/>
    </xf>
    <xf numFmtId="0" fontId="29" fillId="0" borderId="0" xfId="3" applyFont="1" applyAlignment="1">
      <alignment vertical="center"/>
    </xf>
    <xf numFmtId="0" fontId="29" fillId="10" borderId="74" xfId="3" applyFont="1" applyFill="1" applyBorder="1" applyAlignment="1">
      <alignment vertical="center"/>
    </xf>
    <xf numFmtId="0" fontId="11" fillId="0" borderId="0" xfId="3" applyFont="1" applyAlignment="1">
      <alignment vertical="center"/>
    </xf>
    <xf numFmtId="0" fontId="2" fillId="0" borderId="0" xfId="3" applyAlignment="1">
      <alignment vertical="center"/>
    </xf>
    <xf numFmtId="0" fontId="24" fillId="7" borderId="57" xfId="3" applyFont="1" applyFill="1" applyBorder="1" applyAlignment="1">
      <alignment vertical="center"/>
    </xf>
    <xf numFmtId="0" fontId="8" fillId="7" borderId="58" xfId="3" applyFont="1" applyFill="1" applyBorder="1" applyAlignment="1">
      <alignment horizontal="left" vertical="center" indent="1"/>
    </xf>
    <xf numFmtId="0" fontId="8" fillId="7" borderId="58" xfId="3" applyFont="1" applyFill="1" applyBorder="1" applyAlignment="1">
      <alignment vertical="center"/>
    </xf>
    <xf numFmtId="0" fontId="9" fillId="7" borderId="58" xfId="3" applyFont="1" applyFill="1" applyBorder="1" applyAlignment="1">
      <alignment horizontal="left" vertical="center" indent="1"/>
    </xf>
    <xf numFmtId="0" fontId="9" fillId="7" borderId="58" xfId="3" applyFont="1" applyFill="1" applyBorder="1" applyAlignment="1">
      <alignment vertical="center"/>
    </xf>
    <xf numFmtId="0" fontId="9" fillId="7" borderId="58" xfId="3" applyFont="1" applyFill="1" applyBorder="1" applyAlignment="1">
      <alignment horizontal="left" vertical="top" wrapText="1" indent="1"/>
    </xf>
    <xf numFmtId="0" fontId="9" fillId="7" borderId="58" xfId="3" applyFont="1" applyFill="1" applyBorder="1" applyAlignment="1">
      <alignment horizontal="left" vertical="center" wrapText="1" indent="1"/>
    </xf>
    <xf numFmtId="0" fontId="11" fillId="0" borderId="0" xfId="3" applyFont="1" applyAlignment="1">
      <alignment horizontal="left" vertical="center"/>
    </xf>
    <xf numFmtId="0" fontId="13" fillId="12" borderId="55" xfId="0" applyFont="1" applyFill="1" applyBorder="1" applyAlignment="1">
      <alignment horizontal="center"/>
    </xf>
    <xf numFmtId="0" fontId="21" fillId="13" borderId="56" xfId="0" applyFont="1" applyFill="1" applyBorder="1" applyAlignment="1">
      <alignment horizontal="left" vertical="center"/>
    </xf>
    <xf numFmtId="0" fontId="13" fillId="12" borderId="49" xfId="0" applyFont="1" applyFill="1" applyBorder="1" applyAlignment="1">
      <alignment horizontal="center"/>
    </xf>
    <xf numFmtId="2" fontId="9" fillId="13" borderId="48" xfId="0" applyNumberFormat="1" applyFont="1" applyFill="1" applyBorder="1" applyAlignment="1">
      <alignment horizontal="center"/>
    </xf>
    <xf numFmtId="0" fontId="8" fillId="13" borderId="7" xfId="0" applyFont="1" applyFill="1" applyBorder="1" applyAlignment="1">
      <alignment horizontal="right"/>
    </xf>
    <xf numFmtId="0" fontId="8" fillId="13" borderId="4" xfId="0" applyFont="1" applyFill="1" applyBorder="1" applyAlignment="1"/>
    <xf numFmtId="1" fontId="9" fillId="13" borderId="6" xfId="0" applyNumberFormat="1" applyFont="1" applyFill="1" applyBorder="1" applyAlignment="1"/>
    <xf numFmtId="165" fontId="9" fillId="13" borderId="5" xfId="0" applyNumberFormat="1" applyFont="1" applyFill="1" applyBorder="1" applyAlignment="1"/>
    <xf numFmtId="9" fontId="9" fillId="13" borderId="3" xfId="1" applyNumberFormat="1" applyFont="1" applyFill="1" applyBorder="1" applyAlignment="1"/>
    <xf numFmtId="0" fontId="9" fillId="0" borderId="47" xfId="0" applyFont="1" applyBorder="1" applyAlignment="1"/>
    <xf numFmtId="0" fontId="9" fillId="6" borderId="47" xfId="0" applyFont="1" applyFill="1" applyBorder="1" applyAlignment="1">
      <alignment horizontal="center"/>
    </xf>
    <xf numFmtId="0" fontId="9" fillId="7" borderId="47" xfId="0" applyFont="1" applyFill="1" applyBorder="1" applyAlignment="1">
      <alignment horizontal="center"/>
    </xf>
    <xf numFmtId="0" fontId="9" fillId="5" borderId="47" xfId="0" applyFont="1" applyFill="1" applyBorder="1" applyAlignment="1">
      <alignment horizontal="center"/>
    </xf>
    <xf numFmtId="0" fontId="9" fillId="0" borderId="44" xfId="0" applyFont="1" applyBorder="1" applyAlignment="1"/>
    <xf numFmtId="0" fontId="9" fillId="5" borderId="45" xfId="0" applyFont="1" applyFill="1" applyBorder="1" applyAlignment="1">
      <alignment horizontal="center"/>
    </xf>
    <xf numFmtId="0" fontId="9" fillId="6" borderId="43" xfId="0" applyFont="1" applyFill="1" applyBorder="1" applyAlignment="1">
      <alignment horizontal="center"/>
    </xf>
    <xf numFmtId="0" fontId="0" fillId="6" borderId="43" xfId="0" applyFill="1" applyBorder="1" applyAlignment="1">
      <alignment vertical="center"/>
    </xf>
    <xf numFmtId="0" fontId="0" fillId="6" borderId="38" xfId="0" applyFill="1" applyBorder="1" applyAlignment="1">
      <alignment vertical="center"/>
    </xf>
    <xf numFmtId="0" fontId="0" fillId="6" borderId="42" xfId="0" applyFill="1" applyBorder="1" applyAlignment="1">
      <alignment vertical="center"/>
    </xf>
    <xf numFmtId="0" fontId="25" fillId="12" borderId="55" xfId="0" applyFont="1" applyFill="1" applyBorder="1" applyAlignment="1">
      <alignment horizontal="center" vertical="center"/>
    </xf>
    <xf numFmtId="0" fontId="9" fillId="13" borderId="42" xfId="0" applyFont="1" applyFill="1" applyBorder="1" applyAlignment="1"/>
    <xf numFmtId="0" fontId="9" fillId="13" borderId="47" xfId="0" applyFont="1" applyFill="1" applyBorder="1" applyAlignment="1">
      <alignment horizontal="center"/>
    </xf>
    <xf numFmtId="0" fontId="25" fillId="12" borderId="79" xfId="0" applyFont="1" applyFill="1" applyBorder="1" applyAlignment="1">
      <alignment horizontal="center" vertical="center"/>
    </xf>
    <xf numFmtId="0" fontId="9" fillId="13" borderId="47" xfId="0" applyFont="1" applyFill="1" applyBorder="1" applyAlignment="1"/>
    <xf numFmtId="0" fontId="26" fillId="13" borderId="0" xfId="0" applyFont="1" applyFill="1" applyBorder="1" applyAlignment="1">
      <alignment vertical="center"/>
    </xf>
    <xf numFmtId="0" fontId="8" fillId="13" borderId="47" xfId="0" applyFont="1" applyFill="1" applyBorder="1" applyAlignment="1">
      <alignment horizontal="center"/>
    </xf>
    <xf numFmtId="0" fontId="9" fillId="13" borderId="0" xfId="0" applyFont="1" applyFill="1" applyBorder="1" applyAlignment="1"/>
    <xf numFmtId="0" fontId="8" fillId="13" borderId="47" xfId="0" applyFont="1" applyFill="1" applyBorder="1" applyAlignment="1"/>
    <xf numFmtId="0" fontId="9" fillId="13" borderId="12" xfId="0" applyFont="1" applyFill="1" applyBorder="1" applyAlignment="1"/>
    <xf numFmtId="0" fontId="9" fillId="6" borderId="47" xfId="0" applyFont="1" applyFill="1" applyBorder="1" applyAlignment="1"/>
    <xf numFmtId="0" fontId="8" fillId="6" borderId="47" xfId="0" applyFont="1" applyFill="1" applyBorder="1" applyAlignment="1"/>
    <xf numFmtId="0" fontId="8" fillId="6" borderId="45" xfId="0" applyFont="1" applyFill="1" applyBorder="1" applyAlignment="1">
      <alignment horizontal="center"/>
    </xf>
    <xf numFmtId="0" fontId="8" fillId="6" borderId="47" xfId="0" applyFont="1" applyFill="1" applyBorder="1" applyAlignment="1">
      <alignment horizontal="center"/>
    </xf>
    <xf numFmtId="0" fontId="9" fillId="6" borderId="45" xfId="0" applyFont="1" applyFill="1" applyBorder="1" applyAlignment="1">
      <alignment horizontal="center"/>
    </xf>
    <xf numFmtId="0" fontId="9" fillId="6" borderId="18" xfId="0" applyFont="1" applyFill="1" applyBorder="1" applyAlignment="1">
      <alignment horizontal="left"/>
    </xf>
    <xf numFmtId="0" fontId="9" fillId="6" borderId="0" xfId="0" applyFont="1" applyFill="1" applyAlignment="1">
      <alignment horizontal="center"/>
    </xf>
    <xf numFmtId="0" fontId="9" fillId="6" borderId="67" xfId="0" applyFont="1" applyFill="1" applyBorder="1" applyAlignment="1">
      <alignment horizontal="left" vertical="center"/>
    </xf>
    <xf numFmtId="0" fontId="9" fillId="6" borderId="0" xfId="0" applyFont="1" applyFill="1" applyBorder="1" applyAlignment="1"/>
    <xf numFmtId="0" fontId="9" fillId="6" borderId="68" xfId="0" applyFont="1" applyFill="1" applyBorder="1" applyAlignment="1">
      <alignment horizontal="left" vertical="center"/>
    </xf>
    <xf numFmtId="0" fontId="9" fillId="6" borderId="69" xfId="0" applyFont="1" applyFill="1" applyBorder="1" applyAlignment="1"/>
    <xf numFmtId="0" fontId="25" fillId="12" borderId="55" xfId="0" applyFont="1" applyFill="1" applyBorder="1" applyAlignment="1">
      <alignment horizontal="center"/>
    </xf>
    <xf numFmtId="0" fontId="9" fillId="13" borderId="18" xfId="0" applyFont="1" applyFill="1" applyBorder="1" applyAlignment="1">
      <alignment horizontal="left"/>
    </xf>
    <xf numFmtId="0" fontId="25" fillId="12" borderId="79" xfId="0" applyFont="1" applyFill="1" applyBorder="1" applyAlignment="1">
      <alignment horizontal="center"/>
    </xf>
    <xf numFmtId="0" fontId="9" fillId="13" borderId="80" xfId="0" applyFont="1" applyFill="1" applyBorder="1" applyAlignment="1">
      <alignment horizontal="left" vertical="center"/>
    </xf>
    <xf numFmtId="0" fontId="9" fillId="13" borderId="81" xfId="0" applyFont="1" applyFill="1" applyBorder="1" applyAlignment="1">
      <alignment horizontal="left" vertical="center"/>
    </xf>
    <xf numFmtId="0" fontId="9" fillId="0" borderId="42" xfId="0" applyFont="1" applyBorder="1" applyAlignment="1"/>
    <xf numFmtId="0" fontId="9" fillId="6" borderId="25" xfId="0" applyFont="1" applyFill="1" applyBorder="1" applyAlignment="1">
      <alignment horizontal="left" wrapText="1"/>
    </xf>
    <xf numFmtId="0" fontId="9" fillId="6" borderId="25" xfId="0" applyFont="1" applyFill="1" applyBorder="1" applyAlignment="1"/>
    <xf numFmtId="0" fontId="9" fillId="6" borderId="24" xfId="0" applyFont="1" applyFill="1" applyBorder="1" applyAlignment="1"/>
    <xf numFmtId="49" fontId="9" fillId="13" borderId="25" xfId="0" applyNumberFormat="1" applyFont="1" applyFill="1" applyBorder="1" applyAlignment="1">
      <alignment horizontal="left"/>
    </xf>
    <xf numFmtId="0" fontId="9" fillId="13" borderId="25" xfId="0" applyFont="1" applyFill="1" applyBorder="1" applyAlignment="1"/>
    <xf numFmtId="49" fontId="9" fillId="13" borderId="23" xfId="0" applyNumberFormat="1" applyFont="1" applyFill="1" applyBorder="1" applyAlignment="1">
      <alignment horizontal="left"/>
    </xf>
    <xf numFmtId="0" fontId="9" fillId="13" borderId="24" xfId="0" applyFont="1" applyFill="1" applyBorder="1" applyAlignment="1"/>
    <xf numFmtId="0" fontId="9" fillId="13" borderId="26" xfId="0" applyFont="1" applyFill="1" applyBorder="1" applyAlignment="1">
      <alignment horizontal="left" wrapText="1"/>
    </xf>
    <xf numFmtId="0" fontId="9" fillId="13" borderId="25" xfId="0" applyFont="1" applyFill="1" applyBorder="1" applyAlignment="1">
      <alignment horizontal="left" wrapText="1"/>
    </xf>
    <xf numFmtId="165" fontId="9" fillId="13" borderId="42" xfId="0" applyNumberFormat="1" applyFont="1" applyFill="1" applyBorder="1" applyAlignment="1"/>
    <xf numFmtId="0" fontId="9" fillId="14" borderId="27" xfId="0" applyFont="1" applyFill="1" applyBorder="1" applyAlignment="1">
      <alignment horizontal="left" wrapText="1"/>
    </xf>
    <xf numFmtId="0" fontId="13" fillId="11" borderId="55" xfId="0" applyFont="1" applyFill="1" applyBorder="1" applyAlignment="1">
      <alignment horizontal="center" vertical="center" wrapText="1"/>
    </xf>
    <xf numFmtId="0" fontId="9" fillId="11" borderId="55" xfId="0" applyFont="1" applyFill="1" applyBorder="1" applyAlignment="1">
      <alignment horizontal="center" wrapText="1"/>
    </xf>
    <xf numFmtId="0" fontId="13" fillId="11" borderId="55" xfId="0" applyFont="1" applyFill="1" applyBorder="1" applyAlignment="1">
      <alignment horizontal="center" vertical="center"/>
    </xf>
    <xf numFmtId="0" fontId="8" fillId="14" borderId="66" xfId="0" applyFont="1" applyFill="1" applyBorder="1" applyAlignment="1">
      <alignment horizontal="center" wrapText="1"/>
    </xf>
    <xf numFmtId="0" fontId="9" fillId="14" borderId="66" xfId="0" applyFont="1" applyFill="1" applyBorder="1" applyAlignment="1"/>
    <xf numFmtId="0" fontId="9" fillId="14" borderId="66" xfId="0" applyFont="1" applyFill="1" applyBorder="1" applyAlignment="1">
      <alignment horizontal="left"/>
    </xf>
    <xf numFmtId="0" fontId="9" fillId="7" borderId="66" xfId="0" applyFont="1" applyFill="1" applyBorder="1" applyAlignment="1">
      <alignment horizontal="center" wrapText="1"/>
    </xf>
    <xf numFmtId="165" fontId="8" fillId="3" borderId="47" xfId="0" applyNumberFormat="1" applyFont="1" applyFill="1" applyBorder="1" applyAlignment="1">
      <alignment horizontal="center" vertical="center"/>
    </xf>
    <xf numFmtId="0" fontId="9" fillId="0" borderId="47" xfId="0" applyFont="1" applyBorder="1" applyAlignment="1">
      <alignment vertical="center"/>
    </xf>
    <xf numFmtId="0" fontId="8" fillId="3" borderId="47" xfId="0" applyFont="1" applyFill="1" applyBorder="1" applyAlignment="1">
      <alignment horizontal="center" vertical="center"/>
    </xf>
    <xf numFmtId="0" fontId="4" fillId="14" borderId="66" xfId="0" applyFont="1" applyFill="1" applyBorder="1" applyAlignment="1"/>
    <xf numFmtId="0" fontId="5" fillId="14" borderId="66" xfId="0" applyFont="1" applyFill="1" applyBorder="1" applyAlignment="1">
      <alignment horizontal="center"/>
    </xf>
    <xf numFmtId="0" fontId="4" fillId="14" borderId="66" xfId="0" applyFont="1" applyFill="1" applyBorder="1" applyAlignment="1">
      <alignment horizontal="left"/>
    </xf>
    <xf numFmtId="2" fontId="4" fillId="5" borderId="66" xfId="0" applyNumberFormat="1" applyFont="1" applyFill="1" applyBorder="1" applyAlignment="1"/>
    <xf numFmtId="166" fontId="4" fillId="5" borderId="66" xfId="0" applyNumberFormat="1" applyFont="1" applyFill="1" applyBorder="1" applyAlignment="1"/>
    <xf numFmtId="0" fontId="4" fillId="5" borderId="66" xfId="0" applyFont="1" applyFill="1" applyBorder="1" applyAlignment="1"/>
    <xf numFmtId="0" fontId="30" fillId="10" borderId="74" xfId="3" applyFont="1" applyFill="1" applyBorder="1" applyAlignment="1">
      <alignment vertical="center" wrapText="1"/>
    </xf>
    <xf numFmtId="0" fontId="14" fillId="14" borderId="48" xfId="0" applyFont="1" applyFill="1" applyBorder="1" applyAlignment="1">
      <alignment horizontal="left" vertical="center"/>
    </xf>
    <xf numFmtId="0" fontId="14" fillId="13" borderId="48" xfId="0" applyFont="1" applyFill="1" applyBorder="1" applyAlignment="1">
      <alignment horizontal="left" vertical="center"/>
    </xf>
    <xf numFmtId="0" fontId="32" fillId="11" borderId="49" xfId="0" applyFont="1" applyFill="1" applyBorder="1" applyAlignment="1">
      <alignment horizontal="center" vertical="center" wrapText="1"/>
    </xf>
    <xf numFmtId="0" fontId="34" fillId="0" borderId="53" xfId="4" applyBorder="1" applyAlignment="1">
      <alignment vertical="center"/>
    </xf>
    <xf numFmtId="0" fontId="34" fillId="0" borderId="0" xfId="4" applyAlignment="1">
      <alignment vertical="center"/>
    </xf>
    <xf numFmtId="0" fontId="33" fillId="0" borderId="54" xfId="0" applyFont="1" applyBorder="1" applyAlignment="1">
      <alignment vertical="center" wrapText="1"/>
    </xf>
    <xf numFmtId="0" fontId="33" fillId="0" borderId="52" xfId="0" applyFont="1" applyBorder="1" applyAlignment="1">
      <alignment vertical="center" wrapText="1"/>
    </xf>
    <xf numFmtId="0" fontId="33" fillId="0" borderId="0" xfId="0" applyFont="1" applyBorder="1" applyAlignment="1">
      <alignment vertical="center" wrapText="1"/>
    </xf>
    <xf numFmtId="0" fontId="35" fillId="0" borderId="0" xfId="0" applyFont="1" applyAlignment="1">
      <alignment vertical="center"/>
    </xf>
    <xf numFmtId="0" fontId="14" fillId="6" borderId="47" xfId="0" applyFont="1" applyFill="1" applyBorder="1" applyAlignment="1">
      <alignment horizontal="left" vertical="center"/>
    </xf>
    <xf numFmtId="0" fontId="14" fillId="6" borderId="47" xfId="0" applyFont="1" applyFill="1" applyBorder="1" applyAlignment="1">
      <alignment vertical="center"/>
    </xf>
    <xf numFmtId="167" fontId="21" fillId="9" borderId="56" xfId="0" applyNumberFormat="1" applyFont="1" applyFill="1" applyBorder="1" applyAlignment="1">
      <alignment horizontal="left" vertical="center"/>
    </xf>
    <xf numFmtId="0" fontId="14" fillId="6" borderId="47" xfId="3" applyFont="1" applyFill="1" applyBorder="1">
      <alignment vertical="center"/>
    </xf>
    <xf numFmtId="0" fontId="14" fillId="15" borderId="82" xfId="0" applyFont="1" applyFill="1" applyBorder="1" applyAlignment="1">
      <alignment horizontal="center" vertical="center" wrapText="1"/>
    </xf>
    <xf numFmtId="0" fontId="14" fillId="15" borderId="49" xfId="0" applyFont="1" applyFill="1" applyBorder="1" applyAlignment="1">
      <alignment horizontal="center" vertical="center" wrapText="1"/>
    </xf>
    <xf numFmtId="0" fontId="14" fillId="0" borderId="48" xfId="0" applyFont="1" applyFill="1" applyBorder="1" applyAlignment="1">
      <alignment horizontal="left" vertical="center"/>
    </xf>
    <xf numFmtId="0" fontId="14" fillId="0" borderId="48" xfId="0" applyFont="1" applyFill="1" applyBorder="1" applyAlignment="1">
      <alignment horizontal="left" vertical="top" wrapText="1"/>
    </xf>
    <xf numFmtId="0" fontId="14" fillId="0" borderId="48" xfId="0" applyFont="1" applyBorder="1" applyAlignment="1">
      <alignment vertical="center"/>
    </xf>
    <xf numFmtId="0" fontId="14" fillId="0" borderId="48" xfId="0" applyFont="1" applyBorder="1" applyAlignment="1">
      <alignment horizontal="left" vertical="top" wrapText="1"/>
    </xf>
    <xf numFmtId="0" fontId="14" fillId="0" borderId="48" xfId="0" applyFont="1" applyFill="1" applyBorder="1" applyAlignment="1">
      <alignment horizontal="left" vertical="top"/>
    </xf>
    <xf numFmtId="0" fontId="14" fillId="0" borderId="48" xfId="0" applyFont="1" applyFill="1" applyBorder="1" applyAlignment="1">
      <alignment vertical="center"/>
    </xf>
    <xf numFmtId="0" fontId="14" fillId="0" borderId="48" xfId="0" applyFont="1" applyFill="1" applyBorder="1" applyAlignment="1">
      <alignment horizontal="left"/>
    </xf>
    <xf numFmtId="0" fontId="18" fillId="0" borderId="48" xfId="0" applyFont="1" applyBorder="1">
      <alignment vertical="center"/>
    </xf>
    <xf numFmtId="0" fontId="9" fillId="0" borderId="48" xfId="0" applyFont="1" applyBorder="1" applyAlignment="1">
      <alignment vertical="center"/>
    </xf>
    <xf numFmtId="0" fontId="14" fillId="0" borderId="48" xfId="0" applyFont="1" applyBorder="1">
      <alignment vertical="center"/>
    </xf>
    <xf numFmtId="0" fontId="9" fillId="7" borderId="48" xfId="0" applyFont="1" applyFill="1" applyBorder="1" applyAlignment="1">
      <alignment vertical="center" wrapText="1"/>
    </xf>
    <xf numFmtId="0" fontId="13" fillId="12" borderId="55" xfId="0" applyFont="1" applyFill="1" applyBorder="1" applyAlignment="1">
      <alignment horizontal="center"/>
    </xf>
    <xf numFmtId="0" fontId="13" fillId="8" borderId="55" xfId="0" applyFont="1" applyFill="1" applyBorder="1" applyAlignment="1">
      <alignment horizontal="center"/>
    </xf>
    <xf numFmtId="0" fontId="33" fillId="0" borderId="51" xfId="0" applyFont="1" applyBorder="1" applyAlignment="1">
      <alignment horizontal="center" vertical="center" wrapText="1"/>
    </xf>
    <xf numFmtId="0" fontId="33" fillId="0" borderId="50" xfId="0" applyFont="1" applyBorder="1" applyAlignment="1">
      <alignment horizontal="center" vertical="center" wrapText="1"/>
    </xf>
    <xf numFmtId="0" fontId="36" fillId="0" borderId="0" xfId="0" applyFont="1" applyAlignment="1">
      <alignment horizontal="center" vertical="center"/>
    </xf>
    <xf numFmtId="0" fontId="12" fillId="4" borderId="31" xfId="0" applyFont="1" applyFill="1" applyBorder="1" applyAlignment="1">
      <alignment wrapText="1"/>
    </xf>
    <xf numFmtId="0" fontId="9" fillId="4" borderId="30" xfId="0" applyFont="1" applyFill="1" applyBorder="1" applyAlignment="1">
      <alignment wrapText="1"/>
    </xf>
    <xf numFmtId="0" fontId="9" fillId="4" borderId="29" xfId="0" applyFont="1" applyFill="1" applyBorder="1" applyAlignment="1">
      <alignment wrapText="1"/>
    </xf>
    <xf numFmtId="0" fontId="13" fillId="8" borderId="55" xfId="0" applyFont="1" applyFill="1" applyBorder="1" applyAlignment="1">
      <alignment horizontal="center" vertical="center"/>
    </xf>
    <xf numFmtId="0" fontId="13" fillId="8" borderId="61" xfId="0" applyFont="1" applyFill="1" applyBorder="1" applyAlignment="1">
      <alignment horizontal="center"/>
    </xf>
    <xf numFmtId="0" fontId="13" fillId="8" borderId="62" xfId="0" applyFont="1" applyFill="1" applyBorder="1" applyAlignment="1">
      <alignment horizontal="center"/>
    </xf>
    <xf numFmtId="0" fontId="8" fillId="9" borderId="63" xfId="0" applyFont="1" applyFill="1" applyBorder="1" applyAlignment="1">
      <alignment horizontal="center"/>
    </xf>
    <xf numFmtId="0" fontId="8" fillId="9" borderId="64" xfId="0" applyFont="1" applyFill="1" applyBorder="1" applyAlignment="1">
      <alignment horizontal="center"/>
    </xf>
    <xf numFmtId="0" fontId="8" fillId="9" borderId="65"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13" borderId="44" xfId="0" applyFont="1" applyFill="1" applyBorder="1" applyAlignment="1">
      <alignment horizontal="center"/>
    </xf>
    <xf numFmtId="0" fontId="8" fillId="13" borderId="46" xfId="0" applyFont="1" applyFill="1" applyBorder="1" applyAlignment="1">
      <alignment horizontal="center"/>
    </xf>
    <xf numFmtId="0" fontId="13" fillId="12" borderId="55" xfId="0" applyFont="1" applyFill="1" applyBorder="1" applyAlignment="1">
      <alignment horizontal="center" vertical="center"/>
    </xf>
    <xf numFmtId="0" fontId="13" fillId="12" borderId="49" xfId="0" applyFont="1" applyFill="1" applyBorder="1" applyAlignment="1">
      <alignment horizontal="center" vertical="center"/>
    </xf>
    <xf numFmtId="0" fontId="12" fillId="13" borderId="31" xfId="0" applyFont="1" applyFill="1" applyBorder="1" applyAlignment="1">
      <alignment wrapText="1"/>
    </xf>
    <xf numFmtId="0" fontId="9" fillId="13" borderId="30" xfId="0" applyFont="1" applyFill="1" applyBorder="1" applyAlignment="1">
      <alignment wrapText="1"/>
    </xf>
    <xf numFmtId="0" fontId="9" fillId="13" borderId="29" xfId="0" applyFont="1" applyFill="1" applyBorder="1" applyAlignment="1">
      <alignment wrapText="1"/>
    </xf>
    <xf numFmtId="0" fontId="8" fillId="13" borderId="35" xfId="0" applyFont="1" applyFill="1" applyBorder="1" applyAlignment="1">
      <alignment horizontal="center" vertical="center"/>
    </xf>
    <xf numFmtId="0" fontId="8" fillId="13" borderId="34" xfId="0" applyFont="1" applyFill="1" applyBorder="1" applyAlignment="1">
      <alignment horizontal="center" vertical="center"/>
    </xf>
    <xf numFmtId="0" fontId="13" fillId="12" borderId="55" xfId="0" applyFont="1" applyFill="1" applyBorder="1" applyAlignment="1">
      <alignment horizontal="center"/>
    </xf>
    <xf numFmtId="0" fontId="8" fillId="13" borderId="45" xfId="0" applyFont="1" applyFill="1" applyBorder="1" applyAlignment="1">
      <alignment horizontal="center"/>
    </xf>
    <xf numFmtId="0" fontId="9" fillId="11" borderId="61" xfId="0" applyFont="1" applyFill="1" applyBorder="1" applyAlignment="1">
      <alignment horizontal="center" wrapText="1"/>
    </xf>
    <xf numFmtId="0" fontId="9" fillId="11" borderId="71" xfId="0" applyFont="1" applyFill="1" applyBorder="1" applyAlignment="1">
      <alignment horizontal="center" wrapText="1"/>
    </xf>
    <xf numFmtId="0" fontId="13" fillId="11" borderId="55" xfId="0" applyFont="1" applyFill="1" applyBorder="1" applyAlignment="1">
      <alignment horizontal="center" vertical="center" wrapText="1"/>
    </xf>
    <xf numFmtId="0" fontId="8" fillId="13" borderId="44" xfId="0" applyFont="1" applyFill="1" applyBorder="1" applyAlignment="1">
      <alignment horizontal="center" vertical="center"/>
    </xf>
    <xf numFmtId="0" fontId="8" fillId="13" borderId="46" xfId="0" applyFont="1" applyFill="1" applyBorder="1" applyAlignment="1">
      <alignment horizontal="center" vertical="center"/>
    </xf>
    <xf numFmtId="0" fontId="8" fillId="13" borderId="45" xfId="0" applyFont="1" applyFill="1" applyBorder="1" applyAlignment="1">
      <alignment horizontal="center" vertical="center"/>
    </xf>
    <xf numFmtId="0" fontId="25" fillId="8" borderId="55" xfId="0" applyFont="1" applyFill="1" applyBorder="1" applyAlignment="1">
      <alignment horizontal="center"/>
    </xf>
    <xf numFmtId="0" fontId="25" fillId="8" borderId="35" xfId="0" applyFont="1" applyFill="1" applyBorder="1" applyAlignment="1">
      <alignment horizontal="center" vertical="center"/>
    </xf>
    <xf numFmtId="0" fontId="25" fillId="8" borderId="34" xfId="0" applyFont="1" applyFill="1" applyBorder="1" applyAlignment="1">
      <alignment horizontal="center" vertical="center"/>
    </xf>
    <xf numFmtId="0" fontId="25" fillId="8" borderId="37" xfId="0" applyFont="1" applyFill="1" applyBorder="1" applyAlignment="1">
      <alignment horizontal="center" vertical="center" wrapText="1"/>
    </xf>
    <xf numFmtId="0" fontId="25" fillId="8" borderId="36" xfId="0" applyFont="1" applyFill="1" applyBorder="1" applyAlignment="1">
      <alignment horizontal="center" vertical="center" wrapText="1"/>
    </xf>
    <xf numFmtId="0" fontId="8" fillId="13" borderId="43" xfId="0" applyFont="1" applyFill="1" applyBorder="1" applyAlignment="1">
      <alignment horizontal="center" vertical="center"/>
    </xf>
    <xf numFmtId="0" fontId="8" fillId="13" borderId="38" xfId="0" applyFont="1" applyFill="1" applyBorder="1" applyAlignment="1">
      <alignment horizontal="center" vertical="center"/>
    </xf>
    <xf numFmtId="0" fontId="25" fillId="12" borderId="76" xfId="0" applyFont="1" applyFill="1" applyBorder="1" applyAlignment="1">
      <alignment horizontal="center"/>
    </xf>
    <xf numFmtId="0" fontId="25" fillId="12" borderId="77" xfId="0" applyFont="1" applyFill="1" applyBorder="1" applyAlignment="1">
      <alignment horizontal="center"/>
    </xf>
    <xf numFmtId="0" fontId="25" fillId="8" borderId="55" xfId="0" applyFont="1" applyFill="1" applyBorder="1" applyAlignment="1">
      <alignment horizontal="center" vertical="center" wrapText="1"/>
    </xf>
    <xf numFmtId="0" fontId="25" fillId="8" borderId="55" xfId="0" applyFont="1" applyFill="1" applyBorder="1" applyAlignment="1">
      <alignment horizontal="center" vertical="center"/>
    </xf>
    <xf numFmtId="0" fontId="25" fillId="12" borderId="76" xfId="0" applyFont="1" applyFill="1" applyBorder="1" applyAlignment="1">
      <alignment horizontal="center" vertical="center"/>
    </xf>
    <xf numFmtId="0" fontId="25" fillId="12" borderId="55" xfId="0" applyFont="1" applyFill="1" applyBorder="1" applyAlignment="1">
      <alignment horizontal="center" vertical="center"/>
    </xf>
    <xf numFmtId="0" fontId="25" fillId="12" borderId="75" xfId="0" applyFont="1" applyFill="1" applyBorder="1" applyAlignment="1">
      <alignment horizontal="center" vertical="center" wrapText="1"/>
    </xf>
    <xf numFmtId="0" fontId="25" fillId="12" borderId="78" xfId="0" applyFont="1" applyFill="1" applyBorder="1" applyAlignment="1">
      <alignment horizontal="center" vertical="center" wrapText="1"/>
    </xf>
    <xf numFmtId="0" fontId="25" fillId="12" borderId="75" xfId="0" applyFont="1" applyFill="1" applyBorder="1" applyAlignment="1">
      <alignment horizontal="center" vertical="center"/>
    </xf>
    <xf numFmtId="0" fontId="25" fillId="12" borderId="78" xfId="0" applyFont="1" applyFill="1" applyBorder="1" applyAlignment="1">
      <alignment horizontal="center" vertical="center"/>
    </xf>
    <xf numFmtId="0" fontId="8" fillId="6" borderId="47" xfId="0" applyFont="1" applyFill="1" applyBorder="1" applyAlignment="1">
      <alignment horizontal="left" vertical="center"/>
    </xf>
    <xf numFmtId="0" fontId="8" fillId="6" borderId="45" xfId="0" applyFont="1" applyFill="1" applyBorder="1" applyAlignment="1">
      <alignment horizontal="center" vertical="center"/>
    </xf>
    <xf numFmtId="0" fontId="8" fillId="6" borderId="47" xfId="0" applyFont="1" applyFill="1" applyBorder="1" applyAlignment="1">
      <alignment horizontal="center" vertical="center"/>
    </xf>
    <xf numFmtId="0" fontId="8" fillId="2" borderId="40"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41" xfId="0" applyFont="1" applyFill="1" applyBorder="1" applyAlignment="1">
      <alignment horizontal="center" vertical="center"/>
    </xf>
    <xf numFmtId="0" fontId="8" fillId="2" borderId="43" xfId="0" applyFont="1" applyFill="1" applyBorder="1" applyAlignment="1">
      <alignment horizontal="center"/>
    </xf>
    <xf numFmtId="0" fontId="8" fillId="2" borderId="42" xfId="0" applyFont="1" applyFill="1" applyBorder="1" applyAlignment="1">
      <alignment horizontal="center"/>
    </xf>
    <xf numFmtId="0" fontId="8" fillId="2" borderId="33" xfId="0" applyFont="1" applyFill="1" applyBorder="1" applyAlignment="1">
      <alignment horizontal="center"/>
    </xf>
    <xf numFmtId="0" fontId="8" fillId="2" borderId="32" xfId="0" applyFont="1" applyFill="1" applyBorder="1" applyAlignment="1">
      <alignment horizontal="center"/>
    </xf>
    <xf numFmtId="0" fontId="9" fillId="5" borderId="44" xfId="0" applyFont="1" applyFill="1" applyBorder="1" applyAlignment="1">
      <alignment vertical="center" wrapText="1"/>
    </xf>
    <xf numFmtId="0" fontId="9" fillId="5" borderId="46" xfId="0" applyFont="1" applyFill="1" applyBorder="1" applyAlignment="1">
      <alignment vertical="center" wrapText="1"/>
    </xf>
    <xf numFmtId="0" fontId="9" fillId="5" borderId="45" xfId="0" applyFont="1" applyFill="1" applyBorder="1" applyAlignment="1">
      <alignment vertical="center" wrapText="1"/>
    </xf>
    <xf numFmtId="0" fontId="8" fillId="14" borderId="66" xfId="0" applyFont="1" applyFill="1" applyBorder="1" applyAlignment="1">
      <alignment horizontal="center"/>
    </xf>
    <xf numFmtId="0" fontId="8" fillId="14" borderId="66" xfId="0" applyFont="1" applyFill="1" applyBorder="1" applyAlignment="1">
      <alignment horizontal="center" vertical="center"/>
    </xf>
    <xf numFmtId="0" fontId="8" fillId="14" borderId="66" xfId="0" applyFont="1" applyFill="1" applyBorder="1" applyAlignment="1">
      <alignment horizontal="left"/>
    </xf>
    <xf numFmtId="0" fontId="5" fillId="14" borderId="66" xfId="0" applyFont="1" applyFill="1" applyBorder="1" applyAlignment="1">
      <alignment horizontal="center"/>
    </xf>
    <xf numFmtId="0" fontId="9" fillId="5" borderId="0" xfId="0" applyFont="1" applyFill="1" applyBorder="1" applyAlignment="1">
      <alignment vertical="top" wrapText="1"/>
    </xf>
    <xf numFmtId="0" fontId="8" fillId="0" borderId="47" xfId="0" applyFont="1" applyBorder="1" applyAlignment="1">
      <alignment horizontal="center" vertical="center"/>
    </xf>
    <xf numFmtId="0" fontId="8" fillId="0" borderId="47" xfId="0" applyFont="1" applyBorder="1" applyAlignment="1">
      <alignment vertical="center"/>
    </xf>
    <xf numFmtId="0" fontId="9" fillId="5" borderId="0" xfId="0" applyFont="1" applyFill="1" applyBorder="1" applyAlignment="1">
      <alignment horizontal="left" vertical="center" wrapText="1"/>
    </xf>
    <xf numFmtId="0" fontId="9" fillId="5" borderId="0" xfId="0" applyFont="1" applyFill="1" applyBorder="1" applyAlignment="1">
      <alignment vertical="center" wrapText="1"/>
    </xf>
    <xf numFmtId="0" fontId="13" fillId="8" borderId="49" xfId="0" applyFont="1" applyFill="1" applyBorder="1" applyAlignment="1">
      <alignment horizontal="center" vertical="center"/>
    </xf>
    <xf numFmtId="0" fontId="7" fillId="8" borderId="72" xfId="0" applyFont="1" applyFill="1" applyBorder="1" applyAlignment="1">
      <alignment horizontal="center" vertical="center"/>
    </xf>
    <xf numFmtId="0" fontId="13" fillId="8" borderId="55" xfId="0" applyFont="1" applyFill="1" applyBorder="1" applyAlignment="1">
      <alignment horizontal="center" vertical="center" wrapText="1"/>
    </xf>
    <xf numFmtId="0" fontId="7" fillId="8" borderId="55" xfId="0" applyFont="1" applyFill="1" applyBorder="1" applyAlignment="1">
      <alignment horizontal="center" vertical="center"/>
    </xf>
    <xf numFmtId="0" fontId="13" fillId="8" borderId="55" xfId="0" applyFont="1" applyFill="1" applyBorder="1" applyAlignment="1">
      <alignment horizontal="center"/>
    </xf>
    <xf numFmtId="0" fontId="7" fillId="12" borderId="72" xfId="0" applyFont="1" applyFill="1" applyBorder="1" applyAlignment="1">
      <alignment horizontal="center" vertical="center"/>
    </xf>
    <xf numFmtId="0" fontId="13" fillId="12" borderId="55" xfId="0" applyFont="1" applyFill="1" applyBorder="1" applyAlignment="1">
      <alignment horizontal="center" vertical="center" wrapText="1"/>
    </xf>
    <xf numFmtId="49" fontId="13" fillId="12" borderId="49" xfId="0" applyNumberFormat="1" applyFont="1" applyFill="1" applyBorder="1" applyAlignment="1">
      <alignment horizontal="center" vertical="center"/>
    </xf>
    <xf numFmtId="49" fontId="7" fillId="12" borderId="72" xfId="0" applyNumberFormat="1" applyFont="1" applyFill="1" applyBorder="1" applyAlignment="1">
      <alignment horizontal="center" vertical="center"/>
    </xf>
    <xf numFmtId="0" fontId="7" fillId="12" borderId="55" xfId="0" applyFont="1" applyFill="1" applyBorder="1" applyAlignment="1">
      <alignment horizontal="center" vertical="center"/>
    </xf>
    <xf numFmtId="0" fontId="13" fillId="8" borderId="55" xfId="0" applyFont="1" applyFill="1" applyBorder="1" applyAlignment="1">
      <alignment horizontal="center" wrapText="1"/>
    </xf>
    <xf numFmtId="0" fontId="13" fillId="12" borderId="55" xfId="0" applyFont="1" applyFill="1" applyBorder="1" applyAlignment="1">
      <alignment horizontal="center" wrapText="1"/>
    </xf>
    <xf numFmtId="167" fontId="0" fillId="0" borderId="0" xfId="0" applyNumberFormat="1" applyFill="1" applyAlignment="1"/>
    <xf numFmtId="0" fontId="0" fillId="0" borderId="0" xfId="0" applyFill="1" applyAlignment="1"/>
  </cellXfs>
  <cellStyles count="5">
    <cellStyle name="百分比" xfId="1"/>
    <cellStyle name="常规" xfId="0" builtinId="0"/>
    <cellStyle name="常规 2" xfId="3"/>
    <cellStyle name="常规 24" xfId="2"/>
    <cellStyle name="超链接" xfId="4" builtinId="8"/>
  </cellStyles>
  <dxfs count="16">
    <dxf>
      <font>
        <b/>
        <i val="0"/>
        <color rgb="FFFF0000"/>
      </font>
    </dxf>
    <dxf>
      <font>
        <b/>
        <i val="0"/>
        <color rgb="FF0070C0"/>
      </font>
    </dxf>
    <dxf>
      <font>
        <b/>
        <color rgb="FFFF0000"/>
      </font>
    </dxf>
    <dxf>
      <font>
        <b/>
        <color rgb="FFFF0000"/>
      </font>
    </dxf>
    <dxf>
      <font>
        <b/>
        <color rgb="FF0066CC"/>
      </font>
    </dxf>
    <dxf>
      <font>
        <b/>
        <color rgb="FF0000FF"/>
      </font>
    </dxf>
    <dxf>
      <font>
        <b/>
        <color rgb="FFFF0000"/>
      </font>
    </dxf>
    <dxf>
      <font>
        <b/>
        <color rgb="FF000080"/>
      </font>
    </dxf>
    <dxf>
      <font>
        <b/>
        <color rgb="FFFF00FF"/>
      </font>
    </dxf>
    <dxf>
      <font>
        <b/>
        <color rgb="FFFF0000"/>
      </font>
    </dxf>
    <dxf>
      <font>
        <b/>
        <color rgb="FFFF0000"/>
      </font>
    </dxf>
    <dxf>
      <font>
        <b/>
        <color rgb="FFFF0000"/>
      </font>
    </dxf>
    <dxf>
      <font>
        <b/>
        <color rgb="FFFF0000"/>
      </font>
    </dxf>
    <dxf>
      <font>
        <b/>
        <color rgb="FFFF000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9.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2.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Ref>
              <c:f>'Test Sample Data'!$AU$10:$AU$13</c:f>
              <c:numCache>
                <c:formatCode>0%</c:formatCode>
                <c:ptCount val="4"/>
                <c:pt idx="0">
                  <c:v>0</c:v>
                </c:pt>
                <c:pt idx="1">
                  <c:v>0</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Test Sample Data!$P$8:$P$11</c15:sqref>
                        </c15:formulaRef>
                      </c:ext>
                    </c:extLst>
                    <c:strCache>
                      <c:ptCount val="4"/>
                      <c:pt idx="0">
                        <c:v>&lt;25</c:v>
                      </c:pt>
                      <c:pt idx="1">
                        <c:v>25-30</c:v>
                      </c:pt>
                      <c:pt idx="2">
                        <c:v>30-35</c:v>
                      </c:pt>
                      <c:pt idx="3">
                        <c:v>Absent Calls</c:v>
                      </c:pt>
                    </c:strCache>
                  </c:strRef>
                </c15:cat>
              </c15:filteredCategoryTitle>
            </c:ext>
          </c:extLst>
        </c:ser>
        <c:dLbls>
          <c:showLegendKey val="0"/>
          <c:showVal val="0"/>
          <c:showCatName val="0"/>
          <c:showSerName val="0"/>
          <c:showPercent val="0"/>
          <c:showBubbleSize val="0"/>
        </c:dLbls>
        <c:gapWidth val="150"/>
        <c:axId val="1113476624"/>
        <c:axId val="1113480976"/>
      </c:barChart>
      <c:catAx>
        <c:axId val="1113476624"/>
        <c:scaling>
          <c:orientation val="minMax"/>
        </c:scaling>
        <c:delete val="0"/>
        <c:axPos val="b"/>
        <c:title>
          <c:tx>
            <c:rich>
              <a:bodyPr/>
              <a:lstStyle/>
              <a:p>
                <a:pPr>
                  <a:defRPr sz="1200" b="1" i="0" u="none" strike="noStrike" baseline="0">
                    <a:solidFill>
                      <a:srgbClr val="000000"/>
                    </a:solidFill>
                    <a:latin typeface="Arial"/>
                    <a:ea typeface="宋体"/>
                    <a:cs typeface="Times New Roman"/>
                  </a:defRPr>
                </a:pPr>
                <a:r>
                  <a:rPr lang="zh-CN"/>
                  <a:t>Threshold Cycle Value Range</a:t>
                </a:r>
              </a:p>
            </c:rich>
          </c:tx>
          <c:layout/>
          <c:overlay val="0"/>
          <c:spPr>
            <a:ln>
              <a:noFill/>
            </a:ln>
          </c:spPr>
        </c:title>
        <c:numFmt formatCode="General" sourceLinked="0"/>
        <c:majorTickMark val="out"/>
        <c:minorTickMark val="none"/>
        <c:tickLblPos val="nextTo"/>
        <c:spPr>
          <a:ln w="3175">
            <a:solidFill>
              <a:srgbClr val="000000"/>
            </a:solidFill>
            <a:prstDash val="solid"/>
          </a:ln>
        </c:spPr>
        <c:txPr>
          <a:bodyPr rot="0" vert="horz" anchor="t" anchorCtr="0"/>
          <a:lstStyle/>
          <a:p>
            <a:pPr>
              <a:defRPr sz="1100" b="0" i="0" u="none" strike="noStrike" baseline="0">
                <a:solidFill>
                  <a:srgbClr val="000000"/>
                </a:solidFill>
                <a:latin typeface="Arial"/>
                <a:ea typeface="宋体"/>
                <a:cs typeface="Times New Roman"/>
              </a:defRPr>
            </a:pPr>
            <a:endParaRPr lang="en-US"/>
          </a:p>
        </c:txPr>
        <c:crossAx val="1113480976"/>
        <c:crosses val="autoZero"/>
        <c:auto val="1"/>
        <c:lblAlgn val="ctr"/>
        <c:lblOffset val="100"/>
        <c:noMultiLvlLbl val="0"/>
      </c:catAx>
      <c:valAx>
        <c:axId val="1113480976"/>
        <c:scaling>
          <c:orientation val="minMax"/>
        </c:scaling>
        <c:delete val="0"/>
        <c:axPos val="l"/>
        <c:majorGridlines>
          <c:spPr>
            <a:ln w="3175">
              <a:solidFill>
                <a:srgbClr val="000000"/>
              </a:solidFill>
              <a:prstDash val="sysDash"/>
            </a:ln>
          </c:spPr>
        </c:majorGridlines>
        <c:title>
          <c:tx>
            <c:rich>
              <a:bodyPr rot="-5400000" vert="horz"/>
              <a:lstStyle/>
              <a:p>
                <a:pPr>
                  <a:defRPr sz="1200" b="1" i="0" u="none" strike="noStrike" baseline="0">
                    <a:solidFill>
                      <a:srgbClr val="000000"/>
                    </a:solidFill>
                    <a:latin typeface="Arial"/>
                    <a:ea typeface="宋体"/>
                    <a:cs typeface="Times New Roman"/>
                  </a:defRPr>
                </a:pPr>
                <a:r>
                  <a:rPr lang="zh-CN"/>
                  <a:t>Percentage of Genes</a:t>
                </a:r>
              </a:p>
            </c:rich>
          </c:tx>
          <c:layout/>
          <c:overlay val="0"/>
          <c:spPr>
            <a:ln>
              <a:noFill/>
            </a:ln>
          </c:spPr>
        </c:title>
        <c:numFmt formatCode="0%" sourceLinked="1"/>
        <c:majorTickMark val="out"/>
        <c:minorTickMark val="none"/>
        <c:tickLblPos val="nextTo"/>
        <c:spPr>
          <a:ln w="3175">
            <a:solidFill>
              <a:srgbClr val="000000"/>
            </a:solidFill>
            <a:prstDash val="solid"/>
          </a:ln>
        </c:spPr>
        <c:txPr>
          <a:bodyPr rot="0" vert="horz" anchor="t" anchorCtr="0"/>
          <a:lstStyle/>
          <a:p>
            <a:pPr>
              <a:defRPr sz="1100" b="0" i="0" u="none" strike="noStrike" baseline="0">
                <a:solidFill>
                  <a:srgbClr val="000000"/>
                </a:solidFill>
                <a:latin typeface="Arial"/>
                <a:ea typeface="宋体"/>
                <a:cs typeface="Times New Roman"/>
              </a:defRPr>
            </a:pPr>
            <a:endParaRPr lang="en-US"/>
          </a:p>
        </c:txPr>
        <c:crossAx val="1113476624"/>
        <c:crossesAt val="1"/>
        <c:crossBetween val="between"/>
        <c:majorUnit val="0.1"/>
        <c:minorUnit val="0.05"/>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宋体"/>
          <a:cs typeface="Times New Roman"/>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Ref>
              <c:f>'Control Sample Data'!$AU$10:$AU$13</c:f>
              <c:numCache>
                <c:formatCode>0%</c:formatCode>
                <c:ptCount val="4"/>
                <c:pt idx="0">
                  <c:v>0</c:v>
                </c:pt>
                <c:pt idx="1">
                  <c:v>0</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Control Sample Data!$P$8:$P$11</c15:sqref>
                        </c15:formulaRef>
                      </c:ext>
                    </c:extLst>
                    <c:strCache>
                      <c:ptCount val="4"/>
                      <c:pt idx="0">
                        <c:v>&lt;25</c:v>
                      </c:pt>
                      <c:pt idx="1">
                        <c:v>25-30</c:v>
                      </c:pt>
                      <c:pt idx="2">
                        <c:v>30-35</c:v>
                      </c:pt>
                      <c:pt idx="3">
                        <c:v>Absent Calls</c:v>
                      </c:pt>
                    </c:strCache>
                  </c:strRef>
                </c15:cat>
              </c15:filteredCategoryTitle>
            </c:ext>
          </c:extLst>
        </c:ser>
        <c:dLbls>
          <c:showLegendKey val="0"/>
          <c:showVal val="0"/>
          <c:showCatName val="0"/>
          <c:showSerName val="0"/>
          <c:showPercent val="0"/>
          <c:showBubbleSize val="0"/>
        </c:dLbls>
        <c:gapWidth val="150"/>
        <c:axId val="1113473904"/>
        <c:axId val="1113477712"/>
      </c:barChart>
      <c:catAx>
        <c:axId val="1113473904"/>
        <c:scaling>
          <c:orientation val="minMax"/>
        </c:scaling>
        <c:delete val="0"/>
        <c:axPos val="b"/>
        <c:title>
          <c:tx>
            <c:rich>
              <a:bodyPr/>
              <a:lstStyle/>
              <a:p>
                <a:pPr>
                  <a:defRPr sz="1200" b="1" i="0" u="none" strike="noStrike" baseline="0">
                    <a:solidFill>
                      <a:srgbClr val="000000"/>
                    </a:solidFill>
                    <a:latin typeface="Arial"/>
                    <a:ea typeface="宋体"/>
                    <a:cs typeface="Times New Roman"/>
                  </a:defRPr>
                </a:pPr>
                <a:r>
                  <a:rPr lang="zh-CN"/>
                  <a:t>Threshold Cycle Value Range</a:t>
                </a:r>
              </a:p>
            </c:rich>
          </c:tx>
          <c:layout/>
          <c:overlay val="0"/>
          <c:spPr>
            <a:ln>
              <a:noFill/>
            </a:ln>
          </c:spPr>
        </c:title>
        <c:numFmt formatCode="General" sourceLinked="0"/>
        <c:majorTickMark val="out"/>
        <c:minorTickMark val="none"/>
        <c:tickLblPos val="nextTo"/>
        <c:spPr>
          <a:ln w="3175">
            <a:solidFill>
              <a:srgbClr val="000000"/>
            </a:solidFill>
            <a:prstDash val="solid"/>
          </a:ln>
        </c:spPr>
        <c:txPr>
          <a:bodyPr rot="0" vert="horz" anchor="t" anchorCtr="0"/>
          <a:lstStyle/>
          <a:p>
            <a:pPr>
              <a:defRPr sz="1050" b="0" i="0" u="none" strike="noStrike" baseline="0">
                <a:solidFill>
                  <a:srgbClr val="000000"/>
                </a:solidFill>
                <a:latin typeface="Arial"/>
                <a:ea typeface="宋体"/>
                <a:cs typeface="Times New Roman"/>
              </a:defRPr>
            </a:pPr>
            <a:endParaRPr lang="en-US"/>
          </a:p>
        </c:txPr>
        <c:crossAx val="1113477712"/>
        <c:crosses val="autoZero"/>
        <c:auto val="1"/>
        <c:lblAlgn val="ctr"/>
        <c:lblOffset val="100"/>
        <c:noMultiLvlLbl val="0"/>
      </c:catAx>
      <c:valAx>
        <c:axId val="1113477712"/>
        <c:scaling>
          <c:orientation val="minMax"/>
        </c:scaling>
        <c:delete val="0"/>
        <c:axPos val="l"/>
        <c:majorGridlines>
          <c:spPr>
            <a:ln w="3175">
              <a:solidFill>
                <a:srgbClr val="000000"/>
              </a:solidFill>
              <a:prstDash val="sysDash"/>
            </a:ln>
          </c:spPr>
        </c:majorGridlines>
        <c:title>
          <c:tx>
            <c:rich>
              <a:bodyPr rot="-5400000" vert="horz"/>
              <a:lstStyle/>
              <a:p>
                <a:pPr>
                  <a:defRPr sz="1200" b="1" i="0" u="none" strike="noStrike" baseline="0">
                    <a:solidFill>
                      <a:srgbClr val="000000"/>
                    </a:solidFill>
                    <a:latin typeface="Arial"/>
                    <a:ea typeface="宋体"/>
                    <a:cs typeface="Times New Roman"/>
                  </a:defRPr>
                </a:pPr>
                <a:r>
                  <a:rPr lang="zh-CN"/>
                  <a:t>Percentage of Genes</a:t>
                </a:r>
              </a:p>
            </c:rich>
          </c:tx>
          <c:layout/>
          <c:overlay val="0"/>
          <c:spPr>
            <a:ln>
              <a:noFill/>
            </a:ln>
          </c:spPr>
        </c:title>
        <c:numFmt formatCode="0%" sourceLinked="1"/>
        <c:majorTickMark val="out"/>
        <c:minorTickMark val="none"/>
        <c:tickLblPos val="nextTo"/>
        <c:spPr>
          <a:ln w="3175">
            <a:solidFill>
              <a:srgbClr val="000000"/>
            </a:solidFill>
            <a:prstDash val="solid"/>
          </a:ln>
        </c:spPr>
        <c:txPr>
          <a:bodyPr rot="0" vert="horz" anchor="t" anchorCtr="0"/>
          <a:lstStyle/>
          <a:p>
            <a:pPr>
              <a:defRPr sz="1050" b="0" i="0" u="none" strike="noStrike" baseline="0">
                <a:solidFill>
                  <a:srgbClr val="000000"/>
                </a:solidFill>
                <a:latin typeface="Arial"/>
                <a:ea typeface="宋体"/>
                <a:cs typeface="Times New Roman"/>
              </a:defRPr>
            </a:pPr>
            <a:endParaRPr lang="en-US"/>
          </a:p>
        </c:txPr>
        <c:crossAx val="1113473904"/>
        <c:crossesAt val="1"/>
        <c:crossBetween val="between"/>
        <c:majorUnit val="0.1"/>
        <c:minorUnit val="0.05"/>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宋体"/>
          <a:cs typeface="Times New Roman"/>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850106386714881"/>
          <c:y val="5.210651521914892E-2"/>
          <c:w val="0.73275175203701903"/>
          <c:h val="0.74009089588991162"/>
        </c:manualLayout>
      </c:layout>
      <c:scatterChart>
        <c:scatterStyle val="lineMarker"/>
        <c:varyColors val="0"/>
        <c:ser>
          <c:idx val="0"/>
          <c:order val="0"/>
          <c:spPr>
            <a:ln>
              <a:noFill/>
            </a:ln>
          </c:spPr>
          <c:marker>
            <c:symbol val="diamond"/>
            <c:size val="12"/>
            <c:spPr>
              <a:solidFill>
                <a:schemeClr val="tx2">
                  <a:lumMod val="60000"/>
                  <a:lumOff val="40000"/>
                </a:schemeClr>
              </a:solidFill>
              <a:ln>
                <a:solidFill>
                  <a:schemeClr val="bg1"/>
                </a:solidFill>
                <a:prstDash val="solid"/>
              </a:ln>
            </c:spPr>
          </c:marker>
          <c:xVal>
            <c:numRef>
              <c:f>'Scatter Plot'!$M$7:$M$191</c:f>
              <c:numCache>
                <c:formatCode>General</c:formatCode>
                <c:ptCount val="1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numCache>
            </c:numRef>
          </c:xVal>
          <c:yVal>
            <c:numRef>
              <c:f>'Scatter Plot'!$L$7:$L$191</c:f>
              <c:numCache>
                <c:formatCode>General</c:formatCode>
                <c:ptCount val="1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numCache>
            </c:numRef>
          </c:yVal>
          <c:smooth val="0"/>
        </c:ser>
        <c:ser>
          <c:idx val="1"/>
          <c:order val="1"/>
          <c:spPr>
            <a:ln>
              <a:noFill/>
            </a:ln>
          </c:spPr>
          <c:marker>
            <c:symbol val="square"/>
            <c:size val="5"/>
            <c:spPr>
              <a:solidFill>
                <a:srgbClr val="FFFFFF"/>
              </a:solidFill>
              <a:ln>
                <a:solidFill>
                  <a:srgbClr val="FFFFFF"/>
                </a:solidFill>
                <a:prstDash val="solid"/>
              </a:ln>
            </c:spPr>
          </c:marker>
          <c:trendline>
            <c:spPr>
              <a:ln w="12700">
                <a:solidFill>
                  <a:srgbClr val="FF00FF"/>
                </a:solidFill>
                <a:prstDash val="solid"/>
              </a:ln>
            </c:spPr>
            <c:trendlineType val="linear"/>
            <c:dispRSqr val="0"/>
            <c:dispEq val="0"/>
          </c:trendline>
          <c:xVal>
            <c:numRef>
              <c:f>'Scatter Plot'!$B$12:$B$13</c:f>
              <c:numCache>
                <c:formatCode>General</c:formatCode>
                <c:ptCount val="2"/>
                <c:pt idx="0">
                  <c:v>0</c:v>
                </c:pt>
                <c:pt idx="1">
                  <c:v>0</c:v>
                </c:pt>
              </c:numCache>
            </c:numRef>
          </c:xVal>
          <c:yVal>
            <c:numRef>
              <c:f>'Scatter Plot'!$C$12:$C$13</c:f>
              <c:numCache>
                <c:formatCode>General</c:formatCode>
                <c:ptCount val="2"/>
                <c:pt idx="0">
                  <c:v>0</c:v>
                </c:pt>
                <c:pt idx="1">
                  <c:v>0</c:v>
                </c:pt>
              </c:numCache>
            </c:numRef>
          </c:yVal>
          <c:smooth val="0"/>
        </c:ser>
        <c:ser>
          <c:idx val="2"/>
          <c:order val="2"/>
          <c:spPr>
            <a:ln>
              <a:noFill/>
            </a:ln>
          </c:spPr>
          <c:marker>
            <c:symbol val="square"/>
            <c:size val="2"/>
            <c:spPr>
              <a:solidFill>
                <a:srgbClr val="FFFFFF"/>
              </a:solidFill>
              <a:ln>
                <a:solidFill>
                  <a:srgbClr val="FFFFFF"/>
                </a:solidFill>
                <a:prstDash val="solid"/>
              </a:ln>
            </c:spPr>
          </c:marker>
          <c:trendline>
            <c:spPr>
              <a:ln w="12700">
                <a:solidFill>
                  <a:srgbClr val="FF00FF"/>
                </a:solidFill>
                <a:prstDash val="solid"/>
              </a:ln>
            </c:spPr>
            <c:trendlineType val="linear"/>
            <c:dispRSqr val="0"/>
            <c:dispEq val="0"/>
          </c:trendline>
          <c:xVal>
            <c:numRef>
              <c:f>'Scatter Plot'!$D$12:$D$13</c:f>
              <c:numCache>
                <c:formatCode>General</c:formatCode>
                <c:ptCount val="2"/>
                <c:pt idx="0">
                  <c:v>0</c:v>
                </c:pt>
                <c:pt idx="1">
                  <c:v>0</c:v>
                </c:pt>
              </c:numCache>
            </c:numRef>
          </c:xVal>
          <c:yVal>
            <c:numRef>
              <c:f>'Scatter Plot'!$E$12:$E$13</c:f>
              <c:numCache>
                <c:formatCode>General</c:formatCode>
                <c:ptCount val="2"/>
                <c:pt idx="0">
                  <c:v>0</c:v>
                </c:pt>
                <c:pt idx="1">
                  <c:v>0</c:v>
                </c:pt>
              </c:numCache>
            </c:numRef>
          </c:yVal>
          <c:smooth val="0"/>
        </c:ser>
        <c:ser>
          <c:idx val="3"/>
          <c:order val="3"/>
          <c:spPr>
            <a:ln w="3175">
              <a:solidFill>
                <a:srgbClr val="000000"/>
              </a:solidFill>
              <a:prstDash val="solid"/>
            </a:ln>
          </c:spPr>
          <c:marker>
            <c:symbol val="x"/>
            <c:size val="9"/>
            <c:spPr>
              <a:solidFill>
                <a:srgbClr val="FFFFFE"/>
              </a:solidFill>
              <a:ln>
                <a:solidFill>
                  <a:srgbClr val="FFFFFF"/>
                </a:solidFill>
                <a:prstDash val="solid"/>
              </a:ln>
            </c:spPr>
          </c:marker>
          <c:xVal>
            <c:numRef>
              <c:f>'Scatter Plot'!$F$12:$F$13</c:f>
              <c:numCache>
                <c:formatCode>General</c:formatCode>
                <c:ptCount val="2"/>
                <c:pt idx="0">
                  <c:v>0</c:v>
                </c:pt>
                <c:pt idx="1">
                  <c:v>0</c:v>
                </c:pt>
              </c:numCache>
            </c:numRef>
          </c:xVal>
          <c:yVal>
            <c:numRef>
              <c:f>'Scatter Plot'!$F$12:$F$13</c:f>
              <c:numCache>
                <c:formatCode>General</c:formatCode>
                <c:ptCount val="2"/>
                <c:pt idx="0">
                  <c:v>0</c:v>
                </c:pt>
                <c:pt idx="1">
                  <c:v>0</c:v>
                </c:pt>
              </c:numCache>
            </c:numRef>
          </c:yVal>
          <c:smooth val="0"/>
        </c:ser>
        <c:dLbls>
          <c:showLegendKey val="0"/>
          <c:showVal val="0"/>
          <c:showCatName val="0"/>
          <c:showSerName val="0"/>
          <c:showPercent val="0"/>
          <c:showBubbleSize val="0"/>
        </c:dLbls>
        <c:axId val="1113475536"/>
        <c:axId val="564345904"/>
      </c:scatterChart>
      <c:valAx>
        <c:axId val="1113475536"/>
        <c:scaling>
          <c:logBase val="10"/>
          <c:orientation val="minMax"/>
        </c:scaling>
        <c:delete val="0"/>
        <c:axPos val="b"/>
        <c:title>
          <c:tx>
            <c:rich>
              <a:bodyPr/>
              <a:lstStyle/>
              <a:p>
                <a:pPr>
                  <a:defRPr sz="1200" b="1" i="0" u="none" strike="noStrike" baseline="0">
                    <a:solidFill>
                      <a:srgbClr val="000000"/>
                    </a:solidFill>
                    <a:latin typeface="Arial"/>
                    <a:ea typeface="宋体"/>
                    <a:cs typeface="Times New Roman"/>
                  </a:defRPr>
                </a:pPr>
                <a:r>
                  <a:rPr lang="zh-CN"/>
                  <a:t>Control Sample</a:t>
                </a:r>
              </a:p>
            </c:rich>
          </c:tx>
          <c:layout>
            <c:manualLayout>
              <c:xMode val="edge"/>
              <c:yMode val="edge"/>
              <c:x val="0.43208790875242942"/>
              <c:y val="0.93098263691651362"/>
            </c:manualLayout>
          </c:layout>
          <c:overlay val="0"/>
          <c:spPr>
            <a:ln>
              <a:noFill/>
            </a:ln>
          </c:spPr>
        </c:title>
        <c:numFmt formatCode="0.E+00" sourceLinked="0"/>
        <c:majorTickMark val="out"/>
        <c:minorTickMark val="none"/>
        <c:tickLblPos val="nextTo"/>
        <c:spPr>
          <a:ln w="3175">
            <a:solidFill>
              <a:srgbClr val="000000"/>
            </a:solidFill>
            <a:prstDash val="solid"/>
          </a:ln>
        </c:spPr>
        <c:txPr>
          <a:bodyPr rot="5400000" vert="horz" anchor="t" anchorCtr="0"/>
          <a:lstStyle/>
          <a:p>
            <a:pPr>
              <a:defRPr sz="1000" b="0" i="0" u="none" strike="noStrike" baseline="0">
                <a:solidFill>
                  <a:srgbClr val="000000"/>
                </a:solidFill>
                <a:latin typeface="Arial"/>
                <a:ea typeface="宋体"/>
                <a:cs typeface="Times New Roman"/>
              </a:defRPr>
            </a:pPr>
            <a:endParaRPr lang="en-US"/>
          </a:p>
        </c:txPr>
        <c:crossAx val="564345904"/>
        <c:crossesAt val="1.0000000000000006E-10"/>
        <c:crossBetween val="between"/>
      </c:valAx>
      <c:valAx>
        <c:axId val="564345904"/>
        <c:scaling>
          <c:logBase val="10"/>
          <c:orientation val="minMax"/>
        </c:scaling>
        <c:delete val="0"/>
        <c:axPos val="l"/>
        <c:title>
          <c:tx>
            <c:rich>
              <a:bodyPr rot="-5400000" vert="horz"/>
              <a:lstStyle/>
              <a:p>
                <a:pPr>
                  <a:defRPr sz="1200" b="1" i="0" u="none" strike="noStrike" baseline="0">
                    <a:solidFill>
                      <a:srgbClr val="000000"/>
                    </a:solidFill>
                    <a:latin typeface="Arial"/>
                    <a:ea typeface="宋体"/>
                    <a:cs typeface="Times New Roman"/>
                  </a:defRPr>
                </a:pPr>
                <a:r>
                  <a:rPr lang="zh-CN"/>
                  <a:t>Test Sample</a:t>
                </a:r>
              </a:p>
            </c:rich>
          </c:tx>
          <c:layout/>
          <c:overlay val="0"/>
          <c:spPr>
            <a:ln>
              <a:noFill/>
            </a:ln>
          </c:spPr>
        </c:title>
        <c:numFmt formatCode="0.E+00" sourceLinked="0"/>
        <c:majorTickMark val="out"/>
        <c:minorTickMark val="none"/>
        <c:tickLblPos val="nextTo"/>
        <c:spPr>
          <a:ln w="3175">
            <a:solidFill>
              <a:srgbClr val="000000"/>
            </a:solidFill>
            <a:prstDash val="solid"/>
          </a:ln>
        </c:spPr>
        <c:txPr>
          <a:bodyPr rot="0" vert="horz" anchor="t" anchorCtr="0"/>
          <a:lstStyle/>
          <a:p>
            <a:pPr>
              <a:defRPr sz="1000" b="0" i="0" u="none" strike="noStrike" baseline="0">
                <a:solidFill>
                  <a:srgbClr val="000000"/>
                </a:solidFill>
                <a:latin typeface="Arial"/>
                <a:ea typeface="宋体"/>
                <a:cs typeface="Times New Roman"/>
              </a:defRPr>
            </a:pPr>
            <a:endParaRPr lang="en-US"/>
          </a:p>
        </c:txPr>
        <c:crossAx val="1113475536"/>
        <c:crossesAt val="1.0000000000000037E-10"/>
        <c:crossBetween val="midCat"/>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宋体"/>
          <a:cs typeface="Times New Roman"/>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340054266854235"/>
          <c:y val="3.1747200474140126E-2"/>
          <c:w val="0.75377924846622979"/>
          <c:h val="0.79360729099343064"/>
        </c:manualLayout>
      </c:layout>
      <c:scatterChart>
        <c:scatterStyle val="lineMarker"/>
        <c:varyColors val="0"/>
        <c:ser>
          <c:idx val="1"/>
          <c:order val="0"/>
          <c:spPr>
            <a:ln w="3175">
              <a:solidFill>
                <a:srgbClr val="0000FF"/>
              </a:solidFill>
              <a:prstDash val="solid"/>
            </a:ln>
          </c:spPr>
          <c:marker>
            <c:symbol val="square"/>
            <c:size val="3"/>
            <c:spPr>
              <a:solidFill>
                <a:srgbClr val="FFFFFE"/>
              </a:solidFill>
              <a:ln>
                <a:solidFill>
                  <a:srgbClr val="FFFFFE"/>
                </a:solidFill>
                <a:prstDash val="solid"/>
              </a:ln>
            </c:spPr>
          </c:marker>
          <c:xVal>
            <c:numRef>
              <c:f>'Volcano Plot'!$B$9:$B$10</c:f>
              <c:numCache>
                <c:formatCode>0.00</c:formatCode>
                <c:ptCount val="2"/>
                <c:pt idx="0">
                  <c:v>0</c:v>
                </c:pt>
                <c:pt idx="1">
                  <c:v>0</c:v>
                </c:pt>
              </c:numCache>
            </c:numRef>
          </c:xVal>
          <c:yVal>
            <c:numRef>
              <c:f>'Volcano Plot'!$C$9:$C$10</c:f>
              <c:numCache>
                <c:formatCode>General</c:formatCode>
                <c:ptCount val="2"/>
                <c:pt idx="0">
                  <c:v>0.05</c:v>
                </c:pt>
                <c:pt idx="1">
                  <c:v>0.05</c:v>
                </c:pt>
              </c:numCache>
            </c:numRef>
          </c:yVal>
          <c:smooth val="0"/>
        </c:ser>
        <c:ser>
          <c:idx val="2"/>
          <c:order val="1"/>
          <c:spPr>
            <a:ln w="3175">
              <a:solidFill>
                <a:srgbClr val="FF00FF"/>
              </a:solidFill>
              <a:prstDash val="solid"/>
            </a:ln>
          </c:spPr>
          <c:marker>
            <c:symbol val="triangle"/>
            <c:size val="5"/>
            <c:spPr>
              <a:solidFill>
                <a:srgbClr val="FFFFFE"/>
              </a:solidFill>
              <a:ln>
                <a:solidFill>
                  <a:srgbClr val="FFFFFE"/>
                </a:solidFill>
                <a:prstDash val="solid"/>
              </a:ln>
            </c:spPr>
          </c:marker>
          <c:xVal>
            <c:numRef>
              <c:f>'Volcano Plot'!$C$12:$C$13</c:f>
              <c:numCache>
                <c:formatCode>General</c:formatCode>
                <c:ptCount val="2"/>
                <c:pt idx="0">
                  <c:v>1</c:v>
                </c:pt>
                <c:pt idx="1">
                  <c:v>1</c:v>
                </c:pt>
              </c:numCache>
            </c:numRef>
          </c:xVal>
          <c:yVal>
            <c:numRef>
              <c:f>'Volcano Plot'!$B$12:$B$13</c:f>
              <c:numCache>
                <c:formatCode>0.0E+00</c:formatCode>
                <c:ptCount val="2"/>
                <c:pt idx="0" formatCode="General">
                  <c:v>1</c:v>
                </c:pt>
                <c:pt idx="1">
                  <c:v>#N/A</c:v>
                </c:pt>
              </c:numCache>
            </c:numRef>
          </c:yVal>
          <c:smooth val="0"/>
        </c:ser>
        <c:ser>
          <c:idx val="3"/>
          <c:order val="2"/>
          <c:spPr>
            <a:ln w="3175">
              <a:solidFill>
                <a:srgbClr val="000000"/>
              </a:solidFill>
              <a:prstDash val="solid"/>
            </a:ln>
          </c:spPr>
          <c:marker>
            <c:symbol val="x"/>
            <c:size val="3"/>
            <c:spPr>
              <a:solidFill>
                <a:srgbClr val="FFFFFE"/>
              </a:solidFill>
              <a:ln>
                <a:solidFill>
                  <a:srgbClr val="FFFFFE"/>
                </a:solidFill>
                <a:prstDash val="solid"/>
              </a:ln>
            </c:spPr>
          </c:marker>
          <c:xVal>
            <c:numRef>
              <c:f>'Volcano Plot'!$E$12:$E$13</c:f>
              <c:numCache>
                <c:formatCode>General</c:formatCode>
                <c:ptCount val="2"/>
                <c:pt idx="0">
                  <c:v>0</c:v>
                </c:pt>
                <c:pt idx="1">
                  <c:v>0</c:v>
                </c:pt>
              </c:numCache>
            </c:numRef>
          </c:xVal>
          <c:yVal>
            <c:numRef>
              <c:f>'Volcano Plot'!$B$12:$B$13</c:f>
              <c:numCache>
                <c:formatCode>0.0E+00</c:formatCode>
                <c:ptCount val="2"/>
                <c:pt idx="0" formatCode="General">
                  <c:v>1</c:v>
                </c:pt>
                <c:pt idx="1">
                  <c:v>#N/A</c:v>
                </c:pt>
              </c:numCache>
            </c:numRef>
          </c:yVal>
          <c:smooth val="0"/>
        </c:ser>
        <c:ser>
          <c:idx val="4"/>
          <c:order val="3"/>
          <c:spPr>
            <a:ln w="3175">
              <a:solidFill>
                <a:srgbClr val="FF00FF"/>
              </a:solidFill>
              <a:prstDash val="solid"/>
            </a:ln>
          </c:spPr>
          <c:marker>
            <c:symbol val="star"/>
            <c:size val="3"/>
            <c:spPr>
              <a:solidFill>
                <a:srgbClr val="FFFFFE"/>
              </a:solidFill>
              <a:ln>
                <a:solidFill>
                  <a:srgbClr val="FFFFFE"/>
                </a:solidFill>
                <a:prstDash val="solid"/>
              </a:ln>
            </c:spPr>
          </c:marker>
          <c:dPt>
            <c:idx val="0"/>
            <c:marker>
              <c:symbol val="square"/>
              <c:size val="5"/>
            </c:marker>
            <c:bubble3D val="0"/>
            <c:spPr>
              <a:ln w="3175">
                <a:solidFill>
                  <a:srgbClr val="E97193"/>
                </a:solidFill>
                <a:prstDash val="solid"/>
              </a:ln>
            </c:spPr>
          </c:dPt>
          <c:trendline>
            <c:trendlineType val="linear"/>
            <c:dispRSqr val="0"/>
            <c:dispEq val="0"/>
          </c:trendline>
          <c:xVal>
            <c:numRef>
              <c:f>'Volcano Plot'!$D$12:$D$13</c:f>
              <c:numCache>
                <c:formatCode>General</c:formatCode>
                <c:ptCount val="2"/>
                <c:pt idx="0">
                  <c:v>-1</c:v>
                </c:pt>
                <c:pt idx="1">
                  <c:v>-1</c:v>
                </c:pt>
              </c:numCache>
            </c:numRef>
          </c:xVal>
          <c:yVal>
            <c:numRef>
              <c:f>'Volcano Plot'!$B$12:$B$13</c:f>
              <c:numCache>
                <c:formatCode>0.0E+00</c:formatCode>
                <c:ptCount val="2"/>
                <c:pt idx="0" formatCode="General">
                  <c:v>1</c:v>
                </c:pt>
                <c:pt idx="1">
                  <c:v>#N/A</c:v>
                </c:pt>
              </c:numCache>
            </c:numRef>
          </c:yVal>
          <c:smooth val="0"/>
        </c:ser>
        <c:ser>
          <c:idx val="0"/>
          <c:order val="4"/>
          <c:spPr>
            <a:ln w="25400">
              <a:solidFill>
                <a:srgbClr val="000000"/>
              </a:solidFill>
              <a:prstDash val="solid"/>
            </a:ln>
          </c:spPr>
          <c:marker>
            <c:symbol val="diamond"/>
            <c:size val="5"/>
            <c:spPr>
              <a:solidFill>
                <a:srgbClr val="4572A7"/>
              </a:solidFill>
              <a:ln>
                <a:solidFill>
                  <a:srgbClr val="4572A7"/>
                </a:solidFill>
                <a:prstDash val="solid"/>
              </a:ln>
            </c:spPr>
          </c:marker>
          <c:xVal>
            <c:numRef>
              <c:f>'Volcano Plot'!$B$9:$B$10</c:f>
              <c:numCache>
                <c:formatCode>0.00</c:formatCode>
                <c:ptCount val="2"/>
                <c:pt idx="0">
                  <c:v>0</c:v>
                </c:pt>
                <c:pt idx="1">
                  <c:v>0</c:v>
                </c:pt>
              </c:numCache>
            </c:numRef>
          </c:xVal>
          <c:yVal>
            <c:numRef>
              <c:f>'Volcano Plot'!$H$10:$H$11</c:f>
              <c:numCache>
                <c:formatCode>General</c:formatCode>
                <c:ptCount val="2"/>
              </c:numCache>
            </c:numRef>
          </c:yVal>
          <c:smooth val="0"/>
        </c:ser>
        <c:ser>
          <c:idx val="5"/>
          <c:order val="5"/>
          <c:spPr>
            <a:ln>
              <a:noFill/>
            </a:ln>
          </c:spPr>
          <c:marker>
            <c:symbol val="diamond"/>
            <c:size val="12"/>
            <c:spPr>
              <a:solidFill>
                <a:schemeClr val="tx2">
                  <a:lumMod val="60000"/>
                  <a:lumOff val="40000"/>
                </a:schemeClr>
              </a:solidFill>
              <a:ln>
                <a:solidFill>
                  <a:schemeClr val="bg1"/>
                </a:solidFill>
                <a:prstDash val="solid"/>
              </a:ln>
            </c:spPr>
          </c:marker>
          <c:xVal>
            <c:numRef>
              <c:f>'Volcano Plot'!$M$7:$M$191</c:f>
              <c:numCache>
                <c:formatCode>0.00</c:formatCode>
                <c:ptCount val="1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numCache>
            </c:numRef>
          </c:xVal>
          <c:yVal>
            <c:numRef>
              <c:f>'Volcano Plot'!$N$7:$N$191</c:f>
              <c:numCache>
                <c:formatCode>0.0E+00</c:formatCode>
                <c:ptCount val="18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numCache>
            </c:numRef>
          </c:yVal>
          <c:smooth val="0"/>
        </c:ser>
        <c:dLbls>
          <c:showLegendKey val="0"/>
          <c:showVal val="0"/>
          <c:showCatName val="0"/>
          <c:showSerName val="0"/>
          <c:showPercent val="0"/>
          <c:showBubbleSize val="0"/>
        </c:dLbls>
        <c:axId val="564346992"/>
        <c:axId val="564347536"/>
      </c:scatterChart>
      <c:valAx>
        <c:axId val="564346992"/>
        <c:scaling>
          <c:orientation val="minMax"/>
        </c:scaling>
        <c:delete val="0"/>
        <c:axPos val="b"/>
        <c:title>
          <c:tx>
            <c:rich>
              <a:bodyPr/>
              <a:lstStyle/>
              <a:p>
                <a:pPr>
                  <a:defRPr sz="1150" b="1" i="0" u="none" strike="noStrike" baseline="0">
                    <a:solidFill>
                      <a:srgbClr val="000000"/>
                    </a:solidFill>
                    <a:latin typeface="Arial"/>
                    <a:ea typeface="宋体"/>
                    <a:cs typeface="Times New Roman"/>
                  </a:defRPr>
                </a:pPr>
                <a:r>
                  <a:rPr lang="zh-CN"/>
                  <a:t>Log2(Fold Difference)</a:t>
                </a:r>
              </a:p>
            </c:rich>
          </c:tx>
          <c:layout>
            <c:manualLayout>
              <c:xMode val="edge"/>
              <c:yMode val="edge"/>
              <c:x val="0.4107045411203753"/>
              <c:y val="0.9156849350557269"/>
            </c:manualLayout>
          </c:layout>
          <c:overlay val="0"/>
          <c:spPr>
            <a:ln>
              <a:noFill/>
            </a:ln>
          </c:spPr>
        </c:title>
        <c:numFmt formatCode="0" sourceLinked="0"/>
        <c:majorTickMark val="out"/>
        <c:minorTickMark val="none"/>
        <c:tickLblPos val="nextTo"/>
        <c:spPr>
          <a:ln w="3175">
            <a:solidFill>
              <a:srgbClr val="000000"/>
            </a:solidFill>
            <a:prstDash val="solid"/>
          </a:ln>
        </c:spPr>
        <c:txPr>
          <a:bodyPr rot="0" vert="horz" anchor="t" anchorCtr="0"/>
          <a:lstStyle/>
          <a:p>
            <a:pPr>
              <a:defRPr sz="1000" b="0" i="0" u="none" strike="noStrike" baseline="0">
                <a:solidFill>
                  <a:srgbClr val="000000"/>
                </a:solidFill>
                <a:latin typeface="Arial"/>
                <a:ea typeface="宋体"/>
                <a:cs typeface="Times New Roman"/>
              </a:defRPr>
            </a:pPr>
            <a:endParaRPr lang="en-US"/>
          </a:p>
        </c:txPr>
        <c:crossAx val="564347536"/>
        <c:crosses val="max"/>
        <c:crossBetween val="between"/>
      </c:valAx>
      <c:valAx>
        <c:axId val="564347536"/>
        <c:scaling>
          <c:logBase val="10"/>
          <c:orientation val="maxMin"/>
        </c:scaling>
        <c:delete val="0"/>
        <c:axPos val="l"/>
        <c:title>
          <c:tx>
            <c:rich>
              <a:bodyPr rot="-5400000" vert="horz"/>
              <a:lstStyle/>
              <a:p>
                <a:pPr>
                  <a:defRPr sz="1150" b="1" i="0" u="none" strike="noStrike" baseline="0">
                    <a:solidFill>
                      <a:srgbClr val="000000"/>
                    </a:solidFill>
                    <a:latin typeface="Arial"/>
                    <a:ea typeface="宋体"/>
                    <a:cs typeface="Times New Roman"/>
                  </a:defRPr>
                </a:pPr>
                <a:r>
                  <a:rPr lang="zh-CN"/>
                  <a:t>p Value</a:t>
                </a:r>
              </a:p>
            </c:rich>
          </c:tx>
          <c:layout/>
          <c:overlay val="0"/>
          <c:spPr>
            <a:ln>
              <a:noFill/>
            </a:ln>
          </c:spPr>
        </c:title>
        <c:numFmt formatCode="0.E+00" sourceLinked="0"/>
        <c:majorTickMark val="out"/>
        <c:minorTickMark val="none"/>
        <c:tickLblPos val="nextTo"/>
        <c:spPr>
          <a:ln w="3175">
            <a:solidFill>
              <a:srgbClr val="000000"/>
            </a:solidFill>
            <a:prstDash val="solid"/>
          </a:ln>
        </c:spPr>
        <c:txPr>
          <a:bodyPr rot="0" vert="horz" anchor="t" anchorCtr="0"/>
          <a:lstStyle/>
          <a:p>
            <a:pPr>
              <a:defRPr sz="1000" b="0" i="0" u="none" strike="noStrike" baseline="0">
                <a:solidFill>
                  <a:srgbClr val="000000"/>
                </a:solidFill>
                <a:latin typeface="Arial"/>
                <a:ea typeface="宋体"/>
                <a:cs typeface="Times New Roman"/>
              </a:defRPr>
            </a:pPr>
            <a:endParaRPr lang="en-US"/>
          </a:p>
        </c:txPr>
        <c:crossAx val="564346992"/>
        <c:crossesAt val="-20"/>
        <c:crossBetween val="midCat"/>
      </c:valAx>
      <c:spPr>
        <a:noFill/>
        <a:ln>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宋体"/>
          <a:cs typeface="Times New Roman"/>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mn-lt"/>
                <a:ea typeface="宋体"/>
                <a:cs typeface="Times New Roman"/>
              </a:defRPr>
            </a:pPr>
            <a:r>
              <a:rPr lang="zh-CN" sz="2000">
                <a:latin typeface="+mn-lt"/>
              </a:rPr>
              <a:t>Top 20 </a:t>
            </a:r>
            <a:r>
              <a:rPr lang="en-US" altLang="zh-CN" sz="2000">
                <a:latin typeface="+mn-lt"/>
              </a:rPr>
              <a:t>lncRNA</a:t>
            </a:r>
            <a:r>
              <a:rPr lang="zh-CN" sz="2000">
                <a:latin typeface="+mn-lt"/>
              </a:rPr>
              <a:t> expression up-fold changes</a:t>
            </a:r>
          </a:p>
        </c:rich>
      </c:tx>
      <c:layout>
        <c:manualLayout>
          <c:xMode val="edge"/>
          <c:yMode val="edge"/>
          <c:x val="0.264881849878633"/>
          <c:y val="2.4720316740068509E-2"/>
        </c:manualLayout>
      </c:layout>
      <c:overlay val="0"/>
      <c:spPr>
        <a:ln>
          <a:noFill/>
        </a:ln>
      </c:spPr>
    </c:title>
    <c:autoTitleDeleted val="0"/>
    <c:plotArea>
      <c:layout/>
      <c:barChart>
        <c:barDir val="col"/>
        <c:grouping val="clustered"/>
        <c:varyColors val="0"/>
        <c:ser>
          <c:idx val="0"/>
          <c:order val="0"/>
          <c:spPr>
            <a:solidFill>
              <a:schemeClr val="accent2">
                <a:lumMod val="40000"/>
                <a:lumOff val="60000"/>
              </a:schemeClr>
            </a:solidFill>
            <a:ln w="9525">
              <a:solidFill>
                <a:schemeClr val="accent2">
                  <a:lumMod val="75000"/>
                </a:schemeClr>
              </a:solidFill>
              <a:prstDash val="solid"/>
            </a:ln>
          </c:spPr>
          <c:invertIfNegative val="0"/>
          <c:dLbls>
            <c:delete val="1"/>
          </c:dLbls>
          <c:cat>
            <c:numRef>
              <c:f>'Data pre-processing'!$CR$3:$CR$22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'Data pre-processing'!$CS$3:$CS$22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ser>
        <c:dLbls>
          <c:dLblPos val="inBase"/>
          <c:showLegendKey val="0"/>
          <c:showVal val="1"/>
          <c:showCatName val="0"/>
          <c:showSerName val="0"/>
          <c:showPercent val="0"/>
          <c:showBubbleSize val="0"/>
        </c:dLbls>
        <c:gapWidth val="150"/>
        <c:axId val="1156568032"/>
        <c:axId val="1156574016"/>
      </c:barChart>
      <c:catAx>
        <c:axId val="1156568032"/>
        <c:scaling>
          <c:orientation val="minMax"/>
        </c:scaling>
        <c:delete val="0"/>
        <c:axPos val="b"/>
        <c:numFmt formatCode="General" sourceLinked="0"/>
        <c:majorTickMark val="out"/>
        <c:minorTickMark val="none"/>
        <c:tickLblPos val="nextTo"/>
        <c:txPr>
          <a:bodyPr rot="-2700000" vert="horz"/>
          <a:lstStyle/>
          <a:p>
            <a:pPr>
              <a:defRPr sz="1200">
                <a:latin typeface="+mn-lt"/>
              </a:defRPr>
            </a:pPr>
            <a:endParaRPr lang="en-US"/>
          </a:p>
        </c:txPr>
        <c:crossAx val="1156574016"/>
        <c:crossesAt val="1"/>
        <c:auto val="1"/>
        <c:lblAlgn val="ctr"/>
        <c:lblOffset val="100"/>
        <c:noMultiLvlLbl val="0"/>
      </c:catAx>
      <c:valAx>
        <c:axId val="1156574016"/>
        <c:scaling>
          <c:logBase val="2"/>
          <c:orientation val="minMax"/>
        </c:scaling>
        <c:delete val="0"/>
        <c:axPos val="l"/>
        <c:majorGridlines>
          <c:spPr>
            <a:ln w="3175">
              <a:solidFill>
                <a:schemeClr val="bg1">
                  <a:lumMod val="65000"/>
                </a:schemeClr>
              </a:solidFill>
              <a:prstDash val="solid"/>
            </a:ln>
          </c:spPr>
        </c:majorGridlines>
        <c:numFmt formatCode="#,##0.00_);[Red]\(#,##0.00\)" sourceLinked="0"/>
        <c:majorTickMark val="out"/>
        <c:minorTickMark val="none"/>
        <c:tickLblPos val="nextTo"/>
        <c:spPr>
          <a:ln w="3175">
            <a:noFill/>
            <a:prstDash val="solid"/>
          </a:ln>
        </c:spPr>
        <c:txPr>
          <a:bodyPr rot="0" vert="horz" anchor="t" anchorCtr="0"/>
          <a:lstStyle/>
          <a:p>
            <a:pPr>
              <a:defRPr sz="1400" b="0" i="0" u="none" strike="noStrike" baseline="0">
                <a:solidFill>
                  <a:srgbClr val="000000"/>
                </a:solidFill>
                <a:latin typeface="+mn-lt"/>
                <a:ea typeface="宋体"/>
                <a:cs typeface="Times New Roman"/>
              </a:defRPr>
            </a:pPr>
            <a:endParaRPr lang="en-US"/>
          </a:p>
        </c:txPr>
        <c:crossAx val="1156568032"/>
        <c:crossesAt val="1"/>
        <c:crossBetween val="between"/>
      </c:valAx>
      <c:spPr>
        <a:noFill/>
        <a:ln w="25400">
          <a:noFill/>
        </a:ln>
      </c:spPr>
    </c:plotArea>
    <c:plotVisOnly val="1"/>
    <c:dispBlanksAs val="gap"/>
    <c:showDLblsOverMax val="0"/>
  </c:chart>
  <c:spPr>
    <a:noFill/>
    <a:ln>
      <a:noFill/>
    </a:ln>
  </c:spPr>
  <c:txPr>
    <a:bodyPr/>
    <a:lstStyle/>
    <a:p>
      <a:pPr>
        <a:defRPr sz="1300" b="0" i="0" u="none" strike="noStrike" baseline="0">
          <a:solidFill>
            <a:srgbClr val="000000"/>
          </a:solidFill>
          <a:latin typeface="Arial"/>
          <a:ea typeface="宋体"/>
          <a:cs typeface="Times New Roman"/>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mn-lt"/>
                <a:ea typeface="宋体"/>
                <a:cs typeface="Times New Roman"/>
              </a:defRPr>
            </a:pPr>
            <a:r>
              <a:rPr lang="zh-CN" sz="2000">
                <a:latin typeface="+mn-lt"/>
              </a:rPr>
              <a:t>Top 20 </a:t>
            </a:r>
            <a:r>
              <a:rPr lang="en-US" altLang="zh-CN" sz="2000">
                <a:latin typeface="+mn-lt"/>
              </a:rPr>
              <a:t>lncRNA</a:t>
            </a:r>
            <a:r>
              <a:rPr lang="zh-CN" sz="2000">
                <a:latin typeface="+mn-lt"/>
              </a:rPr>
              <a:t> expression down-fold changes</a:t>
            </a:r>
          </a:p>
        </c:rich>
      </c:tx>
      <c:layout>
        <c:manualLayout>
          <c:xMode val="edge"/>
          <c:yMode val="edge"/>
          <c:x val="0.23466374953244215"/>
          <c:y val="3.1499977757017655E-2"/>
        </c:manualLayout>
      </c:layout>
      <c:overlay val="0"/>
      <c:spPr>
        <a:ln>
          <a:noFill/>
        </a:ln>
      </c:spPr>
    </c:title>
    <c:autoTitleDeleted val="0"/>
    <c:plotArea>
      <c:layout/>
      <c:barChart>
        <c:barDir val="col"/>
        <c:grouping val="clustered"/>
        <c:varyColors val="0"/>
        <c:ser>
          <c:idx val="0"/>
          <c:order val="0"/>
          <c:tx>
            <c:v>Normalized Tumor MicroRNA levels</c:v>
          </c:tx>
          <c:spPr>
            <a:solidFill>
              <a:schemeClr val="tx2">
                <a:lumMod val="20000"/>
                <a:lumOff val="80000"/>
              </a:schemeClr>
            </a:solidFill>
            <a:ln w="9525">
              <a:solidFill>
                <a:schemeClr val="tx2"/>
              </a:solidFill>
              <a:prstDash val="solid"/>
            </a:ln>
          </c:spPr>
          <c:invertIfNegative val="0"/>
          <c:dLbls>
            <c:delete val="1"/>
          </c:dLbls>
          <c:cat>
            <c:numRef>
              <c:f>'Data pre-processing'!$CV$3:$CV$22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'Data pre-processing'!$CX$3:$CX$22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ser>
        <c:dLbls>
          <c:dLblPos val="inBase"/>
          <c:showLegendKey val="0"/>
          <c:showVal val="1"/>
          <c:showCatName val="0"/>
          <c:showSerName val="0"/>
          <c:showPercent val="0"/>
          <c:showBubbleSize val="0"/>
        </c:dLbls>
        <c:gapWidth val="150"/>
        <c:axId val="307943504"/>
        <c:axId val="307950032"/>
      </c:barChart>
      <c:catAx>
        <c:axId val="307943504"/>
        <c:scaling>
          <c:orientation val="minMax"/>
        </c:scaling>
        <c:delete val="0"/>
        <c:axPos val="b"/>
        <c:numFmt formatCode="General" sourceLinked="0"/>
        <c:majorTickMark val="out"/>
        <c:minorTickMark val="none"/>
        <c:tickLblPos val="nextTo"/>
        <c:txPr>
          <a:bodyPr/>
          <a:lstStyle/>
          <a:p>
            <a:pPr>
              <a:defRPr sz="1200">
                <a:latin typeface="+mn-lt"/>
              </a:defRPr>
            </a:pPr>
            <a:endParaRPr lang="en-US"/>
          </a:p>
        </c:txPr>
        <c:crossAx val="307950032"/>
        <c:crossesAt val="1"/>
        <c:auto val="0"/>
        <c:lblAlgn val="ctr"/>
        <c:lblOffset val="100"/>
        <c:noMultiLvlLbl val="0"/>
      </c:catAx>
      <c:valAx>
        <c:axId val="307950032"/>
        <c:scaling>
          <c:logBase val="2"/>
          <c:orientation val="minMax"/>
        </c:scaling>
        <c:delete val="0"/>
        <c:axPos val="l"/>
        <c:majorGridlines>
          <c:spPr>
            <a:ln>
              <a:solidFill>
                <a:schemeClr val="bg1">
                  <a:lumMod val="65000"/>
                </a:schemeClr>
              </a:solidFill>
            </a:ln>
          </c:spPr>
        </c:majorGridlines>
        <c:numFmt formatCode="#,##0.00_);[Red]\(#,##0.00\)" sourceLinked="0"/>
        <c:majorTickMark val="out"/>
        <c:minorTickMark val="none"/>
        <c:tickLblPos val="nextTo"/>
        <c:spPr>
          <a:ln w="3175">
            <a:noFill/>
            <a:prstDash val="solid"/>
          </a:ln>
        </c:spPr>
        <c:txPr>
          <a:bodyPr rot="0" vert="horz" anchor="t" anchorCtr="0"/>
          <a:lstStyle/>
          <a:p>
            <a:pPr>
              <a:defRPr sz="1400" b="0" i="0" u="none" strike="noStrike" baseline="0">
                <a:solidFill>
                  <a:srgbClr val="000000"/>
                </a:solidFill>
                <a:latin typeface="+mn-lt"/>
                <a:ea typeface="宋体"/>
                <a:cs typeface="Times New Roman"/>
              </a:defRPr>
            </a:pPr>
            <a:endParaRPr lang="en-US"/>
          </a:p>
        </c:txPr>
        <c:crossAx val="307943504"/>
        <c:crossesAt val="1"/>
        <c:crossBetween val="between"/>
      </c:valAx>
      <c:spPr>
        <a:noFill/>
        <a:ln w="25400">
          <a:noFill/>
        </a:ln>
      </c:spPr>
    </c:plotArea>
    <c:plotVisOnly val="1"/>
    <c:dispBlanksAs val="gap"/>
    <c:showDLblsOverMax val="0"/>
  </c:chart>
  <c:spPr>
    <a:noFill/>
    <a:ln>
      <a:noFill/>
    </a:ln>
  </c:spPr>
  <c:txPr>
    <a:bodyPr/>
    <a:lstStyle/>
    <a:p>
      <a:pPr>
        <a:defRPr sz="1300" b="0" i="0" u="none" strike="noStrike" baseline="0">
          <a:solidFill>
            <a:srgbClr val="000000"/>
          </a:solidFill>
          <a:latin typeface="Arial"/>
          <a:ea typeface="宋体"/>
          <a:cs typeface="Times New Roman"/>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sheetViews>
    <sheetView zoomScale="80" workbookViewId="0"/>
  </sheetViews>
  <pageMargins left="0.74990626395218019" right="0.74990626395218019" top="0.99987495602585208" bottom="0.99987495602585208" header="0.49993747801292604" footer="0.49993747801292604"/>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80" workbookViewId="0"/>
  </sheetViews>
  <pageMargins left="0.74990626395218019" right="0.74990626395218019" top="0.99987495602585208" bottom="0.99987495602585208" header="0.49993747801292604" footer="0.49993747801292604"/>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352425</xdr:colOff>
      <xdr:row>0</xdr:row>
      <xdr:rowOff>28574</xdr:rowOff>
    </xdr:from>
    <xdr:to>
      <xdr:col>1</xdr:col>
      <xdr:colOff>1914525</xdr:colOff>
      <xdr:row>0</xdr:row>
      <xdr:rowOff>571499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829300" y="28574"/>
          <a:ext cx="1562100" cy="542925"/>
        </a:xfrm>
        <a:prstGeom prst="rect">
          <a:avLst/>
        </a:prstGeom>
        <a:noFill/>
      </xdr:spPr>
    </xdr:pic>
    <xdr:clientData/>
  </xdr:twoCellAnchor>
  <xdr:twoCellAnchor editAs="oneCell">
    <xdr:from>
      <xdr:col>0</xdr:col>
      <xdr:colOff>0</xdr:colOff>
      <xdr:row>4</xdr:row>
      <xdr:rowOff>92073</xdr:rowOff>
    </xdr:from>
    <xdr:to>
      <xdr:col>1</xdr:col>
      <xdr:colOff>1887855</xdr:colOff>
      <xdr:row>4</xdr:row>
      <xdr:rowOff>2024378</xdr:rowOff>
    </xdr:to>
    <xdr:pic>
      <xdr:nvPicPr>
        <xdr:cNvPr id="3" name="图片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6098"/>
          <a:ext cx="7364730" cy="1932305"/>
        </a:xfrm>
        <a:prstGeom prst="rect">
          <a:avLst/>
        </a:prstGeom>
        <a:noFill/>
      </xdr:spPr>
    </xdr:pic>
    <xdr:clientData/>
  </xdr:twoCellAnchor>
  <xdr:twoCellAnchor editAs="oneCell">
    <xdr:from>
      <xdr:col>0</xdr:col>
      <xdr:colOff>0</xdr:colOff>
      <xdr:row>6</xdr:row>
      <xdr:rowOff>51595</xdr:rowOff>
    </xdr:from>
    <xdr:to>
      <xdr:col>1</xdr:col>
      <xdr:colOff>1936750</xdr:colOff>
      <xdr:row>6</xdr:row>
      <xdr:rowOff>1898810</xdr:rowOff>
    </xdr:to>
    <xdr:pic>
      <xdr:nvPicPr>
        <xdr:cNvPr id="4" name="图片 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337845"/>
          <a:ext cx="7413625" cy="184721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0</xdr:colOff>
      <xdr:row>16</xdr:row>
      <xdr:rowOff>0</xdr:rowOff>
    </xdr:from>
    <xdr:to>
      <xdr:col>38</xdr:col>
      <xdr:colOff>9524</xdr:colOff>
      <xdr:row>33</xdr:row>
      <xdr:rowOff>18975</xdr:rowOff>
    </xdr:to>
    <xdr:graphicFrame macro="">
      <xdr:nvGraphicFramePr>
        <xdr:cNvPr id="2"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40958</xdr:colOff>
      <xdr:row>20</xdr:row>
      <xdr:rowOff>120684</xdr:rowOff>
    </xdr:from>
    <xdr:to>
      <xdr:col>37</xdr:col>
      <xdr:colOff>384113</xdr:colOff>
      <xdr:row>37</xdr:row>
      <xdr:rowOff>120684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1</xdr:row>
      <xdr:rowOff>357187</xdr:rowOff>
    </xdr:from>
    <xdr:to>
      <xdr:col>19</xdr:col>
      <xdr:colOff>466718</xdr:colOff>
      <xdr:row>31</xdr:row>
      <xdr:rowOff>112180</xdr:rowOff>
    </xdr:to>
    <xdr:sp macro="" textlink="">
      <xdr:nvSpPr>
        <xdr:cNvPr id="3" name="Rectangle 12"/>
        <xdr:cNvSpPr>
          <a:spLocks/>
        </xdr:cNvSpPr>
      </xdr:nvSpPr>
      <xdr:spPr>
        <a:xfrm>
          <a:off x="8060531" y="1012031"/>
          <a:ext cx="5931687" cy="4958024"/>
        </a:xfrm>
        <a:prstGeom prst="rect">
          <a:avLst/>
        </a:prstGeom>
        <a:solidFill>
          <a:srgbClr val="FFFFFF"/>
        </a:solidFill>
        <a:ln w="9525" cap="flat" cmpd="sng">
          <a:solidFill>
            <a:srgbClr val="000000"/>
          </a:solidFill>
          <a:prstDash val="solid"/>
          <a:miter/>
        </a:ln>
      </xdr:spPr>
      <xdr:txBody>
        <a:bodyPr vertOverflow="clip" horzOverflow="clip" vert="horz" wrap="square" lIns="27432" tIns="22860" rIns="0" bIns="0" anchor="t" anchorCtr="0" upright="1">
          <a:prstTxWarp prst="textNoShape">
            <a:avLst/>
          </a:prstTxWarp>
        </a:bodyPr>
        <a:lstStyle/>
        <a:p>
          <a:pPr hangingPunct="0"/>
          <a:endParaRPr lang="zh-CN" altLang="zh-CN" sz="1000">
            <a:effectLst/>
          </a:endParaRPr>
        </a:p>
        <a:p>
          <a:pPr hangingPunct="0"/>
          <a:r>
            <a:rPr lang="en-US" altLang="zh-CN" sz="1100" b="1" u="sng">
              <a:effectLst/>
              <a:latin typeface="+mn-lt"/>
              <a:ea typeface="+mn-ea"/>
              <a:cs typeface="+mn-cs"/>
            </a:rPr>
            <a:t>Notes</a:t>
          </a:r>
          <a:r>
            <a:rPr lang="en-US" altLang="zh-CN" sz="1100" b="1">
              <a:effectLst/>
              <a:latin typeface="+mn-lt"/>
              <a:ea typeface="+mn-ea"/>
              <a:cs typeface="+mn-cs"/>
            </a:rPr>
            <a:t>:</a:t>
          </a:r>
          <a:br>
            <a:rPr lang="en-US" altLang="zh-CN" sz="1100" b="1">
              <a:effectLst/>
              <a:latin typeface="+mn-lt"/>
              <a:ea typeface="+mn-ea"/>
              <a:cs typeface="+mn-cs"/>
            </a:rPr>
          </a:br>
          <a:r>
            <a:rPr lang="en-US" altLang="zh-CN" sz="1100" b="1">
              <a:effectLst/>
              <a:latin typeface="+mn-lt"/>
              <a:ea typeface="+mn-ea"/>
              <a:cs typeface="+mn-cs"/>
            </a:rPr>
            <a:t/>
          </a:r>
          <a:br>
            <a:rPr lang="en-US" altLang="zh-CN" sz="1100" b="1">
              <a:effectLst/>
              <a:latin typeface="+mn-lt"/>
              <a:ea typeface="+mn-ea"/>
              <a:cs typeface="+mn-cs"/>
            </a:rPr>
          </a:br>
          <a:r>
            <a:rPr lang="en-US" altLang="zh-CN" sz="1100" b="1">
              <a:effectLst/>
              <a:latin typeface="+mn-lt"/>
              <a:ea typeface="+mn-ea"/>
              <a:cs typeface="+mn-cs"/>
            </a:rPr>
            <a:t>Fold</a:t>
          </a:r>
          <a:r>
            <a:rPr lang="en-US" altLang="zh-CN" sz="1100" b="1" baseline="0">
              <a:effectLst/>
              <a:latin typeface="+mn-lt"/>
              <a:ea typeface="+mn-ea"/>
              <a:cs typeface="+mn-cs"/>
            </a:rPr>
            <a:t> Difference</a:t>
          </a:r>
          <a:r>
            <a:rPr lang="en-US" altLang="zh-CN" sz="1100" b="0" baseline="0">
              <a:effectLst/>
              <a:latin typeface="+mn-lt"/>
              <a:ea typeface="+mn-ea"/>
              <a:cs typeface="+mn-cs"/>
            </a:rPr>
            <a:t> </a:t>
          </a:r>
          <a:r>
            <a:rPr lang="en-US" altLang="zh-CN" sz="1100">
              <a:effectLst/>
              <a:latin typeface="+mn-lt"/>
              <a:ea typeface="+mn-ea"/>
              <a:cs typeface="+mn-cs"/>
            </a:rPr>
            <a:t>is the ratio of the normalized gene expression (2^(-</a:t>
          </a:r>
          <a:r>
            <a:rPr lang="en-US" altLang="zh-CN" sz="1100">
              <a:effectLst/>
              <a:latin typeface="+mn-lt"/>
              <a:ea typeface="+mn-ea"/>
              <a:cs typeface="+mn-cs"/>
              <a:sym typeface="Symbol" panose="05050102010706020507" pitchFamily="18" charset="2"/>
            </a:rPr>
            <a:t></a:t>
          </a:r>
          <a:r>
            <a:rPr lang="en-US" altLang="zh-CN" sz="1100">
              <a:effectLst/>
              <a:latin typeface="+mn-lt"/>
              <a:ea typeface="+mn-ea"/>
              <a:cs typeface="+mn-cs"/>
            </a:rPr>
            <a:t>Ct)) of the Test Sample divided by that of the Control Sample. It can</a:t>
          </a:r>
          <a:r>
            <a:rPr lang="en-US" altLang="zh-CN" sz="1100" baseline="0">
              <a:effectLst/>
              <a:latin typeface="+mn-lt"/>
              <a:ea typeface="+mn-ea"/>
              <a:cs typeface="+mn-cs"/>
            </a:rPr>
            <a:t> be also obtained by </a:t>
          </a:r>
          <a:r>
            <a:rPr lang="en-US" altLang="zh-CN" sz="1100">
              <a:effectLst/>
              <a:latin typeface="+mn-lt"/>
              <a:ea typeface="+mn-ea"/>
              <a:cs typeface="+mn-cs"/>
            </a:rPr>
            <a:t>(2^(-</a:t>
          </a:r>
          <a:r>
            <a:rPr lang="en-US" altLang="zh-CN" sz="1100">
              <a:effectLst/>
              <a:latin typeface="+mn-lt"/>
              <a:ea typeface="+mn-ea"/>
              <a:cs typeface="+mn-cs"/>
              <a:sym typeface="Symbol" panose="05050102010706020507" pitchFamily="18" charset="2"/>
            </a:rPr>
            <a:t></a:t>
          </a:r>
          <a:r>
            <a:rPr lang="en-US" altLang="zh-CN" sz="1100">
              <a:effectLst/>
              <a:latin typeface="+mn-lt"/>
              <a:ea typeface="+mn-ea"/>
              <a:cs typeface="+mn-cs"/>
            </a:rPr>
            <a:t>Ct)).</a:t>
          </a:r>
          <a:br>
            <a:rPr lang="en-US" altLang="zh-CN" sz="1100">
              <a:effectLst/>
              <a:latin typeface="+mn-lt"/>
              <a:ea typeface="+mn-ea"/>
              <a:cs typeface="+mn-cs"/>
            </a:rPr>
          </a:br>
          <a:r>
            <a:rPr lang="en-US" altLang="zh-CN" sz="1100">
              <a:effectLst/>
              <a:latin typeface="+mn-lt"/>
              <a:ea typeface="+mn-ea"/>
              <a:cs typeface="+mn-cs"/>
            </a:rPr>
            <a:t/>
          </a:r>
          <a:br>
            <a:rPr lang="en-US" altLang="zh-CN" sz="1100">
              <a:effectLst/>
              <a:latin typeface="+mn-lt"/>
              <a:ea typeface="+mn-ea"/>
              <a:cs typeface="+mn-cs"/>
            </a:rPr>
          </a:br>
          <a:r>
            <a:rPr lang="en-US" altLang="zh-CN" sz="1100" b="1">
              <a:effectLst/>
              <a:latin typeface="+mn-lt"/>
              <a:ea typeface="+mn-ea"/>
              <a:cs typeface="+mn-cs"/>
            </a:rPr>
            <a:t>Fold</a:t>
          </a:r>
          <a:r>
            <a:rPr lang="en-US" altLang="zh-CN" sz="1100" b="1" baseline="0">
              <a:effectLst/>
              <a:latin typeface="+mn-lt"/>
              <a:ea typeface="+mn-ea"/>
              <a:cs typeface="+mn-cs"/>
            </a:rPr>
            <a:t> </a:t>
          </a:r>
          <a:r>
            <a:rPr lang="en-US" altLang="zh-CN" sz="1100" b="1">
              <a:effectLst/>
              <a:latin typeface="+mn-lt"/>
              <a:ea typeface="+mn-ea"/>
              <a:cs typeface="+mn-cs"/>
            </a:rPr>
            <a:t>Regulation</a:t>
          </a:r>
          <a:r>
            <a:rPr lang="en-US" altLang="zh-CN" sz="1100">
              <a:effectLst/>
              <a:latin typeface="+mn-lt"/>
              <a:ea typeface="+mn-ea"/>
              <a:cs typeface="+mn-cs"/>
            </a:rPr>
            <a:t> is expressed as the magnitude of fold</a:t>
          </a:r>
          <a:r>
            <a:rPr lang="en-US" altLang="zh-CN" sz="1100" baseline="0">
              <a:effectLst/>
              <a:latin typeface="+mn-lt"/>
              <a:ea typeface="+mn-ea"/>
              <a:cs typeface="+mn-cs"/>
            </a:rPr>
            <a:t> change, with up- or down-regulation indicated by a positive (ommitted) or negative sign respectively. It is the same as fold difference, if  &gt;1, or -1/(fold difference) if &lt; 1.</a:t>
          </a:r>
          <a:endParaRPr lang="zh-CN" altLang="zh-CN" sz="1000">
            <a:effectLst/>
          </a:endParaRPr>
        </a:p>
        <a:p>
          <a:pPr hangingPunct="0"/>
          <a:r>
            <a:rPr lang="en-US" altLang="zh-CN" sz="1100">
              <a:effectLst/>
              <a:latin typeface="+mn-lt"/>
              <a:ea typeface="+mn-ea"/>
              <a:cs typeface="+mn-cs"/>
            </a:rPr>
            <a:t/>
          </a:r>
          <a:br>
            <a:rPr lang="en-US" altLang="zh-CN" sz="1100">
              <a:effectLst/>
              <a:latin typeface="+mn-lt"/>
              <a:ea typeface="+mn-ea"/>
              <a:cs typeface="+mn-cs"/>
            </a:rPr>
          </a:br>
          <a:r>
            <a:rPr lang="en-US" altLang="zh-CN" sz="1100">
              <a:effectLst/>
              <a:latin typeface="+mn-lt"/>
              <a:ea typeface="+mn-ea"/>
              <a:cs typeface="+mn-cs"/>
            </a:rPr>
            <a:t>Fold-change values greater than 2 are indicated in red; the ones less than -2 are indicated in blue.</a:t>
          </a:r>
          <a:br>
            <a:rPr lang="en-US" altLang="zh-CN" sz="1100">
              <a:effectLst/>
              <a:latin typeface="+mn-lt"/>
              <a:ea typeface="+mn-ea"/>
              <a:cs typeface="+mn-cs"/>
            </a:rPr>
          </a:br>
          <a:r>
            <a:rPr lang="en-US" altLang="zh-CN" sz="1100">
              <a:effectLst/>
              <a:latin typeface="+mn-lt"/>
              <a:ea typeface="+mn-ea"/>
              <a:cs typeface="+mn-cs"/>
            </a:rPr>
            <a:t/>
          </a:r>
          <a:br>
            <a:rPr lang="en-US" altLang="zh-CN" sz="1100">
              <a:effectLst/>
              <a:latin typeface="+mn-lt"/>
              <a:ea typeface="+mn-ea"/>
              <a:cs typeface="+mn-cs"/>
            </a:rPr>
          </a:br>
          <a:r>
            <a:rPr lang="en-US" altLang="zh-CN" sz="1100" b="1">
              <a:effectLst/>
              <a:latin typeface="+mn-lt"/>
              <a:ea typeface="+mn-ea"/>
              <a:cs typeface="+mn-cs"/>
            </a:rPr>
            <a:t>p-value:</a:t>
          </a:r>
          <a:r>
            <a:rPr lang="en-US" altLang="zh-CN" sz="1100">
              <a:effectLst/>
              <a:latin typeface="+mn-lt"/>
              <a:ea typeface="+mn-ea"/>
              <a:cs typeface="+mn-cs"/>
            </a:rPr>
            <a:t> The p values are calculated based on Student’s t-test of the replicate 2^(-</a:t>
          </a:r>
          <a:r>
            <a:rPr lang="en-US" altLang="zh-CN" sz="1100">
              <a:effectLst/>
              <a:latin typeface="+mn-lt"/>
              <a:ea typeface="+mn-ea"/>
              <a:cs typeface="+mn-cs"/>
              <a:sym typeface="Symbol" panose="05050102010706020507" pitchFamily="18" charset="2"/>
            </a:rPr>
            <a:t></a:t>
          </a:r>
          <a:r>
            <a:rPr lang="en-US" altLang="zh-CN" sz="1100">
              <a:effectLst/>
              <a:latin typeface="+mn-lt"/>
              <a:ea typeface="+mn-ea"/>
              <a:cs typeface="+mn-cs"/>
            </a:rPr>
            <a:t>Ct) values for each gene in the control group and treatment groups. p-values less than 0.05 are indicated in red.</a:t>
          </a:r>
          <a:br>
            <a:rPr lang="en-US" altLang="zh-CN" sz="1100">
              <a:effectLst/>
              <a:latin typeface="+mn-lt"/>
              <a:ea typeface="+mn-ea"/>
              <a:cs typeface="+mn-cs"/>
            </a:rPr>
          </a:br>
          <a:r>
            <a:rPr lang="en-US" altLang="zh-CN" sz="1100">
              <a:effectLst/>
              <a:latin typeface="+mn-lt"/>
              <a:ea typeface="+mn-ea"/>
              <a:cs typeface="+mn-cs"/>
            </a:rPr>
            <a:t/>
          </a:r>
          <a:br>
            <a:rPr lang="en-US" altLang="zh-CN" sz="1100">
              <a:effectLst/>
              <a:latin typeface="+mn-lt"/>
              <a:ea typeface="+mn-ea"/>
              <a:cs typeface="+mn-cs"/>
            </a:rPr>
          </a:br>
          <a:r>
            <a:rPr lang="en-US" altLang="zh-CN" sz="1100" b="1">
              <a:effectLst/>
              <a:latin typeface="+mn-lt"/>
              <a:ea typeface="+mn-ea"/>
              <a:cs typeface="+mn-cs"/>
            </a:rPr>
            <a:t>Comments:</a:t>
          </a:r>
          <a:br>
            <a:rPr lang="en-US" altLang="zh-CN" sz="1100" b="1">
              <a:effectLst/>
              <a:latin typeface="+mn-lt"/>
              <a:ea typeface="+mn-ea"/>
              <a:cs typeface="+mn-cs"/>
            </a:rPr>
          </a:br>
          <a:r>
            <a:rPr lang="en-US" altLang="zh-CN" sz="1100" b="1">
              <a:effectLst/>
              <a:latin typeface="+mn-lt"/>
              <a:ea typeface="+mn-ea"/>
              <a:cs typeface="+mn-cs"/>
            </a:rPr>
            <a:t/>
          </a:r>
          <a:br>
            <a:rPr lang="en-US" altLang="zh-CN" sz="1100" b="1">
              <a:effectLst/>
              <a:latin typeface="+mn-lt"/>
              <a:ea typeface="+mn-ea"/>
              <a:cs typeface="+mn-cs"/>
            </a:rPr>
          </a:br>
          <a:r>
            <a:rPr lang="en-US" altLang="zh-CN" sz="1100" b="1">
              <a:effectLst/>
              <a:latin typeface="+mn-lt"/>
              <a:ea typeface="+mn-ea"/>
              <a:cs typeface="+mn-cs"/>
            </a:rPr>
            <a:t>"</a:t>
          </a:r>
          <a:r>
            <a:rPr lang="en-US" altLang="zh-CN" sz="1100">
              <a:effectLst/>
              <a:latin typeface="+mn-lt"/>
              <a:ea typeface="+mn-ea"/>
              <a:cs typeface="+mn-cs"/>
            </a:rPr>
            <a:t>A": The average Ct is relatively high (&gt; 30) in one of the samples, but is still relatively low in the other sample (&lt; 30),</a:t>
          </a:r>
          <a:r>
            <a:rPr lang="en-US" altLang="zh-CN" sz="1100" baseline="0">
              <a:effectLst/>
              <a:latin typeface="+mn-lt"/>
              <a:ea typeface="+mn-ea"/>
              <a:cs typeface="+mn-cs"/>
            </a:rPr>
            <a:t> </a:t>
          </a:r>
          <a:r>
            <a:rPr lang="en-US" altLang="zh-CN" sz="1100">
              <a:effectLst/>
              <a:latin typeface="+mn-lt"/>
              <a:ea typeface="+mn-ea"/>
              <a:cs typeface="+mn-cs"/>
            </a:rPr>
            <a:t>suggesting the</a:t>
          </a:r>
          <a:r>
            <a:rPr lang="en-US" altLang="zh-CN" sz="1100" baseline="0">
              <a:effectLst/>
              <a:latin typeface="+mn-lt"/>
              <a:ea typeface="+mn-ea"/>
              <a:cs typeface="+mn-cs"/>
            </a:rPr>
            <a:t> </a:t>
          </a:r>
          <a:r>
            <a:rPr lang="en-US" altLang="zh-CN" sz="1100">
              <a:effectLst/>
              <a:latin typeface="+mn-lt"/>
              <a:ea typeface="+mn-ea"/>
              <a:cs typeface="+mn-cs"/>
            </a:rPr>
            <a:t>fold change value may not be as accurately calculated.</a:t>
          </a:r>
          <a:r>
            <a:rPr lang="en-US" altLang="zh-CN" sz="1100" baseline="0">
              <a:effectLst/>
              <a:latin typeface="+mn-lt"/>
              <a:ea typeface="+mn-ea"/>
              <a:cs typeface="+mn-cs"/>
            </a:rPr>
            <a:t>  However, the actual fold change can be </a:t>
          </a:r>
          <a:r>
            <a:rPr lang="en-US" altLang="zh-CN" sz="1100">
              <a:effectLst/>
              <a:latin typeface="+mn-lt"/>
              <a:ea typeface="+mn-ea"/>
              <a:cs typeface="+mn-cs"/>
            </a:rPr>
            <a:t>at least as large as what is calculated. If the p-value &gt; 0.05, more biological replicates are needed to validate the fold change. </a:t>
          </a:r>
          <a:br>
            <a:rPr lang="en-US" altLang="zh-CN" sz="1100">
              <a:effectLst/>
              <a:latin typeface="+mn-lt"/>
              <a:ea typeface="+mn-ea"/>
              <a:cs typeface="+mn-cs"/>
            </a:rPr>
          </a:br>
          <a:r>
            <a:rPr lang="en-US" altLang="zh-CN" sz="1100">
              <a:effectLst/>
              <a:latin typeface="+mn-lt"/>
              <a:ea typeface="+mn-ea"/>
              <a:cs typeface="+mn-cs"/>
            </a:rPr>
            <a:t/>
          </a:r>
          <a:br>
            <a:rPr lang="en-US" altLang="zh-CN" sz="1100">
              <a:effectLst/>
              <a:latin typeface="+mn-lt"/>
              <a:ea typeface="+mn-ea"/>
              <a:cs typeface="+mn-cs"/>
            </a:rPr>
          </a:br>
          <a:r>
            <a:rPr lang="en-US" altLang="zh-CN" sz="1100">
              <a:effectLst/>
              <a:latin typeface="+mn-lt"/>
              <a:ea typeface="+mn-ea"/>
              <a:cs typeface="+mn-cs"/>
            </a:rPr>
            <a:t>"B": The average Ct values are relatively high (&gt; 30)</a:t>
          </a:r>
          <a:r>
            <a:rPr lang="en-US" altLang="zh-CN" sz="1100" baseline="0">
              <a:effectLst/>
              <a:latin typeface="+mn-lt"/>
              <a:ea typeface="+mn-ea"/>
              <a:cs typeface="+mn-cs"/>
            </a:rPr>
            <a:t> </a:t>
          </a:r>
          <a:r>
            <a:rPr lang="en-US" altLang="zh-CN" sz="1100">
              <a:effectLst/>
              <a:latin typeface="+mn-lt"/>
              <a:ea typeface="+mn-ea"/>
              <a:cs typeface="+mn-cs"/>
            </a:rPr>
            <a:t>in both control and test samples, and the p-value is either unavailable</a:t>
          </a:r>
          <a:r>
            <a:rPr lang="en-US" altLang="zh-CN" sz="1100" baseline="0">
              <a:effectLst/>
              <a:latin typeface="+mn-lt"/>
              <a:ea typeface="+mn-ea"/>
              <a:cs typeface="+mn-cs"/>
            </a:rPr>
            <a:t> </a:t>
          </a:r>
          <a:r>
            <a:rPr lang="en-US" altLang="zh-CN" sz="1100">
              <a:effectLst/>
              <a:latin typeface="+mn-lt"/>
              <a:ea typeface="+mn-ea"/>
              <a:cs typeface="+mn-cs"/>
            </a:rPr>
            <a:t>or above cutoff (p &gt; 0.05). More</a:t>
          </a:r>
          <a:r>
            <a:rPr lang="en-US" altLang="zh-CN" sz="1100" baseline="0">
              <a:effectLst/>
              <a:latin typeface="+mn-lt"/>
              <a:ea typeface="+mn-ea"/>
              <a:cs typeface="+mn-cs"/>
            </a:rPr>
            <a:t> </a:t>
          </a:r>
          <a:r>
            <a:rPr lang="en-US" altLang="zh-CN" sz="1100">
              <a:effectLst/>
              <a:latin typeface="+mn-lt"/>
              <a:ea typeface="+mn-ea"/>
              <a:cs typeface="+mn-cs"/>
            </a:rPr>
            <a:t>biological replicates are needed to detect differential expression at low expression</a:t>
          </a:r>
          <a:r>
            <a:rPr lang="en-US" altLang="zh-CN" sz="1100" baseline="0">
              <a:effectLst/>
              <a:latin typeface="+mn-lt"/>
              <a:ea typeface="+mn-ea"/>
              <a:cs typeface="+mn-cs"/>
            </a:rPr>
            <a:t> levels</a:t>
          </a:r>
          <a:r>
            <a:rPr lang="en-US" altLang="zh-CN" sz="1100">
              <a:effectLst/>
              <a:latin typeface="+mn-lt"/>
              <a:ea typeface="+mn-ea"/>
              <a:cs typeface="+mn-cs"/>
            </a:rPr>
            <a:t>. </a:t>
          </a:r>
          <a:br>
            <a:rPr lang="en-US" altLang="zh-CN" sz="1100">
              <a:effectLst/>
              <a:latin typeface="+mn-lt"/>
              <a:ea typeface="+mn-ea"/>
              <a:cs typeface="+mn-cs"/>
            </a:rPr>
          </a:br>
          <a:r>
            <a:rPr lang="en-US" altLang="zh-CN" sz="1100">
              <a:effectLst/>
              <a:latin typeface="+mn-lt"/>
              <a:ea typeface="+mn-ea"/>
              <a:cs typeface="+mn-cs"/>
            </a:rPr>
            <a:t/>
          </a:r>
          <a:br>
            <a:rPr lang="en-US" altLang="zh-CN" sz="1100">
              <a:effectLst/>
              <a:latin typeface="+mn-lt"/>
              <a:ea typeface="+mn-ea"/>
              <a:cs typeface="+mn-cs"/>
            </a:rPr>
          </a:br>
          <a:r>
            <a:rPr lang="en-US" altLang="zh-CN" sz="1100">
              <a:effectLst/>
              <a:latin typeface="+mn-lt"/>
              <a:ea typeface="+mn-ea"/>
              <a:cs typeface="+mn-cs"/>
            </a:rPr>
            <a:t>"C": The average Ct</a:t>
          </a:r>
          <a:r>
            <a:rPr lang="en-US" altLang="zh-CN" sz="1100" baseline="0">
              <a:effectLst/>
              <a:latin typeface="+mn-lt"/>
              <a:ea typeface="+mn-ea"/>
              <a:cs typeface="+mn-cs"/>
            </a:rPr>
            <a:t> values are </a:t>
          </a:r>
          <a:r>
            <a:rPr lang="en-US" altLang="zh-CN" sz="1100">
              <a:effectLst/>
              <a:latin typeface="+mn-lt"/>
              <a:ea typeface="+mn-ea"/>
              <a:cs typeface="+mn-cs"/>
            </a:rPr>
            <a:t>not determined or greater than the cut-off (default 35) in both samples, indicating the gene expression is undetected and fold-change values may be erroneous and reliable.</a:t>
          </a:r>
          <a:endParaRPr lang="zh-CN" altLang="zh-CN" sz="10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11904</xdr:colOff>
      <xdr:row>2</xdr:row>
      <xdr:rowOff>41579</xdr:rowOff>
    </xdr:from>
    <xdr:to>
      <xdr:col>8</xdr:col>
      <xdr:colOff>11907</xdr:colOff>
      <xdr:row>24</xdr:row>
      <xdr:rowOff>95249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23811</xdr:colOff>
      <xdr:row>5</xdr:row>
      <xdr:rowOff>29796</xdr:rowOff>
    </xdr:from>
    <xdr:to>
      <xdr:col>8</xdr:col>
      <xdr:colOff>619124</xdr:colOff>
      <xdr:row>28</xdr:row>
      <xdr:rowOff>83344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0" y="0"/>
    <xdr:ext cx="9215437" cy="5619750"/>
    <xdr:graphicFrame macro="">
      <xdr:nvGraphicFramePr>
        <xdr:cNvPr id="2" name="chart sheet"/>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15437" cy="5619750"/>
    <xdr:graphicFrame macro="">
      <xdr:nvGraphicFramePr>
        <xdr:cNvPr id="2" name="chart sheet"/>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showGridLines="0" showRowColHeaders="0" zoomScaleNormal="100" workbookViewId="0"/>
  </sheetViews>
  <sheetFormatPr defaultColWidth="0" defaultRowHeight="13.5" customHeight="1" zeroHeight="1"/>
  <cols>
    <col min="1" max="1" width="71.875" style="81" customWidth="1"/>
    <col min="2" max="2" width="25.75" style="81" customWidth="1"/>
    <col min="3" max="16384" width="9" style="81" hidden="1"/>
  </cols>
  <sheetData>
    <row r="1" spans="1:2" ht="69.75">
      <c r="A1" s="79" t="s">
        <v>1294</v>
      </c>
      <c r="B1" s="80"/>
    </row>
    <row r="2" spans="1:2" ht="29.25" customHeight="1" thickBot="1">
      <c r="A2" s="166" t="s">
        <v>462</v>
      </c>
      <c r="B2" s="82"/>
    </row>
    <row r="3" spans="1:2" ht="15">
      <c r="A3" s="92" t="s">
        <v>463</v>
      </c>
    </row>
    <row r="4" spans="1:2" ht="15">
      <c r="A4" s="83" t="s">
        <v>464</v>
      </c>
    </row>
    <row r="5" spans="1:2" ht="183" customHeight="1">
      <c r="A5" s="84"/>
    </row>
    <row r="6" spans="1:2" ht="18.75" customHeight="1">
      <c r="A6" s="83" t="s">
        <v>465</v>
      </c>
    </row>
    <row r="7" spans="1:2" ht="171.75" customHeight="1">
      <c r="A7" s="84"/>
    </row>
    <row r="8" spans="1:2" ht="15">
      <c r="A8" s="83" t="s">
        <v>466</v>
      </c>
    </row>
    <row r="9" spans="1:2" ht="15">
      <c r="A9" s="83" t="s">
        <v>467</v>
      </c>
    </row>
    <row r="10" spans="1:2" ht="15"/>
    <row r="11" spans="1:2" ht="21">
      <c r="A11" s="85" t="s">
        <v>468</v>
      </c>
    </row>
    <row r="12" spans="1:2" ht="15">
      <c r="A12" s="83" t="s">
        <v>469</v>
      </c>
    </row>
    <row r="13" spans="1:2" ht="15">
      <c r="A13" s="83" t="s">
        <v>470</v>
      </c>
    </row>
    <row r="14" spans="1:2" ht="15">
      <c r="A14" s="86" t="s">
        <v>471</v>
      </c>
      <c r="B14" s="87" t="s">
        <v>472</v>
      </c>
    </row>
    <row r="15" spans="1:2" ht="15">
      <c r="A15" s="88" t="s">
        <v>473</v>
      </c>
      <c r="B15" s="89" t="s">
        <v>443</v>
      </c>
    </row>
    <row r="16" spans="1:2" ht="15">
      <c r="A16" s="88" t="s">
        <v>474</v>
      </c>
      <c r="B16" s="89" t="s">
        <v>475</v>
      </c>
    </row>
    <row r="17" spans="1:2" ht="25.5">
      <c r="A17" s="90" t="s">
        <v>476</v>
      </c>
      <c r="B17" s="89" t="s">
        <v>475</v>
      </c>
    </row>
    <row r="18" spans="1:2" ht="15">
      <c r="A18" s="88" t="s">
        <v>1</v>
      </c>
      <c r="B18" s="89" t="s">
        <v>443</v>
      </c>
    </row>
    <row r="19" spans="1:2" ht="15" customHeight="1">
      <c r="A19" s="91" t="s">
        <v>477</v>
      </c>
      <c r="B19" s="89" t="s">
        <v>443</v>
      </c>
    </row>
    <row r="20" spans="1:2" ht="15">
      <c r="A20" s="90" t="s">
        <v>478</v>
      </c>
      <c r="B20" s="89" t="s">
        <v>479</v>
      </c>
    </row>
    <row r="21" spans="1:2" ht="15">
      <c r="A21" s="88" t="s">
        <v>480</v>
      </c>
      <c r="B21" s="89" t="s">
        <v>479</v>
      </c>
    </row>
    <row r="22" spans="1:2" ht="15">
      <c r="A22" s="88" t="s">
        <v>39</v>
      </c>
      <c r="B22" s="89" t="s">
        <v>39</v>
      </c>
    </row>
    <row r="23" spans="1:2" ht="15">
      <c r="A23" s="88" t="s">
        <v>481</v>
      </c>
      <c r="B23" s="89" t="s">
        <v>43</v>
      </c>
    </row>
    <row r="24" spans="1:2" ht="15">
      <c r="A24" s="88" t="s">
        <v>1295</v>
      </c>
      <c r="B24" s="89" t="s">
        <v>482</v>
      </c>
    </row>
    <row r="25" spans="1:2" ht="15">
      <c r="A25" s="88" t="s">
        <v>1296</v>
      </c>
      <c r="B25" s="89" t="s">
        <v>483</v>
      </c>
    </row>
    <row r="26" spans="1:2" ht="15"/>
    <row r="27" spans="1:2" ht="15"/>
    <row r="28" spans="1:2" ht="15"/>
  </sheetData>
  <phoneticPr fontId="2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5"/>
  <sheetViews>
    <sheetView tabSelected="1" zoomScale="80" zoomScaleNormal="80" workbookViewId="0">
      <pane ySplit="10" topLeftCell="A11" activePane="bottomLeft" state="frozen"/>
      <selection activeCell="J390" sqref="J390"/>
      <selection pane="bottomLeft" activeCell="A9" sqref="A9:C9"/>
    </sheetView>
  </sheetViews>
  <sheetFormatPr defaultColWidth="0" defaultRowHeight="15" zeroHeight="1"/>
  <cols>
    <col min="1" max="1" width="16.25" style="48" customWidth="1"/>
    <col min="2" max="2" width="8.25" style="14" customWidth="1"/>
    <col min="3" max="3" width="14.625" style="14" customWidth="1"/>
    <col min="4" max="4" width="17" style="14" customWidth="1"/>
    <col min="5" max="5" width="11.875" style="14" customWidth="1"/>
    <col min="6" max="6" width="14" style="14" customWidth="1"/>
    <col min="7" max="7" width="17.875" style="14" customWidth="1"/>
    <col min="8" max="8" width="12.625" style="14" customWidth="1"/>
    <col min="9" max="9" width="17.125" style="14" customWidth="1"/>
    <col min="10" max="10" width="15.25" style="14" customWidth="1"/>
    <col min="11" max="11" width="43.375" style="14" customWidth="1"/>
    <col min="12" max="12" width="12.25" style="14" customWidth="1"/>
    <col min="13" max="13" width="24.25" style="14" hidden="1" customWidth="1"/>
    <col min="14" max="14" width="9" style="14" hidden="1" customWidth="1"/>
    <col min="15" max="18" width="0" style="14" hidden="1" customWidth="1"/>
    <col min="19" max="19" width="9" style="14" hidden="1" customWidth="1"/>
    <col min="20" max="20" width="0" style="14" hidden="1" customWidth="1"/>
    <col min="21" max="16384" width="9" style="14" hidden="1"/>
  </cols>
  <sheetData>
    <row r="1" spans="1:19" ht="15" hidden="1" customHeight="1">
      <c r="B1" s="172"/>
      <c r="C1" s="172"/>
    </row>
    <row r="2" spans="1:19" ht="15" hidden="1" customHeight="1">
      <c r="A2" s="173"/>
      <c r="B2" s="174"/>
      <c r="C2" s="174"/>
      <c r="D2" s="175"/>
      <c r="E2" s="175"/>
      <c r="F2" s="175"/>
      <c r="G2" s="175"/>
      <c r="H2" s="175"/>
      <c r="I2" s="175"/>
      <c r="J2" s="175"/>
      <c r="K2" s="175"/>
    </row>
    <row r="3" spans="1:19" ht="15" hidden="1" customHeight="1">
      <c r="A3" s="173"/>
      <c r="B3" s="174"/>
      <c r="C3" s="174"/>
      <c r="D3" s="63"/>
      <c r="E3" s="63"/>
      <c r="F3" s="63"/>
      <c r="G3" s="63"/>
      <c r="H3" s="63"/>
      <c r="I3" s="63"/>
      <c r="J3" s="63"/>
      <c r="K3" s="63"/>
      <c r="L3" s="170"/>
    </row>
    <row r="4" spans="1:19" ht="15" hidden="1" customHeight="1">
      <c r="A4" s="173"/>
      <c r="B4" s="174"/>
      <c r="C4" s="174"/>
      <c r="D4" s="63"/>
      <c r="E4" s="63"/>
      <c r="F4" s="63"/>
      <c r="G4" s="63"/>
      <c r="H4" s="63"/>
      <c r="I4" s="63"/>
      <c r="J4" s="63"/>
      <c r="K4" s="63"/>
      <c r="L4" s="171"/>
    </row>
    <row r="5" spans="1:19" ht="15" hidden="1" customHeight="1">
      <c r="A5" s="173"/>
      <c r="B5" s="174"/>
      <c r="C5" s="174"/>
      <c r="D5" s="63"/>
      <c r="E5" s="63"/>
      <c r="F5" s="63"/>
      <c r="G5" s="63"/>
      <c r="H5" s="63"/>
      <c r="I5" s="63"/>
      <c r="J5" s="63"/>
      <c r="K5" s="63"/>
      <c r="L5" s="63"/>
    </row>
    <row r="6" spans="1:19" ht="14.25" hidden="1" customHeight="1">
      <c r="A6" s="173"/>
      <c r="B6" s="174"/>
      <c r="C6" s="174"/>
      <c r="D6" s="63"/>
      <c r="E6" s="63"/>
      <c r="F6" s="63"/>
      <c r="G6" s="63"/>
      <c r="H6" s="63"/>
      <c r="I6" s="63"/>
      <c r="J6" s="63"/>
      <c r="K6" s="63"/>
    </row>
    <row r="7" spans="1:19" ht="13.5" hidden="1" customHeight="1">
      <c r="A7" s="14"/>
      <c r="B7" s="174"/>
      <c r="C7" s="174"/>
      <c r="D7" s="63"/>
      <c r="E7" s="63"/>
      <c r="F7" s="63"/>
      <c r="G7" s="63"/>
      <c r="H7" s="63"/>
      <c r="I7" s="63"/>
      <c r="J7" s="63"/>
      <c r="K7" s="63"/>
      <c r="L7" s="63"/>
    </row>
    <row r="8" spans="1:19" ht="2.25" customHeight="1">
      <c r="A8" s="173"/>
      <c r="B8" s="174"/>
      <c r="C8" s="174"/>
    </row>
    <row r="9" spans="1:19" ht="32.25" customHeight="1">
      <c r="A9" s="195" t="s">
        <v>484</v>
      </c>
      <c r="B9" s="196"/>
      <c r="C9" s="196"/>
      <c r="D9" s="197" t="s">
        <v>493</v>
      </c>
      <c r="E9" s="197"/>
      <c r="F9" s="197"/>
      <c r="G9" s="197"/>
      <c r="H9" s="197"/>
      <c r="I9" s="197"/>
      <c r="J9" s="197"/>
      <c r="K9" s="197"/>
      <c r="L9" s="197"/>
    </row>
    <row r="10" spans="1:19" ht="37.5" customHeight="1">
      <c r="A10" s="169" t="s">
        <v>442</v>
      </c>
      <c r="B10" s="169" t="s">
        <v>0</v>
      </c>
      <c r="C10" s="169" t="s">
        <v>1298</v>
      </c>
      <c r="D10" s="180" t="s">
        <v>684</v>
      </c>
      <c r="E10" s="180" t="s">
        <v>685</v>
      </c>
      <c r="F10" s="180" t="s">
        <v>1297</v>
      </c>
      <c r="G10" s="180" t="s">
        <v>686</v>
      </c>
      <c r="H10" s="180" t="s">
        <v>1290</v>
      </c>
      <c r="I10" s="180" t="s">
        <v>1299</v>
      </c>
      <c r="J10" s="180" t="s">
        <v>687</v>
      </c>
      <c r="K10" s="180" t="s">
        <v>688</v>
      </c>
      <c r="L10" s="181" t="s">
        <v>689</v>
      </c>
    </row>
    <row r="11" spans="1:19">
      <c r="A11" s="76" t="s">
        <v>441</v>
      </c>
      <c r="B11" s="77" t="s">
        <v>440</v>
      </c>
      <c r="C11" s="182" t="s">
        <v>495</v>
      </c>
      <c r="D11" s="182" t="s">
        <v>682</v>
      </c>
      <c r="E11" s="182" t="s">
        <v>690</v>
      </c>
      <c r="F11" s="182" t="s">
        <v>495</v>
      </c>
      <c r="G11" s="182" t="s">
        <v>691</v>
      </c>
      <c r="H11" s="182" t="s">
        <v>692</v>
      </c>
      <c r="I11" s="182" t="s">
        <v>693</v>
      </c>
      <c r="J11" s="182" t="s">
        <v>694</v>
      </c>
      <c r="K11" s="182" t="s">
        <v>695</v>
      </c>
      <c r="L11" s="183">
        <v>21874018</v>
      </c>
    </row>
    <row r="12" spans="1:19">
      <c r="A12" s="76" t="s">
        <v>439</v>
      </c>
      <c r="B12" s="77" t="s">
        <v>438</v>
      </c>
      <c r="C12" s="184" t="s">
        <v>548</v>
      </c>
      <c r="D12" s="182" t="s">
        <v>682</v>
      </c>
      <c r="E12" s="182" t="s">
        <v>696</v>
      </c>
      <c r="F12" s="182" t="s">
        <v>548</v>
      </c>
      <c r="G12" s="182" t="s">
        <v>694</v>
      </c>
      <c r="H12" s="182" t="s">
        <v>694</v>
      </c>
      <c r="I12" s="182" t="s">
        <v>694</v>
      </c>
      <c r="J12" s="182" t="s">
        <v>697</v>
      </c>
      <c r="K12" s="182" t="s">
        <v>698</v>
      </c>
      <c r="L12" s="185" t="s">
        <v>699</v>
      </c>
      <c r="M12"/>
      <c r="N12"/>
      <c r="O12"/>
      <c r="P12"/>
      <c r="Q12"/>
      <c r="R12"/>
      <c r="S12"/>
    </row>
    <row r="13" spans="1:19">
      <c r="A13" s="76" t="s">
        <v>437</v>
      </c>
      <c r="B13" s="77" t="s">
        <v>436</v>
      </c>
      <c r="C13" s="182" t="s">
        <v>549</v>
      </c>
      <c r="D13" s="182" t="s">
        <v>682</v>
      </c>
      <c r="E13" s="186" t="s">
        <v>1248</v>
      </c>
      <c r="F13" s="182" t="s">
        <v>1249</v>
      </c>
      <c r="G13" s="182" t="s">
        <v>700</v>
      </c>
      <c r="H13" s="182" t="s">
        <v>692</v>
      </c>
      <c r="I13" s="182" t="s">
        <v>701</v>
      </c>
      <c r="J13" s="182" t="s">
        <v>694</v>
      </c>
      <c r="K13" s="182" t="s">
        <v>702</v>
      </c>
      <c r="L13" s="185">
        <v>26723899</v>
      </c>
      <c r="M13"/>
      <c r="N13"/>
      <c r="O13"/>
      <c r="P13"/>
      <c r="Q13"/>
      <c r="R13"/>
      <c r="S13"/>
    </row>
    <row r="14" spans="1:19">
      <c r="A14" s="76" t="s">
        <v>435</v>
      </c>
      <c r="B14" s="77" t="s">
        <v>434</v>
      </c>
      <c r="C14" s="184" t="s">
        <v>496</v>
      </c>
      <c r="D14" s="182" t="s">
        <v>682</v>
      </c>
      <c r="E14" s="182" t="s">
        <v>703</v>
      </c>
      <c r="F14" s="182" t="s">
        <v>1249</v>
      </c>
      <c r="G14" s="182" t="s">
        <v>700</v>
      </c>
      <c r="H14" s="182" t="s">
        <v>692</v>
      </c>
      <c r="I14" s="182" t="s">
        <v>701</v>
      </c>
      <c r="J14" s="182" t="s">
        <v>694</v>
      </c>
      <c r="K14" s="182" t="s">
        <v>702</v>
      </c>
      <c r="L14" s="185">
        <v>26723899</v>
      </c>
      <c r="M14"/>
      <c r="N14"/>
      <c r="O14"/>
      <c r="P14"/>
      <c r="Q14"/>
      <c r="R14"/>
      <c r="S14"/>
    </row>
    <row r="15" spans="1:19">
      <c r="A15" s="76" t="s">
        <v>433</v>
      </c>
      <c r="B15" s="77" t="s">
        <v>432</v>
      </c>
      <c r="C15" s="184" t="s">
        <v>550</v>
      </c>
      <c r="D15" s="182" t="s">
        <v>682</v>
      </c>
      <c r="E15" s="182" t="s">
        <v>704</v>
      </c>
      <c r="F15" s="182" t="s">
        <v>550</v>
      </c>
      <c r="G15" s="182" t="s">
        <v>705</v>
      </c>
      <c r="H15" s="182" t="s">
        <v>692</v>
      </c>
      <c r="I15" s="182" t="s">
        <v>694</v>
      </c>
      <c r="J15" s="182" t="s">
        <v>694</v>
      </c>
      <c r="K15" s="182" t="s">
        <v>706</v>
      </c>
      <c r="L15" s="185">
        <v>21874018</v>
      </c>
      <c r="M15"/>
      <c r="N15"/>
      <c r="O15"/>
      <c r="P15"/>
      <c r="Q15"/>
      <c r="R15"/>
      <c r="S15"/>
    </row>
    <row r="16" spans="1:19">
      <c r="A16" s="76" t="s">
        <v>431</v>
      </c>
      <c r="B16" s="77" t="s">
        <v>430</v>
      </c>
      <c r="C16" s="184" t="s">
        <v>551</v>
      </c>
      <c r="D16" s="182" t="s">
        <v>682</v>
      </c>
      <c r="E16" s="182" t="s">
        <v>707</v>
      </c>
      <c r="F16" s="182" t="s">
        <v>551</v>
      </c>
      <c r="G16" s="182" t="s">
        <v>694</v>
      </c>
      <c r="H16" s="182" t="s">
        <v>708</v>
      </c>
      <c r="I16" s="182" t="s">
        <v>709</v>
      </c>
      <c r="J16" s="182" t="s">
        <v>694</v>
      </c>
      <c r="K16" s="182" t="s">
        <v>710</v>
      </c>
      <c r="L16" s="185">
        <v>27694840</v>
      </c>
      <c r="M16"/>
      <c r="N16"/>
      <c r="O16"/>
      <c r="P16"/>
      <c r="Q16"/>
      <c r="R16"/>
      <c r="S16"/>
    </row>
    <row r="17" spans="1:19">
      <c r="A17" s="76" t="s">
        <v>429</v>
      </c>
      <c r="B17" s="77" t="s">
        <v>428</v>
      </c>
      <c r="C17" s="184" t="s">
        <v>552</v>
      </c>
      <c r="D17" s="182" t="s">
        <v>682</v>
      </c>
      <c r="E17" s="182" t="s">
        <v>711</v>
      </c>
      <c r="F17" s="182" t="s">
        <v>552</v>
      </c>
      <c r="G17" s="182" t="s">
        <v>712</v>
      </c>
      <c r="H17" s="182" t="s">
        <v>694</v>
      </c>
      <c r="I17" s="182" t="s">
        <v>713</v>
      </c>
      <c r="J17" s="182" t="s">
        <v>694</v>
      </c>
      <c r="K17" s="182" t="s">
        <v>714</v>
      </c>
      <c r="L17" s="185">
        <v>15854907</v>
      </c>
      <c r="M17"/>
      <c r="N17"/>
      <c r="O17"/>
      <c r="P17"/>
      <c r="Q17"/>
      <c r="R17"/>
      <c r="S17"/>
    </row>
    <row r="18" spans="1:19" ht="25.5">
      <c r="A18" s="76" t="s">
        <v>427</v>
      </c>
      <c r="B18" s="77" t="s">
        <v>426</v>
      </c>
      <c r="C18" s="187" t="s">
        <v>553</v>
      </c>
      <c r="D18" s="182" t="s">
        <v>682</v>
      </c>
      <c r="E18" s="182" t="s">
        <v>715</v>
      </c>
      <c r="F18" s="182" t="s">
        <v>553</v>
      </c>
      <c r="G18" s="182" t="s">
        <v>716</v>
      </c>
      <c r="H18" s="182" t="s">
        <v>694</v>
      </c>
      <c r="I18" s="182" t="s">
        <v>694</v>
      </c>
      <c r="J18" s="182" t="s">
        <v>717</v>
      </c>
      <c r="K18" s="182" t="s">
        <v>718</v>
      </c>
      <c r="L18" s="185" t="s">
        <v>719</v>
      </c>
      <c r="M18"/>
      <c r="N18"/>
      <c r="O18"/>
      <c r="P18"/>
      <c r="Q18"/>
      <c r="R18"/>
      <c r="S18"/>
    </row>
    <row r="19" spans="1:19">
      <c r="A19" s="76" t="s">
        <v>425</v>
      </c>
      <c r="B19" s="77" t="s">
        <v>424</v>
      </c>
      <c r="C19" s="187" t="s">
        <v>497</v>
      </c>
      <c r="D19" s="182" t="s">
        <v>682</v>
      </c>
      <c r="E19" s="182" t="s">
        <v>720</v>
      </c>
      <c r="F19" s="182" t="s">
        <v>497</v>
      </c>
      <c r="G19" s="182" t="s">
        <v>721</v>
      </c>
      <c r="H19" s="182" t="s">
        <v>722</v>
      </c>
      <c r="I19" s="182" t="s">
        <v>694</v>
      </c>
      <c r="J19" s="182" t="s">
        <v>723</v>
      </c>
      <c r="K19" s="182" t="s">
        <v>724</v>
      </c>
      <c r="L19" s="185" t="s">
        <v>725</v>
      </c>
      <c r="M19"/>
      <c r="N19"/>
      <c r="O19"/>
      <c r="P19"/>
      <c r="Q19"/>
      <c r="R19"/>
      <c r="S19"/>
    </row>
    <row r="20" spans="1:19" ht="38.25">
      <c r="A20" s="76" t="s">
        <v>423</v>
      </c>
      <c r="B20" s="77" t="s">
        <v>422</v>
      </c>
      <c r="C20" s="187" t="s">
        <v>498</v>
      </c>
      <c r="D20" s="182" t="s">
        <v>682</v>
      </c>
      <c r="E20" s="182" t="s">
        <v>726</v>
      </c>
      <c r="F20" s="182" t="s">
        <v>727</v>
      </c>
      <c r="G20" s="182" t="s">
        <v>728</v>
      </c>
      <c r="H20" s="182" t="s">
        <v>708</v>
      </c>
      <c r="I20" s="182" t="s">
        <v>694</v>
      </c>
      <c r="J20" s="182" t="s">
        <v>729</v>
      </c>
      <c r="K20" s="182" t="s">
        <v>730</v>
      </c>
      <c r="L20" s="185" t="s">
        <v>731</v>
      </c>
      <c r="M20"/>
      <c r="N20"/>
      <c r="O20"/>
      <c r="P20"/>
      <c r="Q20"/>
      <c r="R20"/>
      <c r="S20"/>
    </row>
    <row r="21" spans="1:19" ht="38.25">
      <c r="A21" s="76" t="s">
        <v>421</v>
      </c>
      <c r="B21" s="77" t="s">
        <v>420</v>
      </c>
      <c r="C21" s="187" t="s">
        <v>554</v>
      </c>
      <c r="D21" s="182" t="s">
        <v>682</v>
      </c>
      <c r="E21" s="182" t="s">
        <v>1250</v>
      </c>
      <c r="F21" s="182" t="s">
        <v>727</v>
      </c>
      <c r="G21" s="182" t="s">
        <v>728</v>
      </c>
      <c r="H21" s="182" t="s">
        <v>708</v>
      </c>
      <c r="I21" s="182" t="s">
        <v>694</v>
      </c>
      <c r="J21" s="182" t="s">
        <v>729</v>
      </c>
      <c r="K21" s="182" t="s">
        <v>730</v>
      </c>
      <c r="L21" s="185" t="s">
        <v>731</v>
      </c>
      <c r="M21"/>
      <c r="N21"/>
      <c r="O21"/>
      <c r="P21"/>
      <c r="Q21"/>
      <c r="R21"/>
      <c r="S21"/>
    </row>
    <row r="22" spans="1:19" ht="38.25">
      <c r="A22" s="76" t="s">
        <v>419</v>
      </c>
      <c r="B22" s="77" t="s">
        <v>418</v>
      </c>
      <c r="C22" s="187" t="s">
        <v>499</v>
      </c>
      <c r="D22" s="182" t="s">
        <v>682</v>
      </c>
      <c r="E22" s="182" t="s">
        <v>732</v>
      </c>
      <c r="F22" s="182" t="s">
        <v>727</v>
      </c>
      <c r="G22" s="182" t="s">
        <v>728</v>
      </c>
      <c r="H22" s="182" t="s">
        <v>708</v>
      </c>
      <c r="I22" s="182" t="s">
        <v>694</v>
      </c>
      <c r="J22" s="182" t="s">
        <v>729</v>
      </c>
      <c r="K22" s="182" t="s">
        <v>730</v>
      </c>
      <c r="L22" s="185" t="s">
        <v>731</v>
      </c>
      <c r="M22"/>
      <c r="N22"/>
      <c r="O22"/>
      <c r="P22"/>
      <c r="Q22"/>
      <c r="R22"/>
      <c r="S22"/>
    </row>
    <row r="23" spans="1:19">
      <c r="A23" s="76" t="s">
        <v>417</v>
      </c>
      <c r="B23" s="77" t="s">
        <v>416</v>
      </c>
      <c r="C23" s="187" t="s">
        <v>500</v>
      </c>
      <c r="D23" s="182" t="s">
        <v>682</v>
      </c>
      <c r="E23" s="182" t="s">
        <v>500</v>
      </c>
      <c r="F23" s="182" t="s">
        <v>500</v>
      </c>
      <c r="G23" s="182" t="s">
        <v>694</v>
      </c>
      <c r="H23" s="182" t="s">
        <v>694</v>
      </c>
      <c r="I23" s="182" t="s">
        <v>694</v>
      </c>
      <c r="J23" s="182" t="s">
        <v>697</v>
      </c>
      <c r="K23" s="182" t="s">
        <v>698</v>
      </c>
      <c r="L23" s="185" t="s">
        <v>699</v>
      </c>
      <c r="M23"/>
      <c r="N23"/>
      <c r="O23"/>
      <c r="P23"/>
      <c r="Q23"/>
      <c r="R23"/>
      <c r="S23"/>
    </row>
    <row r="24" spans="1:19">
      <c r="A24" s="76" t="s">
        <v>415</v>
      </c>
      <c r="B24" s="77" t="s">
        <v>414</v>
      </c>
      <c r="C24" s="187" t="s">
        <v>555</v>
      </c>
      <c r="D24" s="182" t="s">
        <v>682</v>
      </c>
      <c r="E24" s="182" t="s">
        <v>555</v>
      </c>
      <c r="F24" s="182" t="s">
        <v>555</v>
      </c>
      <c r="G24" s="182" t="s">
        <v>694</v>
      </c>
      <c r="H24" s="182" t="s">
        <v>694</v>
      </c>
      <c r="I24" s="182" t="s">
        <v>694</v>
      </c>
      <c r="J24" s="182" t="s">
        <v>733</v>
      </c>
      <c r="K24" s="182" t="s">
        <v>734</v>
      </c>
      <c r="L24" s="185" t="s">
        <v>735</v>
      </c>
      <c r="M24"/>
      <c r="N24"/>
      <c r="O24"/>
      <c r="P24"/>
      <c r="Q24"/>
      <c r="R24"/>
      <c r="S24"/>
    </row>
    <row r="25" spans="1:19">
      <c r="A25" s="76" t="s">
        <v>413</v>
      </c>
      <c r="B25" s="77" t="s">
        <v>412</v>
      </c>
      <c r="C25" s="182" t="s">
        <v>556</v>
      </c>
      <c r="D25" s="182" t="s">
        <v>682</v>
      </c>
      <c r="E25" s="182" t="s">
        <v>556</v>
      </c>
      <c r="F25" s="182" t="s">
        <v>556</v>
      </c>
      <c r="G25" s="182" t="s">
        <v>694</v>
      </c>
      <c r="H25" s="182" t="s">
        <v>694</v>
      </c>
      <c r="I25" s="182" t="s">
        <v>694</v>
      </c>
      <c r="J25" s="182" t="s">
        <v>733</v>
      </c>
      <c r="K25" s="182" t="s">
        <v>736</v>
      </c>
      <c r="L25" s="183">
        <v>24205036</v>
      </c>
      <c r="M25"/>
      <c r="N25"/>
      <c r="O25"/>
      <c r="P25"/>
      <c r="Q25"/>
      <c r="R25"/>
      <c r="S25"/>
    </row>
    <row r="26" spans="1:19">
      <c r="A26" s="76" t="s">
        <v>411</v>
      </c>
      <c r="B26" s="77" t="s">
        <v>410</v>
      </c>
      <c r="C26" s="187" t="s">
        <v>557</v>
      </c>
      <c r="D26" s="182" t="s">
        <v>682</v>
      </c>
      <c r="E26" s="182" t="s">
        <v>557</v>
      </c>
      <c r="F26" s="182" t="s">
        <v>557</v>
      </c>
      <c r="G26" s="182" t="s">
        <v>694</v>
      </c>
      <c r="H26" s="182" t="s">
        <v>694</v>
      </c>
      <c r="I26" s="182" t="s">
        <v>694</v>
      </c>
      <c r="J26" s="182" t="s">
        <v>737</v>
      </c>
      <c r="K26" s="182" t="s">
        <v>738</v>
      </c>
      <c r="L26" s="185" t="s">
        <v>739</v>
      </c>
      <c r="M26"/>
      <c r="N26"/>
      <c r="O26"/>
      <c r="P26"/>
      <c r="Q26"/>
      <c r="R26"/>
      <c r="S26"/>
    </row>
    <row r="27" spans="1:19">
      <c r="A27" s="76" t="s">
        <v>409</v>
      </c>
      <c r="B27" s="77" t="s">
        <v>408</v>
      </c>
      <c r="C27" s="187" t="s">
        <v>558</v>
      </c>
      <c r="D27" s="182" t="s">
        <v>682</v>
      </c>
      <c r="E27" s="182" t="s">
        <v>558</v>
      </c>
      <c r="F27" s="182" t="s">
        <v>558</v>
      </c>
      <c r="G27" s="182" t="s">
        <v>694</v>
      </c>
      <c r="H27" s="182" t="s">
        <v>694</v>
      </c>
      <c r="I27" s="182" t="s">
        <v>740</v>
      </c>
      <c r="J27" s="182" t="s">
        <v>694</v>
      </c>
      <c r="K27" s="182" t="s">
        <v>741</v>
      </c>
      <c r="L27" s="185">
        <v>20137068</v>
      </c>
      <c r="M27"/>
      <c r="N27"/>
      <c r="O27"/>
      <c r="P27"/>
      <c r="Q27"/>
      <c r="R27"/>
      <c r="S27"/>
    </row>
    <row r="28" spans="1:19" ht="25.5">
      <c r="A28" s="76" t="s">
        <v>407</v>
      </c>
      <c r="B28" s="77" t="s">
        <v>406</v>
      </c>
      <c r="C28" s="182" t="s">
        <v>559</v>
      </c>
      <c r="D28" s="182" t="s">
        <v>682</v>
      </c>
      <c r="E28" s="182" t="s">
        <v>559</v>
      </c>
      <c r="F28" s="182" t="s">
        <v>559</v>
      </c>
      <c r="G28" s="182" t="s">
        <v>694</v>
      </c>
      <c r="H28" s="182" t="s">
        <v>692</v>
      </c>
      <c r="I28" s="182" t="s">
        <v>694</v>
      </c>
      <c r="J28" s="182" t="s">
        <v>697</v>
      </c>
      <c r="K28" s="182" t="s">
        <v>742</v>
      </c>
      <c r="L28" s="183" t="s">
        <v>743</v>
      </c>
      <c r="M28"/>
      <c r="N28"/>
      <c r="O28"/>
      <c r="P28"/>
      <c r="Q28"/>
      <c r="R28"/>
      <c r="S28"/>
    </row>
    <row r="29" spans="1:19">
      <c r="A29" s="76" t="s">
        <v>405</v>
      </c>
      <c r="B29" s="77" t="s">
        <v>404</v>
      </c>
      <c r="C29" s="182" t="s">
        <v>560</v>
      </c>
      <c r="D29" s="182" t="s">
        <v>682</v>
      </c>
      <c r="E29" s="182" t="s">
        <v>560</v>
      </c>
      <c r="F29" s="182" t="s">
        <v>560</v>
      </c>
      <c r="G29" s="182" t="s">
        <v>694</v>
      </c>
      <c r="H29" s="182" t="s">
        <v>694</v>
      </c>
      <c r="I29" s="182" t="s">
        <v>694</v>
      </c>
      <c r="J29" s="182" t="s">
        <v>697</v>
      </c>
      <c r="K29" s="182" t="s">
        <v>698</v>
      </c>
      <c r="L29" s="185" t="s">
        <v>699</v>
      </c>
      <c r="M29"/>
      <c r="N29"/>
      <c r="O29"/>
      <c r="P29"/>
      <c r="Q29"/>
      <c r="R29"/>
      <c r="S29"/>
    </row>
    <row r="30" spans="1:19">
      <c r="A30" s="76" t="s">
        <v>403</v>
      </c>
      <c r="B30" s="77" t="s">
        <v>402</v>
      </c>
      <c r="C30" s="182" t="s">
        <v>561</v>
      </c>
      <c r="D30" s="182" t="s">
        <v>682</v>
      </c>
      <c r="E30" s="182" t="s">
        <v>561</v>
      </c>
      <c r="F30" s="182" t="s">
        <v>561</v>
      </c>
      <c r="G30" s="182" t="s">
        <v>694</v>
      </c>
      <c r="H30" s="182" t="s">
        <v>694</v>
      </c>
      <c r="I30" s="182" t="s">
        <v>694</v>
      </c>
      <c r="J30" s="182" t="s">
        <v>697</v>
      </c>
      <c r="K30" s="182" t="s">
        <v>698</v>
      </c>
      <c r="L30" s="183" t="s">
        <v>699</v>
      </c>
      <c r="M30"/>
      <c r="N30"/>
      <c r="O30"/>
      <c r="P30"/>
      <c r="Q30"/>
      <c r="R30"/>
      <c r="S30"/>
    </row>
    <row r="31" spans="1:19">
      <c r="A31" s="76" t="s">
        <v>401</v>
      </c>
      <c r="B31" s="77" t="s">
        <v>400</v>
      </c>
      <c r="C31" s="187" t="s">
        <v>562</v>
      </c>
      <c r="D31" s="182" t="s">
        <v>682</v>
      </c>
      <c r="E31" s="182" t="s">
        <v>562</v>
      </c>
      <c r="F31" s="182" t="s">
        <v>562</v>
      </c>
      <c r="G31" s="182" t="s">
        <v>694</v>
      </c>
      <c r="H31" s="182" t="s">
        <v>694</v>
      </c>
      <c r="I31" s="182" t="s">
        <v>694</v>
      </c>
      <c r="J31" s="182" t="s">
        <v>733</v>
      </c>
      <c r="K31" s="182" t="s">
        <v>744</v>
      </c>
      <c r="L31" s="185" t="s">
        <v>735</v>
      </c>
      <c r="M31"/>
      <c r="N31"/>
      <c r="O31"/>
      <c r="P31"/>
      <c r="Q31"/>
      <c r="R31"/>
      <c r="S31"/>
    </row>
    <row r="32" spans="1:19">
      <c r="A32" s="76" t="s">
        <v>399</v>
      </c>
      <c r="B32" s="77" t="s">
        <v>398</v>
      </c>
      <c r="C32" s="182" t="s">
        <v>501</v>
      </c>
      <c r="D32" s="182" t="s">
        <v>682</v>
      </c>
      <c r="E32" s="182" t="s">
        <v>745</v>
      </c>
      <c r="F32" s="182" t="s">
        <v>501</v>
      </c>
      <c r="G32" s="182" t="s">
        <v>746</v>
      </c>
      <c r="H32" s="182" t="s">
        <v>694</v>
      </c>
      <c r="I32" s="182" t="s">
        <v>747</v>
      </c>
      <c r="J32" s="182" t="s">
        <v>694</v>
      </c>
      <c r="K32" s="182" t="s">
        <v>748</v>
      </c>
      <c r="L32" s="183">
        <v>24200680</v>
      </c>
      <c r="M32"/>
      <c r="N32"/>
      <c r="O32"/>
      <c r="P32"/>
      <c r="Q32"/>
      <c r="R32"/>
      <c r="S32"/>
    </row>
    <row r="33" spans="1:19">
      <c r="A33" s="76" t="s">
        <v>397</v>
      </c>
      <c r="B33" s="77" t="s">
        <v>396</v>
      </c>
      <c r="C33" s="187" t="s">
        <v>563</v>
      </c>
      <c r="D33" s="182" t="s">
        <v>682</v>
      </c>
      <c r="E33" s="182" t="s">
        <v>749</v>
      </c>
      <c r="F33" s="182" t="s">
        <v>563</v>
      </c>
      <c r="G33" s="182" t="s">
        <v>750</v>
      </c>
      <c r="H33" s="182" t="s">
        <v>708</v>
      </c>
      <c r="I33" s="182" t="s">
        <v>694</v>
      </c>
      <c r="J33" s="182" t="s">
        <v>751</v>
      </c>
      <c r="K33" s="182" t="s">
        <v>752</v>
      </c>
      <c r="L33" s="185">
        <v>27131369</v>
      </c>
      <c r="M33"/>
      <c r="N33"/>
      <c r="O33"/>
      <c r="P33"/>
      <c r="Q33"/>
      <c r="R33"/>
      <c r="S33"/>
    </row>
    <row r="34" spans="1:19">
      <c r="A34" s="76" t="s">
        <v>395</v>
      </c>
      <c r="B34" s="77" t="s">
        <v>394</v>
      </c>
      <c r="C34" s="187" t="s">
        <v>564</v>
      </c>
      <c r="D34" s="182" t="s">
        <v>682</v>
      </c>
      <c r="E34" s="182" t="s">
        <v>753</v>
      </c>
      <c r="F34" s="182" t="s">
        <v>564</v>
      </c>
      <c r="G34" s="182" t="s">
        <v>754</v>
      </c>
      <c r="H34" s="182" t="s">
        <v>722</v>
      </c>
      <c r="I34" s="182" t="s">
        <v>694</v>
      </c>
      <c r="J34" s="182" t="s">
        <v>733</v>
      </c>
      <c r="K34" s="182" t="s">
        <v>755</v>
      </c>
      <c r="L34" s="185">
        <v>24205036</v>
      </c>
      <c r="M34"/>
      <c r="N34"/>
      <c r="O34"/>
      <c r="P34"/>
      <c r="Q34"/>
      <c r="R34"/>
      <c r="S34"/>
    </row>
    <row r="35" spans="1:19">
      <c r="A35" s="76" t="s">
        <v>393</v>
      </c>
      <c r="B35" s="77" t="s">
        <v>392</v>
      </c>
      <c r="C35" s="187" t="s">
        <v>565</v>
      </c>
      <c r="D35" s="182" t="s">
        <v>682</v>
      </c>
      <c r="E35" s="182" t="s">
        <v>756</v>
      </c>
      <c r="F35" s="182" t="s">
        <v>565</v>
      </c>
      <c r="G35" s="182" t="s">
        <v>694</v>
      </c>
      <c r="H35" s="182" t="s">
        <v>757</v>
      </c>
      <c r="I35" s="182" t="s">
        <v>694</v>
      </c>
      <c r="J35" s="182" t="s">
        <v>694</v>
      </c>
      <c r="K35" s="182" t="s">
        <v>758</v>
      </c>
      <c r="L35" s="183" t="s">
        <v>759</v>
      </c>
      <c r="M35"/>
      <c r="N35"/>
      <c r="O35"/>
      <c r="P35"/>
      <c r="Q35"/>
      <c r="R35"/>
      <c r="S35"/>
    </row>
    <row r="36" spans="1:19" ht="25.5">
      <c r="A36" s="76" t="s">
        <v>391</v>
      </c>
      <c r="B36" s="77" t="s">
        <v>390</v>
      </c>
      <c r="C36" s="187" t="s">
        <v>566</v>
      </c>
      <c r="D36" s="182" t="s">
        <v>682</v>
      </c>
      <c r="E36" s="182" t="s">
        <v>760</v>
      </c>
      <c r="F36" s="182" t="s">
        <v>566</v>
      </c>
      <c r="G36" s="182" t="s">
        <v>761</v>
      </c>
      <c r="H36" s="182" t="s">
        <v>692</v>
      </c>
      <c r="I36" s="182" t="s">
        <v>694</v>
      </c>
      <c r="J36" s="182" t="s">
        <v>694</v>
      </c>
      <c r="K36" s="182" t="s">
        <v>762</v>
      </c>
      <c r="L36" s="183" t="s">
        <v>763</v>
      </c>
      <c r="M36"/>
      <c r="N36"/>
      <c r="O36"/>
      <c r="P36"/>
      <c r="Q36"/>
      <c r="R36"/>
      <c r="S36"/>
    </row>
    <row r="37" spans="1:19" ht="25.5">
      <c r="A37" s="76" t="s">
        <v>389</v>
      </c>
      <c r="B37" s="77" t="s">
        <v>388</v>
      </c>
      <c r="C37" s="187" t="s">
        <v>567</v>
      </c>
      <c r="D37" s="182" t="s">
        <v>682</v>
      </c>
      <c r="E37" s="182" t="s">
        <v>764</v>
      </c>
      <c r="F37" s="182" t="s">
        <v>567</v>
      </c>
      <c r="G37" s="182" t="s">
        <v>765</v>
      </c>
      <c r="H37" s="182" t="s">
        <v>692</v>
      </c>
      <c r="I37" s="182" t="s">
        <v>694</v>
      </c>
      <c r="J37" s="182" t="s">
        <v>766</v>
      </c>
      <c r="K37" s="182" t="s">
        <v>767</v>
      </c>
      <c r="L37" s="183" t="s">
        <v>768</v>
      </c>
      <c r="M37"/>
      <c r="N37"/>
      <c r="O37"/>
      <c r="P37"/>
      <c r="Q37"/>
      <c r="R37"/>
      <c r="S37"/>
    </row>
    <row r="38" spans="1:19">
      <c r="A38" s="76" t="s">
        <v>387</v>
      </c>
      <c r="B38" s="77" t="s">
        <v>386</v>
      </c>
      <c r="C38" s="182" t="s">
        <v>568</v>
      </c>
      <c r="D38" s="182" t="s">
        <v>682</v>
      </c>
      <c r="E38" s="182" t="s">
        <v>769</v>
      </c>
      <c r="F38" s="182" t="s">
        <v>774</v>
      </c>
      <c r="G38" s="182" t="s">
        <v>770</v>
      </c>
      <c r="H38" s="182" t="s">
        <v>692</v>
      </c>
      <c r="I38" s="182" t="s">
        <v>694</v>
      </c>
      <c r="J38" s="182" t="s">
        <v>771</v>
      </c>
      <c r="K38" s="182" t="s">
        <v>772</v>
      </c>
      <c r="L38" s="183">
        <v>28368417</v>
      </c>
      <c r="M38"/>
      <c r="N38"/>
      <c r="O38"/>
      <c r="P38"/>
      <c r="Q38"/>
      <c r="R38"/>
      <c r="S38"/>
    </row>
    <row r="39" spans="1:19">
      <c r="A39" s="76" t="s">
        <v>385</v>
      </c>
      <c r="B39" s="77" t="s">
        <v>384</v>
      </c>
      <c r="C39" s="187" t="s">
        <v>569</v>
      </c>
      <c r="D39" s="182" t="s">
        <v>682</v>
      </c>
      <c r="E39" s="182" t="s">
        <v>773</v>
      </c>
      <c r="F39" s="182" t="s">
        <v>774</v>
      </c>
      <c r="G39" s="182" t="s">
        <v>770</v>
      </c>
      <c r="H39" s="182" t="s">
        <v>692</v>
      </c>
      <c r="I39" s="182" t="s">
        <v>694</v>
      </c>
      <c r="J39" s="182" t="s">
        <v>771</v>
      </c>
      <c r="K39" s="182" t="s">
        <v>772</v>
      </c>
      <c r="L39" s="183">
        <v>28368417</v>
      </c>
      <c r="M39"/>
      <c r="N39"/>
      <c r="O39"/>
      <c r="P39"/>
      <c r="Q39"/>
      <c r="R39"/>
      <c r="S39"/>
    </row>
    <row r="40" spans="1:19">
      <c r="A40" s="76" t="s">
        <v>383</v>
      </c>
      <c r="B40" s="77" t="s">
        <v>382</v>
      </c>
      <c r="C40" s="182" t="s">
        <v>570</v>
      </c>
      <c r="D40" s="182" t="s">
        <v>682</v>
      </c>
      <c r="E40" s="182" t="s">
        <v>775</v>
      </c>
      <c r="F40" s="182" t="s">
        <v>570</v>
      </c>
      <c r="G40" s="182" t="s">
        <v>776</v>
      </c>
      <c r="H40" s="182" t="s">
        <v>777</v>
      </c>
      <c r="I40" s="182" t="s">
        <v>694</v>
      </c>
      <c r="J40" s="182" t="s">
        <v>778</v>
      </c>
      <c r="K40" s="182" t="s">
        <v>779</v>
      </c>
      <c r="L40" s="183">
        <v>27031970</v>
      </c>
      <c r="M40"/>
      <c r="N40"/>
      <c r="O40"/>
      <c r="P40"/>
      <c r="Q40"/>
      <c r="R40"/>
      <c r="S40"/>
    </row>
    <row r="41" spans="1:19">
      <c r="A41" s="76" t="s">
        <v>381</v>
      </c>
      <c r="B41" s="77" t="s">
        <v>380</v>
      </c>
      <c r="C41" s="182" t="s">
        <v>571</v>
      </c>
      <c r="D41" s="182" t="s">
        <v>682</v>
      </c>
      <c r="E41" s="182" t="s">
        <v>780</v>
      </c>
      <c r="F41" s="182" t="s">
        <v>571</v>
      </c>
      <c r="G41" s="182" t="s">
        <v>781</v>
      </c>
      <c r="H41" s="182" t="s">
        <v>694</v>
      </c>
      <c r="I41" s="182" t="s">
        <v>782</v>
      </c>
      <c r="J41" s="182" t="s">
        <v>694</v>
      </c>
      <c r="K41" s="182" t="s">
        <v>783</v>
      </c>
      <c r="L41" s="185">
        <v>25002143</v>
      </c>
      <c r="M41"/>
      <c r="N41"/>
      <c r="O41"/>
      <c r="P41"/>
      <c r="Q41"/>
      <c r="R41"/>
      <c r="S41"/>
    </row>
    <row r="42" spans="1:19">
      <c r="A42" s="76" t="s">
        <v>379</v>
      </c>
      <c r="B42" s="77" t="s">
        <v>378</v>
      </c>
      <c r="C42" s="182" t="s">
        <v>572</v>
      </c>
      <c r="D42" s="182" t="s">
        <v>682</v>
      </c>
      <c r="E42" s="182" t="s">
        <v>784</v>
      </c>
      <c r="F42" s="182" t="s">
        <v>572</v>
      </c>
      <c r="G42" s="182" t="s">
        <v>785</v>
      </c>
      <c r="H42" s="182" t="s">
        <v>692</v>
      </c>
      <c r="I42" s="182" t="s">
        <v>786</v>
      </c>
      <c r="J42" s="182" t="s">
        <v>694</v>
      </c>
      <c r="K42" s="182" t="s">
        <v>787</v>
      </c>
      <c r="L42" s="183">
        <v>25738460</v>
      </c>
      <c r="M42"/>
      <c r="N42"/>
      <c r="O42"/>
      <c r="P42"/>
      <c r="Q42"/>
      <c r="R42"/>
      <c r="S42"/>
    </row>
    <row r="43" spans="1:19">
      <c r="A43" s="76" t="s">
        <v>377</v>
      </c>
      <c r="B43" s="77" t="s">
        <v>376</v>
      </c>
      <c r="C43" s="182" t="s">
        <v>573</v>
      </c>
      <c r="D43" s="182" t="s">
        <v>682</v>
      </c>
      <c r="E43" s="182" t="s">
        <v>788</v>
      </c>
      <c r="F43" s="182" t="s">
        <v>573</v>
      </c>
      <c r="G43" s="182" t="s">
        <v>788</v>
      </c>
      <c r="H43" s="182" t="s">
        <v>694</v>
      </c>
      <c r="I43" s="182" t="s">
        <v>789</v>
      </c>
      <c r="J43" s="182" t="s">
        <v>790</v>
      </c>
      <c r="K43" s="182" t="s">
        <v>791</v>
      </c>
      <c r="L43" s="183">
        <v>29295976</v>
      </c>
      <c r="M43"/>
      <c r="N43"/>
      <c r="O43"/>
      <c r="P43"/>
      <c r="Q43"/>
      <c r="R43"/>
      <c r="S43"/>
    </row>
    <row r="44" spans="1:19">
      <c r="A44" s="76" t="s">
        <v>375</v>
      </c>
      <c r="B44" s="77" t="s">
        <v>374</v>
      </c>
      <c r="C44" s="187" t="s">
        <v>574</v>
      </c>
      <c r="D44" s="182" t="s">
        <v>682</v>
      </c>
      <c r="E44" s="182" t="s">
        <v>792</v>
      </c>
      <c r="F44" s="182" t="s">
        <v>574</v>
      </c>
      <c r="G44" s="182" t="s">
        <v>694</v>
      </c>
      <c r="H44" s="182" t="s">
        <v>694</v>
      </c>
      <c r="I44" s="182" t="s">
        <v>694</v>
      </c>
      <c r="J44" s="182" t="s">
        <v>793</v>
      </c>
      <c r="K44" s="182" t="s">
        <v>794</v>
      </c>
      <c r="L44" s="185">
        <v>27618650</v>
      </c>
      <c r="M44"/>
      <c r="N44"/>
      <c r="O44"/>
      <c r="P44"/>
      <c r="Q44"/>
      <c r="R44"/>
      <c r="S44"/>
    </row>
    <row r="45" spans="1:19">
      <c r="A45" s="76" t="s">
        <v>373</v>
      </c>
      <c r="B45" s="77" t="s">
        <v>372</v>
      </c>
      <c r="C45" s="182" t="s">
        <v>575</v>
      </c>
      <c r="D45" s="182" t="s">
        <v>682</v>
      </c>
      <c r="E45" s="182" t="s">
        <v>795</v>
      </c>
      <c r="F45" s="182" t="s">
        <v>575</v>
      </c>
      <c r="G45" s="182" t="s">
        <v>796</v>
      </c>
      <c r="H45" s="182" t="s">
        <v>708</v>
      </c>
      <c r="I45" s="182" t="s">
        <v>797</v>
      </c>
      <c r="J45" s="182" t="s">
        <v>694</v>
      </c>
      <c r="K45" s="182" t="s">
        <v>798</v>
      </c>
      <c r="L45" s="183">
        <v>26888430</v>
      </c>
      <c r="M45"/>
      <c r="N45"/>
      <c r="O45"/>
      <c r="P45"/>
      <c r="Q45"/>
      <c r="R45"/>
      <c r="S45"/>
    </row>
    <row r="46" spans="1:19" ht="68.25" customHeight="1">
      <c r="A46" s="76" t="s">
        <v>371</v>
      </c>
      <c r="B46" s="77" t="s">
        <v>370</v>
      </c>
      <c r="C46" s="182" t="s">
        <v>502</v>
      </c>
      <c r="D46" s="182" t="s">
        <v>682</v>
      </c>
      <c r="E46" s="182" t="s">
        <v>799</v>
      </c>
      <c r="F46" s="182" t="s">
        <v>502</v>
      </c>
      <c r="G46" s="182" t="s">
        <v>800</v>
      </c>
      <c r="H46" s="182" t="s">
        <v>694</v>
      </c>
      <c r="I46" s="182" t="s">
        <v>694</v>
      </c>
      <c r="J46" s="182" t="s">
        <v>694</v>
      </c>
      <c r="K46" s="182" t="s">
        <v>801</v>
      </c>
      <c r="L46" s="183">
        <v>15703187</v>
      </c>
      <c r="M46"/>
      <c r="N46"/>
      <c r="O46"/>
      <c r="P46"/>
      <c r="Q46"/>
      <c r="R46"/>
      <c r="S46"/>
    </row>
    <row r="47" spans="1:19">
      <c r="A47" s="76" t="s">
        <v>369</v>
      </c>
      <c r="B47" s="77" t="s">
        <v>368</v>
      </c>
      <c r="C47" s="182" t="s">
        <v>576</v>
      </c>
      <c r="D47" s="182" t="s">
        <v>682</v>
      </c>
      <c r="E47" s="182" t="s">
        <v>802</v>
      </c>
      <c r="F47" s="182" t="s">
        <v>576</v>
      </c>
      <c r="G47" s="182" t="s">
        <v>803</v>
      </c>
      <c r="H47" s="182" t="s">
        <v>694</v>
      </c>
      <c r="I47" s="182" t="s">
        <v>694</v>
      </c>
      <c r="J47" s="182" t="s">
        <v>733</v>
      </c>
      <c r="K47" s="182" t="s">
        <v>804</v>
      </c>
      <c r="L47" s="185" t="s">
        <v>735</v>
      </c>
      <c r="M47"/>
      <c r="N47"/>
      <c r="O47"/>
      <c r="P47"/>
      <c r="Q47"/>
      <c r="R47"/>
      <c r="S47"/>
    </row>
    <row r="48" spans="1:19">
      <c r="A48" s="76" t="s">
        <v>367</v>
      </c>
      <c r="B48" s="77" t="s">
        <v>366</v>
      </c>
      <c r="C48" s="182" t="s">
        <v>577</v>
      </c>
      <c r="D48" s="182" t="s">
        <v>682</v>
      </c>
      <c r="E48" s="182" t="s">
        <v>805</v>
      </c>
      <c r="F48" s="182" t="s">
        <v>577</v>
      </c>
      <c r="G48" s="182" t="s">
        <v>806</v>
      </c>
      <c r="H48" s="182" t="s">
        <v>692</v>
      </c>
      <c r="I48" s="182" t="s">
        <v>807</v>
      </c>
      <c r="J48" s="182" t="s">
        <v>694</v>
      </c>
      <c r="K48" s="182" t="s">
        <v>808</v>
      </c>
      <c r="L48" s="185">
        <v>25415054</v>
      </c>
      <c r="M48"/>
      <c r="N48"/>
      <c r="O48"/>
      <c r="P48"/>
      <c r="Q48"/>
      <c r="R48"/>
      <c r="S48"/>
    </row>
    <row r="49" spans="1:19">
      <c r="A49" s="76" t="s">
        <v>365</v>
      </c>
      <c r="B49" s="77" t="s">
        <v>364</v>
      </c>
      <c r="C49" s="182" t="s">
        <v>578</v>
      </c>
      <c r="D49" s="182" t="s">
        <v>682</v>
      </c>
      <c r="E49" s="182" t="s">
        <v>809</v>
      </c>
      <c r="F49" s="182" t="s">
        <v>578</v>
      </c>
      <c r="G49" s="182" t="s">
        <v>810</v>
      </c>
      <c r="H49" s="182" t="s">
        <v>811</v>
      </c>
      <c r="I49" s="182" t="s">
        <v>812</v>
      </c>
      <c r="J49" s="182" t="s">
        <v>694</v>
      </c>
      <c r="K49" s="182" t="s">
        <v>813</v>
      </c>
      <c r="L49" s="185">
        <v>27705785</v>
      </c>
      <c r="M49"/>
      <c r="N49"/>
      <c r="O49"/>
      <c r="P49"/>
      <c r="Q49"/>
      <c r="R49"/>
      <c r="S49"/>
    </row>
    <row r="50" spans="1:19">
      <c r="A50" s="76" t="s">
        <v>363</v>
      </c>
      <c r="B50" s="77" t="s">
        <v>362</v>
      </c>
      <c r="C50" s="182" t="s">
        <v>579</v>
      </c>
      <c r="D50" s="182" t="s">
        <v>682</v>
      </c>
      <c r="E50" s="182" t="s">
        <v>814</v>
      </c>
      <c r="F50" s="182" t="s">
        <v>579</v>
      </c>
      <c r="G50" s="182" t="s">
        <v>815</v>
      </c>
      <c r="H50" s="182" t="s">
        <v>694</v>
      </c>
      <c r="I50" s="182" t="s">
        <v>694</v>
      </c>
      <c r="J50" s="182" t="s">
        <v>694</v>
      </c>
      <c r="K50" s="182" t="s">
        <v>816</v>
      </c>
      <c r="L50" s="185">
        <v>14962667</v>
      </c>
      <c r="M50"/>
      <c r="N50"/>
      <c r="O50"/>
      <c r="P50"/>
      <c r="Q50"/>
      <c r="R50"/>
      <c r="S50"/>
    </row>
    <row r="51" spans="1:19">
      <c r="A51" s="76" t="s">
        <v>361</v>
      </c>
      <c r="B51" s="77" t="s">
        <v>360</v>
      </c>
      <c r="C51" s="182" t="s">
        <v>580</v>
      </c>
      <c r="D51" s="182" t="s">
        <v>682</v>
      </c>
      <c r="E51" s="182" t="s">
        <v>817</v>
      </c>
      <c r="F51" s="182" t="s">
        <v>580</v>
      </c>
      <c r="G51" s="182" t="s">
        <v>818</v>
      </c>
      <c r="H51" s="182" t="s">
        <v>692</v>
      </c>
      <c r="I51" s="182" t="s">
        <v>740</v>
      </c>
      <c r="J51" s="182" t="s">
        <v>694</v>
      </c>
      <c r="K51" s="182" t="s">
        <v>819</v>
      </c>
      <c r="L51" s="185">
        <v>20137068</v>
      </c>
      <c r="M51"/>
      <c r="N51"/>
      <c r="O51"/>
      <c r="P51"/>
      <c r="Q51"/>
      <c r="R51"/>
      <c r="S51"/>
    </row>
    <row r="52" spans="1:19" ht="25.5">
      <c r="A52" s="76" t="s">
        <v>359</v>
      </c>
      <c r="B52" s="77" t="s">
        <v>358</v>
      </c>
      <c r="C52" s="182" t="s">
        <v>581</v>
      </c>
      <c r="D52" s="182" t="s">
        <v>682</v>
      </c>
      <c r="E52" s="182" t="s">
        <v>820</v>
      </c>
      <c r="F52" s="182" t="s">
        <v>581</v>
      </c>
      <c r="G52" s="182" t="s">
        <v>821</v>
      </c>
      <c r="H52" s="182" t="s">
        <v>708</v>
      </c>
      <c r="I52" s="182" t="s">
        <v>822</v>
      </c>
      <c r="J52" s="182" t="s">
        <v>694</v>
      </c>
      <c r="K52" s="182" t="s">
        <v>823</v>
      </c>
      <c r="L52" s="183" t="s">
        <v>824</v>
      </c>
      <c r="M52"/>
      <c r="N52"/>
      <c r="O52"/>
      <c r="P52"/>
      <c r="Q52"/>
      <c r="R52"/>
      <c r="S52"/>
    </row>
    <row r="53" spans="1:19">
      <c r="A53" s="76" t="s">
        <v>357</v>
      </c>
      <c r="B53" s="77" t="s">
        <v>356</v>
      </c>
      <c r="C53" s="187" t="s">
        <v>503</v>
      </c>
      <c r="D53" s="182" t="s">
        <v>682</v>
      </c>
      <c r="E53" s="182" t="s">
        <v>825</v>
      </c>
      <c r="F53" s="182" t="s">
        <v>503</v>
      </c>
      <c r="G53" s="182" t="s">
        <v>826</v>
      </c>
      <c r="H53" s="182" t="s">
        <v>708</v>
      </c>
      <c r="I53" s="182" t="s">
        <v>694</v>
      </c>
      <c r="J53" s="182" t="s">
        <v>694</v>
      </c>
      <c r="K53" s="182" t="s">
        <v>827</v>
      </c>
      <c r="L53" s="185" t="s">
        <v>828</v>
      </c>
      <c r="M53"/>
      <c r="N53"/>
      <c r="O53"/>
      <c r="P53"/>
      <c r="Q53"/>
      <c r="R53"/>
      <c r="S53"/>
    </row>
    <row r="54" spans="1:19" ht="25.5">
      <c r="A54" s="76" t="s">
        <v>355</v>
      </c>
      <c r="B54" s="77" t="s">
        <v>354</v>
      </c>
      <c r="C54" s="187" t="s">
        <v>504</v>
      </c>
      <c r="D54" s="182" t="s">
        <v>682</v>
      </c>
      <c r="E54" s="182" t="s">
        <v>829</v>
      </c>
      <c r="F54" s="182" t="s">
        <v>504</v>
      </c>
      <c r="G54" s="182" t="s">
        <v>830</v>
      </c>
      <c r="H54" s="182" t="s">
        <v>708</v>
      </c>
      <c r="I54" s="182" t="s">
        <v>694</v>
      </c>
      <c r="J54" s="182" t="s">
        <v>694</v>
      </c>
      <c r="K54" s="182" t="s">
        <v>831</v>
      </c>
      <c r="L54" s="183" t="s">
        <v>832</v>
      </c>
      <c r="M54"/>
      <c r="N54"/>
      <c r="O54"/>
      <c r="P54"/>
      <c r="Q54"/>
      <c r="R54"/>
      <c r="S54"/>
    </row>
    <row r="55" spans="1:19" ht="25.5">
      <c r="A55" s="76" t="s">
        <v>353</v>
      </c>
      <c r="B55" s="77" t="s">
        <v>352</v>
      </c>
      <c r="C55" s="187" t="s">
        <v>582</v>
      </c>
      <c r="D55" s="182" t="s">
        <v>682</v>
      </c>
      <c r="E55" s="182" t="s">
        <v>833</v>
      </c>
      <c r="F55" s="182" t="s">
        <v>582</v>
      </c>
      <c r="G55" s="182" t="s">
        <v>694</v>
      </c>
      <c r="H55" s="182" t="s">
        <v>694</v>
      </c>
      <c r="I55" s="182" t="s">
        <v>694</v>
      </c>
      <c r="J55" s="182" t="s">
        <v>834</v>
      </c>
      <c r="K55" s="182" t="s">
        <v>835</v>
      </c>
      <c r="L55" s="183" t="s">
        <v>836</v>
      </c>
      <c r="M55"/>
      <c r="N55"/>
      <c r="O55"/>
      <c r="P55"/>
      <c r="Q55"/>
      <c r="R55"/>
      <c r="S55"/>
    </row>
    <row r="56" spans="1:19">
      <c r="A56" s="76" t="s">
        <v>351</v>
      </c>
      <c r="B56" s="77" t="s">
        <v>350</v>
      </c>
      <c r="C56" s="187" t="s">
        <v>505</v>
      </c>
      <c r="D56" s="182" t="s">
        <v>682</v>
      </c>
      <c r="E56" s="182" t="s">
        <v>837</v>
      </c>
      <c r="F56" s="182" t="s">
        <v>505</v>
      </c>
      <c r="G56" s="182" t="s">
        <v>694</v>
      </c>
      <c r="H56" s="182" t="s">
        <v>692</v>
      </c>
      <c r="I56" s="182" t="s">
        <v>838</v>
      </c>
      <c r="J56" s="182" t="s">
        <v>694</v>
      </c>
      <c r="K56" s="182" t="s">
        <v>839</v>
      </c>
      <c r="L56" s="183">
        <v>26816378</v>
      </c>
      <c r="M56"/>
      <c r="N56"/>
      <c r="O56"/>
      <c r="P56"/>
      <c r="Q56"/>
      <c r="R56"/>
      <c r="S56"/>
    </row>
    <row r="57" spans="1:19">
      <c r="A57" s="76" t="s">
        <v>349</v>
      </c>
      <c r="B57" s="77" t="s">
        <v>348</v>
      </c>
      <c r="C57" s="187" t="s">
        <v>506</v>
      </c>
      <c r="D57" s="182" t="s">
        <v>682</v>
      </c>
      <c r="E57" s="182" t="s">
        <v>840</v>
      </c>
      <c r="F57" s="182" t="s">
        <v>506</v>
      </c>
      <c r="G57" s="182" t="s">
        <v>694</v>
      </c>
      <c r="H57" s="182" t="s">
        <v>692</v>
      </c>
      <c r="I57" s="182" t="s">
        <v>694</v>
      </c>
      <c r="J57" s="182" t="s">
        <v>694</v>
      </c>
      <c r="K57" s="182" t="s">
        <v>841</v>
      </c>
      <c r="L57" s="183">
        <v>18184812</v>
      </c>
      <c r="M57"/>
      <c r="N57"/>
      <c r="O57"/>
      <c r="P57"/>
      <c r="Q57"/>
      <c r="R57"/>
      <c r="S57"/>
    </row>
    <row r="58" spans="1:19">
      <c r="A58" s="76" t="s">
        <v>347</v>
      </c>
      <c r="B58" s="77" t="s">
        <v>346</v>
      </c>
      <c r="C58" s="187" t="s">
        <v>583</v>
      </c>
      <c r="D58" s="182" t="s">
        <v>682</v>
      </c>
      <c r="E58" s="182" t="s">
        <v>842</v>
      </c>
      <c r="F58" s="182" t="s">
        <v>583</v>
      </c>
      <c r="G58" s="182" t="s">
        <v>694</v>
      </c>
      <c r="H58" s="182" t="s">
        <v>694</v>
      </c>
      <c r="I58" s="182" t="s">
        <v>843</v>
      </c>
      <c r="J58" s="182" t="s">
        <v>844</v>
      </c>
      <c r="K58" s="182" t="s">
        <v>845</v>
      </c>
      <c r="L58" s="183">
        <v>28834756</v>
      </c>
      <c r="M58"/>
      <c r="N58"/>
      <c r="O58"/>
      <c r="P58"/>
      <c r="Q58"/>
      <c r="R58"/>
      <c r="S58"/>
    </row>
    <row r="59" spans="1:19">
      <c r="A59" s="76" t="s">
        <v>345</v>
      </c>
      <c r="B59" s="77" t="s">
        <v>344</v>
      </c>
      <c r="C59" s="187" t="s">
        <v>584</v>
      </c>
      <c r="D59" s="182" t="s">
        <v>682</v>
      </c>
      <c r="E59" s="182" t="s">
        <v>846</v>
      </c>
      <c r="F59" s="182" t="s">
        <v>584</v>
      </c>
      <c r="G59" s="182" t="s">
        <v>694</v>
      </c>
      <c r="H59" s="182" t="s">
        <v>708</v>
      </c>
      <c r="I59" s="182" t="s">
        <v>694</v>
      </c>
      <c r="J59" s="182" t="s">
        <v>694</v>
      </c>
      <c r="K59" s="182" t="s">
        <v>847</v>
      </c>
      <c r="L59" s="183">
        <v>12573261</v>
      </c>
      <c r="M59"/>
      <c r="N59"/>
      <c r="O59"/>
      <c r="P59"/>
      <c r="Q59"/>
      <c r="R59"/>
      <c r="S59"/>
    </row>
    <row r="60" spans="1:19">
      <c r="A60" s="76" t="s">
        <v>343</v>
      </c>
      <c r="B60" s="77" t="s">
        <v>342</v>
      </c>
      <c r="C60" s="187" t="s">
        <v>585</v>
      </c>
      <c r="D60" s="182" t="s">
        <v>682</v>
      </c>
      <c r="E60" s="182" t="s">
        <v>1251</v>
      </c>
      <c r="F60" s="182" t="s">
        <v>852</v>
      </c>
      <c r="G60" s="182" t="s">
        <v>848</v>
      </c>
      <c r="H60" s="182" t="s">
        <v>708</v>
      </c>
      <c r="I60" s="182" t="s">
        <v>694</v>
      </c>
      <c r="J60" s="182" t="s">
        <v>849</v>
      </c>
      <c r="K60" s="182" t="s">
        <v>850</v>
      </c>
      <c r="L60" s="183">
        <v>28759043</v>
      </c>
      <c r="M60"/>
      <c r="N60"/>
      <c r="O60"/>
      <c r="P60"/>
      <c r="Q60"/>
      <c r="R60"/>
      <c r="S60"/>
    </row>
    <row r="61" spans="1:19">
      <c r="A61" s="76" t="s">
        <v>341</v>
      </c>
      <c r="B61" s="77" t="s">
        <v>340</v>
      </c>
      <c r="C61" s="187" t="s">
        <v>586</v>
      </c>
      <c r="D61" s="182" t="s">
        <v>682</v>
      </c>
      <c r="E61" s="182" t="s">
        <v>1252</v>
      </c>
      <c r="F61" s="182" t="s">
        <v>852</v>
      </c>
      <c r="G61" s="182" t="s">
        <v>848</v>
      </c>
      <c r="H61" s="182" t="s">
        <v>708</v>
      </c>
      <c r="I61" s="182" t="s">
        <v>694</v>
      </c>
      <c r="J61" s="182" t="s">
        <v>849</v>
      </c>
      <c r="K61" s="182" t="s">
        <v>850</v>
      </c>
      <c r="L61" s="183">
        <v>28759043</v>
      </c>
      <c r="M61"/>
      <c r="N61"/>
      <c r="O61"/>
      <c r="P61"/>
      <c r="Q61"/>
      <c r="R61"/>
      <c r="S61"/>
    </row>
    <row r="62" spans="1:19">
      <c r="A62" s="76" t="s">
        <v>339</v>
      </c>
      <c r="B62" s="77" t="s">
        <v>338</v>
      </c>
      <c r="C62" s="187" t="s">
        <v>587</v>
      </c>
      <c r="D62" s="182" t="s">
        <v>682</v>
      </c>
      <c r="E62" s="182" t="s">
        <v>851</v>
      </c>
      <c r="F62" s="182" t="s">
        <v>852</v>
      </c>
      <c r="G62" s="182" t="s">
        <v>848</v>
      </c>
      <c r="H62" s="182" t="s">
        <v>708</v>
      </c>
      <c r="I62" s="182" t="s">
        <v>694</v>
      </c>
      <c r="J62" s="182" t="s">
        <v>849</v>
      </c>
      <c r="K62" s="182" t="s">
        <v>850</v>
      </c>
      <c r="L62" s="183">
        <v>28759043</v>
      </c>
      <c r="M62"/>
      <c r="N62"/>
      <c r="O62"/>
      <c r="P62"/>
      <c r="Q62"/>
      <c r="R62"/>
      <c r="S62"/>
    </row>
    <row r="63" spans="1:19">
      <c r="A63" s="76" t="s">
        <v>337</v>
      </c>
      <c r="B63" s="77" t="s">
        <v>336</v>
      </c>
      <c r="C63" s="187" t="s">
        <v>507</v>
      </c>
      <c r="D63" s="182" t="s">
        <v>682</v>
      </c>
      <c r="E63" s="182" t="s">
        <v>853</v>
      </c>
      <c r="F63" s="182" t="s">
        <v>507</v>
      </c>
      <c r="G63" s="182" t="s">
        <v>854</v>
      </c>
      <c r="H63" s="182" t="s">
        <v>708</v>
      </c>
      <c r="I63" s="182" t="s">
        <v>855</v>
      </c>
      <c r="J63" s="182" t="s">
        <v>694</v>
      </c>
      <c r="K63" s="182" t="s">
        <v>856</v>
      </c>
      <c r="L63" s="183">
        <v>26996597</v>
      </c>
      <c r="M63"/>
      <c r="N63"/>
      <c r="O63"/>
      <c r="P63"/>
      <c r="Q63"/>
      <c r="R63"/>
      <c r="S63"/>
    </row>
    <row r="64" spans="1:19">
      <c r="A64" s="76" t="s">
        <v>335</v>
      </c>
      <c r="B64" s="77" t="s">
        <v>334</v>
      </c>
      <c r="C64" s="187" t="s">
        <v>588</v>
      </c>
      <c r="D64" s="182" t="s">
        <v>682</v>
      </c>
      <c r="E64" s="182" t="s">
        <v>1253</v>
      </c>
      <c r="F64" s="182" t="s">
        <v>862</v>
      </c>
      <c r="G64" s="182" t="s">
        <v>857</v>
      </c>
      <c r="H64" s="182" t="s">
        <v>858</v>
      </c>
      <c r="I64" s="182" t="s">
        <v>694</v>
      </c>
      <c r="J64" s="182" t="s">
        <v>733</v>
      </c>
      <c r="K64" s="182" t="s">
        <v>859</v>
      </c>
      <c r="L64" s="183" t="s">
        <v>860</v>
      </c>
      <c r="M64"/>
      <c r="N64"/>
      <c r="O64"/>
      <c r="P64"/>
      <c r="Q64"/>
      <c r="R64"/>
      <c r="S64"/>
    </row>
    <row r="65" spans="1:19">
      <c r="A65" s="76" t="s">
        <v>333</v>
      </c>
      <c r="B65" s="77" t="s">
        <v>332</v>
      </c>
      <c r="C65" s="187" t="s">
        <v>589</v>
      </c>
      <c r="D65" s="182" t="s">
        <v>682</v>
      </c>
      <c r="E65" s="182" t="s">
        <v>861</v>
      </c>
      <c r="F65" s="182" t="s">
        <v>862</v>
      </c>
      <c r="G65" s="182" t="s">
        <v>857</v>
      </c>
      <c r="H65" s="182" t="s">
        <v>858</v>
      </c>
      <c r="I65" s="182" t="s">
        <v>694</v>
      </c>
      <c r="J65" s="182" t="s">
        <v>733</v>
      </c>
      <c r="K65" s="182" t="s">
        <v>859</v>
      </c>
      <c r="L65" s="183" t="s">
        <v>860</v>
      </c>
      <c r="M65"/>
      <c r="N65"/>
      <c r="O65"/>
      <c r="P65"/>
      <c r="Q65"/>
      <c r="R65"/>
      <c r="S65"/>
    </row>
    <row r="66" spans="1:19" ht="25.5">
      <c r="A66" s="76" t="s">
        <v>331</v>
      </c>
      <c r="B66" s="77" t="s">
        <v>330</v>
      </c>
      <c r="C66" s="187" t="s">
        <v>590</v>
      </c>
      <c r="D66" s="182" t="s">
        <v>682</v>
      </c>
      <c r="E66" s="182" t="s">
        <v>863</v>
      </c>
      <c r="F66" s="182" t="s">
        <v>590</v>
      </c>
      <c r="G66" s="182" t="s">
        <v>864</v>
      </c>
      <c r="H66" s="182" t="s">
        <v>722</v>
      </c>
      <c r="I66" s="182" t="s">
        <v>865</v>
      </c>
      <c r="J66" s="182" t="s">
        <v>694</v>
      </c>
      <c r="K66" s="182" t="s">
        <v>866</v>
      </c>
      <c r="L66" s="183" t="s">
        <v>867</v>
      </c>
      <c r="M66"/>
      <c r="N66"/>
      <c r="O66"/>
      <c r="P66"/>
      <c r="Q66"/>
      <c r="R66"/>
      <c r="S66"/>
    </row>
    <row r="67" spans="1:19" ht="25.5">
      <c r="A67" s="76" t="s">
        <v>329</v>
      </c>
      <c r="B67" s="77" t="s">
        <v>328</v>
      </c>
      <c r="C67" s="187" t="s">
        <v>591</v>
      </c>
      <c r="D67" s="182" t="s">
        <v>682</v>
      </c>
      <c r="E67" s="182" t="s">
        <v>868</v>
      </c>
      <c r="F67" s="182" t="s">
        <v>869</v>
      </c>
      <c r="G67" s="182" t="s">
        <v>870</v>
      </c>
      <c r="H67" s="182" t="s">
        <v>692</v>
      </c>
      <c r="I67" s="182" t="s">
        <v>871</v>
      </c>
      <c r="J67" s="182" t="s">
        <v>694</v>
      </c>
      <c r="K67" s="182" t="s">
        <v>872</v>
      </c>
      <c r="L67" s="183" t="s">
        <v>873</v>
      </c>
      <c r="M67"/>
      <c r="N67"/>
      <c r="O67"/>
      <c r="P67"/>
      <c r="Q67"/>
      <c r="R67"/>
      <c r="S67"/>
    </row>
    <row r="68" spans="1:19" ht="25.5">
      <c r="A68" s="76" t="s">
        <v>327</v>
      </c>
      <c r="B68" s="77" t="s">
        <v>326</v>
      </c>
      <c r="C68" s="182" t="s">
        <v>592</v>
      </c>
      <c r="D68" s="182" t="s">
        <v>682</v>
      </c>
      <c r="E68" s="182" t="s">
        <v>874</v>
      </c>
      <c r="F68" s="182" t="s">
        <v>869</v>
      </c>
      <c r="G68" s="182" t="s">
        <v>870</v>
      </c>
      <c r="H68" s="182" t="s">
        <v>692</v>
      </c>
      <c r="I68" s="182" t="s">
        <v>871</v>
      </c>
      <c r="J68" s="182" t="s">
        <v>694</v>
      </c>
      <c r="K68" s="182" t="s">
        <v>872</v>
      </c>
      <c r="L68" s="183" t="s">
        <v>873</v>
      </c>
      <c r="M68"/>
      <c r="N68"/>
      <c r="O68"/>
      <c r="P68"/>
      <c r="Q68"/>
      <c r="R68"/>
      <c r="S68"/>
    </row>
    <row r="69" spans="1:19">
      <c r="A69" s="76" t="s">
        <v>325</v>
      </c>
      <c r="B69" s="77" t="s">
        <v>324</v>
      </c>
      <c r="C69" s="187" t="s">
        <v>508</v>
      </c>
      <c r="D69" s="182" t="s">
        <v>682</v>
      </c>
      <c r="E69" s="182" t="s">
        <v>875</v>
      </c>
      <c r="F69" s="182" t="s">
        <v>876</v>
      </c>
      <c r="G69" s="182" t="s">
        <v>877</v>
      </c>
      <c r="H69" s="182" t="s">
        <v>692</v>
      </c>
      <c r="I69" s="182" t="s">
        <v>693</v>
      </c>
      <c r="J69" s="182" t="s">
        <v>694</v>
      </c>
      <c r="K69" s="182" t="s">
        <v>695</v>
      </c>
      <c r="L69" s="183">
        <v>21874018</v>
      </c>
      <c r="M69"/>
      <c r="N69"/>
      <c r="O69"/>
      <c r="P69"/>
      <c r="Q69"/>
      <c r="R69"/>
      <c r="S69"/>
    </row>
    <row r="70" spans="1:19">
      <c r="A70" s="76" t="s">
        <v>323</v>
      </c>
      <c r="B70" s="77" t="s">
        <v>322</v>
      </c>
      <c r="C70" s="187" t="s">
        <v>593</v>
      </c>
      <c r="D70" s="182" t="s">
        <v>682</v>
      </c>
      <c r="E70" s="182" t="s">
        <v>1254</v>
      </c>
      <c r="F70" s="182" t="s">
        <v>876</v>
      </c>
      <c r="G70" s="182" t="s">
        <v>877</v>
      </c>
      <c r="H70" s="182" t="s">
        <v>692</v>
      </c>
      <c r="I70" s="182" t="s">
        <v>693</v>
      </c>
      <c r="J70" s="182" t="s">
        <v>694</v>
      </c>
      <c r="K70" s="182" t="s">
        <v>695</v>
      </c>
      <c r="L70" s="183">
        <v>21874018</v>
      </c>
      <c r="M70"/>
      <c r="N70"/>
      <c r="O70"/>
      <c r="P70"/>
      <c r="Q70"/>
      <c r="R70"/>
      <c r="S70"/>
    </row>
    <row r="71" spans="1:19">
      <c r="A71" s="76" t="s">
        <v>321</v>
      </c>
      <c r="B71" s="77" t="s">
        <v>320</v>
      </c>
      <c r="C71" s="187" t="s">
        <v>594</v>
      </c>
      <c r="D71" s="182" t="s">
        <v>682</v>
      </c>
      <c r="E71" s="182" t="s">
        <v>878</v>
      </c>
      <c r="F71" s="182" t="s">
        <v>594</v>
      </c>
      <c r="G71" s="182" t="s">
        <v>879</v>
      </c>
      <c r="H71" s="182" t="s">
        <v>757</v>
      </c>
      <c r="I71" s="182" t="s">
        <v>694</v>
      </c>
      <c r="J71" s="182" t="s">
        <v>880</v>
      </c>
      <c r="K71" s="182" t="s">
        <v>881</v>
      </c>
      <c r="L71" s="185" t="s">
        <v>882</v>
      </c>
      <c r="M71"/>
      <c r="N71"/>
      <c r="O71"/>
      <c r="P71"/>
      <c r="Q71"/>
      <c r="R71"/>
      <c r="S71"/>
    </row>
    <row r="72" spans="1:19">
      <c r="A72" s="76" t="s">
        <v>319</v>
      </c>
      <c r="B72" s="77" t="s">
        <v>318</v>
      </c>
      <c r="C72" s="187" t="s">
        <v>509</v>
      </c>
      <c r="D72" s="182" t="s">
        <v>682</v>
      </c>
      <c r="E72" s="182" t="s">
        <v>883</v>
      </c>
      <c r="F72" s="182" t="s">
        <v>509</v>
      </c>
      <c r="G72" s="182" t="s">
        <v>884</v>
      </c>
      <c r="H72" s="182" t="s">
        <v>708</v>
      </c>
      <c r="I72" s="182" t="s">
        <v>885</v>
      </c>
      <c r="J72" s="182" t="s">
        <v>694</v>
      </c>
      <c r="K72" s="182" t="s">
        <v>886</v>
      </c>
      <c r="L72" s="183">
        <v>26962690</v>
      </c>
      <c r="M72"/>
      <c r="N72"/>
      <c r="O72"/>
      <c r="P72"/>
      <c r="Q72"/>
      <c r="R72"/>
      <c r="S72"/>
    </row>
    <row r="73" spans="1:19">
      <c r="A73" s="76" t="s">
        <v>317</v>
      </c>
      <c r="B73" s="77" t="s">
        <v>316</v>
      </c>
      <c r="C73" s="187" t="s">
        <v>595</v>
      </c>
      <c r="D73" s="182" t="s">
        <v>682</v>
      </c>
      <c r="E73" s="182" t="s">
        <v>887</v>
      </c>
      <c r="F73" s="182" t="s">
        <v>595</v>
      </c>
      <c r="G73" s="182" t="s">
        <v>694</v>
      </c>
      <c r="H73" s="182" t="s">
        <v>694</v>
      </c>
      <c r="I73" s="182" t="s">
        <v>694</v>
      </c>
      <c r="J73" s="182" t="s">
        <v>733</v>
      </c>
      <c r="K73" s="182" t="s">
        <v>888</v>
      </c>
      <c r="L73" s="183" t="s">
        <v>735</v>
      </c>
      <c r="M73"/>
      <c r="N73"/>
      <c r="O73"/>
      <c r="P73"/>
      <c r="Q73"/>
      <c r="R73"/>
      <c r="S73"/>
    </row>
    <row r="74" spans="1:19">
      <c r="A74" s="76" t="s">
        <v>315</v>
      </c>
      <c r="B74" s="77" t="s">
        <v>314</v>
      </c>
      <c r="C74" s="187" t="s">
        <v>596</v>
      </c>
      <c r="D74" s="182" t="s">
        <v>682</v>
      </c>
      <c r="E74" s="182" t="s">
        <v>889</v>
      </c>
      <c r="F74" s="182" t="s">
        <v>596</v>
      </c>
      <c r="G74" s="182" t="s">
        <v>694</v>
      </c>
      <c r="H74" s="182" t="s">
        <v>694</v>
      </c>
      <c r="I74" s="182" t="s">
        <v>694</v>
      </c>
      <c r="J74" s="182" t="s">
        <v>733</v>
      </c>
      <c r="K74" s="182" t="s">
        <v>890</v>
      </c>
      <c r="L74" s="183" t="s">
        <v>735</v>
      </c>
      <c r="M74"/>
      <c r="N74"/>
      <c r="O74"/>
      <c r="P74"/>
      <c r="Q74"/>
      <c r="R74"/>
      <c r="S74"/>
    </row>
    <row r="75" spans="1:19">
      <c r="A75" s="76" t="s">
        <v>313</v>
      </c>
      <c r="B75" s="77" t="s">
        <v>312</v>
      </c>
      <c r="C75" s="187" t="s">
        <v>510</v>
      </c>
      <c r="D75" s="182" t="s">
        <v>682</v>
      </c>
      <c r="E75" s="182" t="s">
        <v>891</v>
      </c>
      <c r="F75" s="182" t="s">
        <v>510</v>
      </c>
      <c r="G75" s="182" t="s">
        <v>694</v>
      </c>
      <c r="H75" s="182" t="s">
        <v>692</v>
      </c>
      <c r="I75" s="182" t="s">
        <v>694</v>
      </c>
      <c r="J75" s="182" t="s">
        <v>733</v>
      </c>
      <c r="K75" s="182" t="s">
        <v>892</v>
      </c>
      <c r="L75" s="183" t="s">
        <v>735</v>
      </c>
      <c r="M75"/>
      <c r="N75"/>
      <c r="O75"/>
      <c r="P75"/>
      <c r="Q75"/>
      <c r="R75"/>
      <c r="S75"/>
    </row>
    <row r="76" spans="1:19">
      <c r="A76" s="76" t="s">
        <v>311</v>
      </c>
      <c r="B76" s="77" t="s">
        <v>310</v>
      </c>
      <c r="C76" s="187" t="s">
        <v>597</v>
      </c>
      <c r="D76" s="182" t="s">
        <v>682</v>
      </c>
      <c r="E76" s="182" t="s">
        <v>893</v>
      </c>
      <c r="F76" s="182" t="s">
        <v>597</v>
      </c>
      <c r="G76" s="182" t="s">
        <v>894</v>
      </c>
      <c r="H76" s="182" t="s">
        <v>708</v>
      </c>
      <c r="I76" s="182" t="s">
        <v>895</v>
      </c>
      <c r="J76" s="182" t="s">
        <v>694</v>
      </c>
      <c r="K76" s="182" t="s">
        <v>896</v>
      </c>
      <c r="L76" s="183">
        <v>25472036</v>
      </c>
      <c r="M76"/>
      <c r="N76"/>
      <c r="O76"/>
      <c r="P76"/>
      <c r="Q76"/>
      <c r="R76"/>
      <c r="S76"/>
    </row>
    <row r="77" spans="1:19">
      <c r="A77" s="76" t="s">
        <v>309</v>
      </c>
      <c r="B77" s="77" t="s">
        <v>308</v>
      </c>
      <c r="C77" s="187" t="s">
        <v>598</v>
      </c>
      <c r="D77" s="182" t="s">
        <v>682</v>
      </c>
      <c r="E77" s="182" t="s">
        <v>897</v>
      </c>
      <c r="F77" s="182" t="s">
        <v>598</v>
      </c>
      <c r="G77" s="182" t="s">
        <v>694</v>
      </c>
      <c r="H77" s="182" t="s">
        <v>694</v>
      </c>
      <c r="I77" s="182" t="s">
        <v>694</v>
      </c>
      <c r="J77" s="182" t="s">
        <v>733</v>
      </c>
      <c r="K77" s="182" t="s">
        <v>898</v>
      </c>
      <c r="L77" s="183">
        <v>24205036</v>
      </c>
      <c r="M77"/>
      <c r="N77"/>
      <c r="O77"/>
      <c r="P77"/>
      <c r="Q77"/>
      <c r="R77"/>
      <c r="S77"/>
    </row>
    <row r="78" spans="1:19">
      <c r="A78" s="76" t="s">
        <v>307</v>
      </c>
      <c r="B78" s="77" t="s">
        <v>306</v>
      </c>
      <c r="C78" s="187" t="s">
        <v>599</v>
      </c>
      <c r="D78" s="182" t="s">
        <v>682</v>
      </c>
      <c r="E78" s="182" t="s">
        <v>1255</v>
      </c>
      <c r="F78" s="182" t="s">
        <v>599</v>
      </c>
      <c r="G78" s="182" t="s">
        <v>899</v>
      </c>
      <c r="H78" s="182" t="s">
        <v>692</v>
      </c>
      <c r="I78" s="182" t="s">
        <v>694</v>
      </c>
      <c r="J78" s="182" t="s">
        <v>733</v>
      </c>
      <c r="K78" s="182" t="s">
        <v>900</v>
      </c>
      <c r="L78" s="185" t="s">
        <v>735</v>
      </c>
    </row>
    <row r="79" spans="1:19">
      <c r="A79" s="76" t="s">
        <v>305</v>
      </c>
      <c r="B79" s="77" t="s">
        <v>304</v>
      </c>
      <c r="C79" s="187" t="s">
        <v>511</v>
      </c>
      <c r="D79" s="182" t="s">
        <v>682</v>
      </c>
      <c r="E79" s="182" t="s">
        <v>901</v>
      </c>
      <c r="F79" s="182" t="s">
        <v>511</v>
      </c>
      <c r="G79" s="182" t="s">
        <v>694</v>
      </c>
      <c r="H79" s="182" t="s">
        <v>692</v>
      </c>
      <c r="I79" s="182" t="s">
        <v>902</v>
      </c>
      <c r="J79" s="182" t="s">
        <v>694</v>
      </c>
      <c r="K79" s="182" t="s">
        <v>903</v>
      </c>
      <c r="L79" s="183">
        <v>27667668</v>
      </c>
    </row>
    <row r="80" spans="1:19">
      <c r="A80" s="76" t="s">
        <v>303</v>
      </c>
      <c r="B80" s="77" t="s">
        <v>302</v>
      </c>
      <c r="C80" s="187" t="s">
        <v>600</v>
      </c>
      <c r="D80" s="182" t="s">
        <v>682</v>
      </c>
      <c r="E80" s="182" t="s">
        <v>1256</v>
      </c>
      <c r="F80" s="182" t="s">
        <v>1257</v>
      </c>
      <c r="G80" s="182" t="s">
        <v>694</v>
      </c>
      <c r="H80" s="182" t="s">
        <v>708</v>
      </c>
      <c r="I80" s="182" t="s">
        <v>904</v>
      </c>
      <c r="J80" s="182" t="s">
        <v>694</v>
      </c>
      <c r="K80" s="182" t="s">
        <v>905</v>
      </c>
      <c r="L80" s="183">
        <v>18562676</v>
      </c>
    </row>
    <row r="81" spans="1:12">
      <c r="A81" s="76" t="s">
        <v>301</v>
      </c>
      <c r="B81" s="77" t="s">
        <v>300</v>
      </c>
      <c r="C81" s="182" t="s">
        <v>601</v>
      </c>
      <c r="D81" s="182" t="s">
        <v>682</v>
      </c>
      <c r="E81" s="182" t="s">
        <v>906</v>
      </c>
      <c r="F81" s="182" t="s">
        <v>1257</v>
      </c>
      <c r="G81" s="182" t="s">
        <v>694</v>
      </c>
      <c r="H81" s="182" t="s">
        <v>708</v>
      </c>
      <c r="I81" s="182" t="s">
        <v>904</v>
      </c>
      <c r="J81" s="182" t="s">
        <v>694</v>
      </c>
      <c r="K81" s="182" t="s">
        <v>905</v>
      </c>
      <c r="L81" s="183">
        <v>18562676</v>
      </c>
    </row>
    <row r="82" spans="1:12">
      <c r="A82" s="76" t="s">
        <v>299</v>
      </c>
      <c r="B82" s="77" t="s">
        <v>298</v>
      </c>
      <c r="C82" s="182" t="s">
        <v>602</v>
      </c>
      <c r="D82" s="182" t="s">
        <v>682</v>
      </c>
      <c r="E82" s="182" t="s">
        <v>907</v>
      </c>
      <c r="F82" s="182" t="s">
        <v>908</v>
      </c>
      <c r="G82" s="182" t="s">
        <v>909</v>
      </c>
      <c r="H82" s="182" t="s">
        <v>692</v>
      </c>
      <c r="I82" s="182" t="s">
        <v>693</v>
      </c>
      <c r="J82" s="182" t="s">
        <v>694</v>
      </c>
      <c r="K82" s="182" t="s">
        <v>695</v>
      </c>
      <c r="L82" s="183">
        <v>21874018</v>
      </c>
    </row>
    <row r="83" spans="1:12">
      <c r="A83" s="76" t="s">
        <v>297</v>
      </c>
      <c r="B83" s="77" t="s">
        <v>296</v>
      </c>
      <c r="C83" s="182" t="s">
        <v>512</v>
      </c>
      <c r="D83" s="182" t="s">
        <v>682</v>
      </c>
      <c r="E83" s="182" t="s">
        <v>910</v>
      </c>
      <c r="F83" s="182" t="s">
        <v>908</v>
      </c>
      <c r="G83" s="182" t="s">
        <v>909</v>
      </c>
      <c r="H83" s="182" t="s">
        <v>692</v>
      </c>
      <c r="I83" s="182" t="s">
        <v>693</v>
      </c>
      <c r="J83" s="182" t="s">
        <v>694</v>
      </c>
      <c r="K83" s="182" t="s">
        <v>695</v>
      </c>
      <c r="L83" s="183">
        <v>21874018</v>
      </c>
    </row>
    <row r="84" spans="1:12">
      <c r="A84" s="76" t="s">
        <v>295</v>
      </c>
      <c r="B84" s="77" t="s">
        <v>294</v>
      </c>
      <c r="C84" s="182" t="s">
        <v>603</v>
      </c>
      <c r="D84" s="182" t="s">
        <v>682</v>
      </c>
      <c r="E84" s="182" t="s">
        <v>911</v>
      </c>
      <c r="F84" s="182" t="s">
        <v>603</v>
      </c>
      <c r="G84" s="182" t="s">
        <v>912</v>
      </c>
      <c r="H84" s="182" t="s">
        <v>692</v>
      </c>
      <c r="I84" s="182" t="s">
        <v>913</v>
      </c>
      <c r="J84" s="182" t="s">
        <v>694</v>
      </c>
      <c r="K84" s="182" t="s">
        <v>914</v>
      </c>
      <c r="L84" s="183">
        <v>25800779</v>
      </c>
    </row>
    <row r="85" spans="1:12">
      <c r="A85" s="76" t="s">
        <v>293</v>
      </c>
      <c r="B85" s="77" t="s">
        <v>292</v>
      </c>
      <c r="C85" s="182" t="s">
        <v>604</v>
      </c>
      <c r="D85" s="182" t="s">
        <v>682</v>
      </c>
      <c r="E85" s="182" t="s">
        <v>915</v>
      </c>
      <c r="F85" s="182" t="s">
        <v>604</v>
      </c>
      <c r="G85" s="182" t="s">
        <v>694</v>
      </c>
      <c r="H85" s="182" t="s">
        <v>708</v>
      </c>
      <c r="I85" s="182" t="s">
        <v>694</v>
      </c>
      <c r="J85" s="182" t="s">
        <v>733</v>
      </c>
      <c r="K85" s="182" t="s">
        <v>916</v>
      </c>
      <c r="L85" s="183" t="s">
        <v>735</v>
      </c>
    </row>
    <row r="86" spans="1:12">
      <c r="A86" s="76" t="s">
        <v>291</v>
      </c>
      <c r="B86" s="77" t="s">
        <v>290</v>
      </c>
      <c r="C86" s="187" t="s">
        <v>605</v>
      </c>
      <c r="D86" s="182" t="s">
        <v>682</v>
      </c>
      <c r="E86" s="182" t="s">
        <v>917</v>
      </c>
      <c r="F86" s="182" t="s">
        <v>605</v>
      </c>
      <c r="G86" s="182" t="s">
        <v>918</v>
      </c>
      <c r="H86" s="182" t="s">
        <v>694</v>
      </c>
      <c r="I86" s="182" t="s">
        <v>694</v>
      </c>
      <c r="J86" s="182" t="s">
        <v>733</v>
      </c>
      <c r="K86" s="182" t="s">
        <v>919</v>
      </c>
      <c r="L86" s="183" t="s">
        <v>735</v>
      </c>
    </row>
    <row r="87" spans="1:12">
      <c r="A87" s="76" t="s">
        <v>289</v>
      </c>
      <c r="B87" s="77" t="s">
        <v>288</v>
      </c>
      <c r="C87" s="187" t="s">
        <v>606</v>
      </c>
      <c r="D87" s="182" t="s">
        <v>682</v>
      </c>
      <c r="E87" s="182" t="s">
        <v>920</v>
      </c>
      <c r="F87" s="182" t="s">
        <v>606</v>
      </c>
      <c r="G87" s="182" t="s">
        <v>921</v>
      </c>
      <c r="H87" s="182" t="s">
        <v>694</v>
      </c>
      <c r="I87" s="182" t="s">
        <v>694</v>
      </c>
      <c r="J87" s="182" t="s">
        <v>733</v>
      </c>
      <c r="K87" s="182" t="s">
        <v>922</v>
      </c>
      <c r="L87" s="183">
        <v>24205036</v>
      </c>
    </row>
    <row r="88" spans="1:12" ht="25.5">
      <c r="A88" s="76" t="s">
        <v>287</v>
      </c>
      <c r="B88" s="77" t="s">
        <v>286</v>
      </c>
      <c r="C88" s="187" t="s">
        <v>513</v>
      </c>
      <c r="D88" s="182" t="s">
        <v>682</v>
      </c>
      <c r="E88" s="182" t="s">
        <v>923</v>
      </c>
      <c r="F88" s="182" t="s">
        <v>513</v>
      </c>
      <c r="G88" s="182" t="s">
        <v>924</v>
      </c>
      <c r="H88" s="182" t="s">
        <v>692</v>
      </c>
      <c r="I88" s="182" t="s">
        <v>694</v>
      </c>
      <c r="J88" s="182" t="s">
        <v>925</v>
      </c>
      <c r="K88" s="182" t="s">
        <v>926</v>
      </c>
      <c r="L88" s="183" t="s">
        <v>927</v>
      </c>
    </row>
    <row r="89" spans="1:12" ht="25.5">
      <c r="A89" s="76" t="s">
        <v>285</v>
      </c>
      <c r="B89" s="77" t="s">
        <v>284</v>
      </c>
      <c r="C89" s="187" t="s">
        <v>607</v>
      </c>
      <c r="D89" s="182" t="s">
        <v>682</v>
      </c>
      <c r="E89" s="182" t="s">
        <v>928</v>
      </c>
      <c r="F89" s="182" t="s">
        <v>607</v>
      </c>
      <c r="G89" s="182" t="s">
        <v>929</v>
      </c>
      <c r="H89" s="182" t="s">
        <v>692</v>
      </c>
      <c r="I89" s="182" t="s">
        <v>693</v>
      </c>
      <c r="J89" s="182" t="s">
        <v>694</v>
      </c>
      <c r="K89" s="182" t="s">
        <v>930</v>
      </c>
      <c r="L89" s="183" t="s">
        <v>931</v>
      </c>
    </row>
    <row r="90" spans="1:12" ht="25.5">
      <c r="A90" s="76" t="s">
        <v>283</v>
      </c>
      <c r="B90" s="77" t="s">
        <v>282</v>
      </c>
      <c r="C90" s="187" t="s">
        <v>608</v>
      </c>
      <c r="D90" s="182" t="s">
        <v>682</v>
      </c>
      <c r="E90" s="182" t="s">
        <v>932</v>
      </c>
      <c r="F90" s="182" t="s">
        <v>608</v>
      </c>
      <c r="G90" s="182" t="s">
        <v>933</v>
      </c>
      <c r="H90" s="182" t="s">
        <v>934</v>
      </c>
      <c r="I90" s="182" t="s">
        <v>935</v>
      </c>
      <c r="J90" s="182" t="s">
        <v>694</v>
      </c>
      <c r="K90" s="182" t="s">
        <v>936</v>
      </c>
      <c r="L90" s="183" t="s">
        <v>937</v>
      </c>
    </row>
    <row r="91" spans="1:12" ht="25.5">
      <c r="A91" s="76" t="s">
        <v>281</v>
      </c>
      <c r="B91" s="77" t="s">
        <v>280</v>
      </c>
      <c r="C91" s="182" t="s">
        <v>609</v>
      </c>
      <c r="D91" s="182" t="s">
        <v>682</v>
      </c>
      <c r="E91" s="182" t="s">
        <v>938</v>
      </c>
      <c r="F91" s="182" t="s">
        <v>609</v>
      </c>
      <c r="G91" s="182" t="s">
        <v>939</v>
      </c>
      <c r="H91" s="182" t="s">
        <v>692</v>
      </c>
      <c r="I91" s="182" t="s">
        <v>694</v>
      </c>
      <c r="J91" s="182" t="s">
        <v>940</v>
      </c>
      <c r="K91" s="182" t="s">
        <v>941</v>
      </c>
      <c r="L91" s="183" t="s">
        <v>942</v>
      </c>
    </row>
    <row r="92" spans="1:12">
      <c r="A92" s="76" t="s">
        <v>279</v>
      </c>
      <c r="B92" s="77" t="s">
        <v>278</v>
      </c>
      <c r="C92" s="182" t="s">
        <v>610</v>
      </c>
      <c r="D92" s="182" t="s">
        <v>682</v>
      </c>
      <c r="E92" s="182" t="s">
        <v>1258</v>
      </c>
      <c r="F92" s="182" t="s">
        <v>947</v>
      </c>
      <c r="G92" s="182" t="s">
        <v>943</v>
      </c>
      <c r="H92" s="182" t="s">
        <v>692</v>
      </c>
      <c r="I92" s="182" t="s">
        <v>694</v>
      </c>
      <c r="J92" s="182" t="s">
        <v>944</v>
      </c>
      <c r="K92" s="182" t="s">
        <v>945</v>
      </c>
      <c r="L92" s="183">
        <v>24342142</v>
      </c>
    </row>
    <row r="93" spans="1:12">
      <c r="A93" s="76" t="s">
        <v>277</v>
      </c>
      <c r="B93" s="77" t="s">
        <v>276</v>
      </c>
      <c r="C93" s="182" t="s">
        <v>611</v>
      </c>
      <c r="D93" s="182" t="s">
        <v>682</v>
      </c>
      <c r="E93" s="182" t="s">
        <v>946</v>
      </c>
      <c r="F93" s="182" t="s">
        <v>947</v>
      </c>
      <c r="G93" s="182" t="s">
        <v>943</v>
      </c>
      <c r="H93" s="182" t="s">
        <v>692</v>
      </c>
      <c r="I93" s="182" t="s">
        <v>694</v>
      </c>
      <c r="J93" s="182" t="s">
        <v>944</v>
      </c>
      <c r="K93" s="182" t="s">
        <v>945</v>
      </c>
      <c r="L93" s="183">
        <v>24342142</v>
      </c>
    </row>
    <row r="94" spans="1:12">
      <c r="A94" s="76" t="s">
        <v>275</v>
      </c>
      <c r="B94" s="77" t="s">
        <v>274</v>
      </c>
      <c r="C94" s="187" t="s">
        <v>612</v>
      </c>
      <c r="D94" s="182" t="s">
        <v>682</v>
      </c>
      <c r="E94" s="182" t="s">
        <v>948</v>
      </c>
      <c r="F94" s="182" t="s">
        <v>612</v>
      </c>
      <c r="G94" s="182" t="s">
        <v>949</v>
      </c>
      <c r="H94" s="182" t="s">
        <v>708</v>
      </c>
      <c r="I94" s="182" t="s">
        <v>950</v>
      </c>
      <c r="J94" s="182" t="s">
        <v>694</v>
      </c>
      <c r="K94" s="182" t="s">
        <v>951</v>
      </c>
      <c r="L94" s="183">
        <v>12050232</v>
      </c>
    </row>
    <row r="95" spans="1:12">
      <c r="A95" s="76" t="s">
        <v>273</v>
      </c>
      <c r="B95" s="77" t="s">
        <v>272</v>
      </c>
      <c r="C95" s="187" t="s">
        <v>613</v>
      </c>
      <c r="D95" s="182" t="s">
        <v>682</v>
      </c>
      <c r="E95" s="182" t="s">
        <v>952</v>
      </c>
      <c r="F95" s="182" t="s">
        <v>613</v>
      </c>
      <c r="G95" s="182" t="s">
        <v>953</v>
      </c>
      <c r="H95" s="182" t="s">
        <v>708</v>
      </c>
      <c r="I95" s="182" t="s">
        <v>694</v>
      </c>
      <c r="J95" s="182" t="s">
        <v>954</v>
      </c>
      <c r="K95" s="182" t="s">
        <v>955</v>
      </c>
      <c r="L95" s="183">
        <v>26824344</v>
      </c>
    </row>
    <row r="96" spans="1:12">
      <c r="A96" s="76" t="s">
        <v>271</v>
      </c>
      <c r="B96" s="77" t="s">
        <v>270</v>
      </c>
      <c r="C96" s="187" t="s">
        <v>614</v>
      </c>
      <c r="D96" s="182" t="s">
        <v>682</v>
      </c>
      <c r="E96" s="182" t="s">
        <v>956</v>
      </c>
      <c r="F96" s="182" t="s">
        <v>614</v>
      </c>
      <c r="G96" s="182" t="s">
        <v>957</v>
      </c>
      <c r="H96" s="182" t="s">
        <v>694</v>
      </c>
      <c r="I96" s="182" t="s">
        <v>694</v>
      </c>
      <c r="J96" s="182" t="s">
        <v>694</v>
      </c>
      <c r="K96" s="182" t="s">
        <v>958</v>
      </c>
      <c r="L96" s="183">
        <v>11874916</v>
      </c>
    </row>
    <row r="97" spans="1:12" ht="25.5">
      <c r="A97" s="76" t="s">
        <v>269</v>
      </c>
      <c r="B97" s="77" t="s">
        <v>268</v>
      </c>
      <c r="C97" s="187" t="s">
        <v>615</v>
      </c>
      <c r="D97" s="182" t="s">
        <v>682</v>
      </c>
      <c r="E97" s="182" t="s">
        <v>959</v>
      </c>
      <c r="F97" s="182" t="s">
        <v>615</v>
      </c>
      <c r="G97" s="182" t="s">
        <v>960</v>
      </c>
      <c r="H97" s="182" t="s">
        <v>692</v>
      </c>
      <c r="I97" s="182" t="s">
        <v>871</v>
      </c>
      <c r="J97" s="182" t="s">
        <v>694</v>
      </c>
      <c r="K97" s="182" t="s">
        <v>961</v>
      </c>
      <c r="L97" s="183" t="s">
        <v>962</v>
      </c>
    </row>
    <row r="98" spans="1:12" ht="25.5">
      <c r="A98" s="76" t="s">
        <v>267</v>
      </c>
      <c r="B98" s="77" t="s">
        <v>266</v>
      </c>
      <c r="C98" s="187" t="s">
        <v>514</v>
      </c>
      <c r="D98" s="182" t="s">
        <v>682</v>
      </c>
      <c r="E98" s="182" t="s">
        <v>963</v>
      </c>
      <c r="F98" s="182" t="s">
        <v>514</v>
      </c>
      <c r="G98" s="182" t="s">
        <v>964</v>
      </c>
      <c r="H98" s="182" t="s">
        <v>708</v>
      </c>
      <c r="I98" s="182" t="s">
        <v>965</v>
      </c>
      <c r="J98" s="182" t="s">
        <v>694</v>
      </c>
      <c r="K98" s="182" t="s">
        <v>966</v>
      </c>
      <c r="L98" s="183" t="s">
        <v>967</v>
      </c>
    </row>
    <row r="99" spans="1:12" ht="25.5">
      <c r="A99" s="76" t="s">
        <v>265</v>
      </c>
      <c r="B99" s="77" t="s">
        <v>264</v>
      </c>
      <c r="C99" s="187" t="s">
        <v>515</v>
      </c>
      <c r="D99" s="182" t="s">
        <v>682</v>
      </c>
      <c r="E99" s="182" t="s">
        <v>1259</v>
      </c>
      <c r="F99" s="182" t="s">
        <v>1260</v>
      </c>
      <c r="G99" s="182" t="s">
        <v>968</v>
      </c>
      <c r="H99" s="182" t="s">
        <v>694</v>
      </c>
      <c r="I99" s="182" t="s">
        <v>694</v>
      </c>
      <c r="J99" s="182" t="s">
        <v>969</v>
      </c>
      <c r="K99" s="182" t="s">
        <v>970</v>
      </c>
      <c r="L99" s="183" t="s">
        <v>971</v>
      </c>
    </row>
    <row r="100" spans="1:12" ht="25.5">
      <c r="A100" s="76" t="s">
        <v>263</v>
      </c>
      <c r="B100" s="77" t="s">
        <v>262</v>
      </c>
      <c r="C100" s="187" t="s">
        <v>516</v>
      </c>
      <c r="D100" s="182" t="s">
        <v>682</v>
      </c>
      <c r="E100" s="182" t="s">
        <v>1261</v>
      </c>
      <c r="F100" s="182" t="s">
        <v>1260</v>
      </c>
      <c r="G100" s="182" t="s">
        <v>968</v>
      </c>
      <c r="H100" s="182" t="s">
        <v>694</v>
      </c>
      <c r="I100" s="182" t="s">
        <v>694</v>
      </c>
      <c r="J100" s="182" t="s">
        <v>969</v>
      </c>
      <c r="K100" s="182" t="s">
        <v>970</v>
      </c>
      <c r="L100" s="183" t="s">
        <v>971</v>
      </c>
    </row>
    <row r="101" spans="1:12">
      <c r="A101" s="76" t="s">
        <v>261</v>
      </c>
      <c r="B101" s="77" t="s">
        <v>260</v>
      </c>
      <c r="C101" s="187" t="s">
        <v>517</v>
      </c>
      <c r="D101" s="182" t="s">
        <v>682</v>
      </c>
      <c r="E101" s="182" t="s">
        <v>972</v>
      </c>
      <c r="F101" s="182" t="s">
        <v>517</v>
      </c>
      <c r="G101" s="182" t="s">
        <v>973</v>
      </c>
      <c r="H101" s="182" t="s">
        <v>694</v>
      </c>
      <c r="I101" s="182" t="s">
        <v>693</v>
      </c>
      <c r="J101" s="182" t="s">
        <v>694</v>
      </c>
      <c r="K101" s="182" t="s">
        <v>695</v>
      </c>
      <c r="L101" s="183">
        <v>21874018</v>
      </c>
    </row>
    <row r="102" spans="1:12">
      <c r="A102" s="76" t="s">
        <v>259</v>
      </c>
      <c r="B102" s="77" t="s">
        <v>258</v>
      </c>
      <c r="C102" s="187" t="s">
        <v>616</v>
      </c>
      <c r="D102" s="182" t="s">
        <v>682</v>
      </c>
      <c r="E102" s="182" t="s">
        <v>974</v>
      </c>
      <c r="F102" s="182" t="s">
        <v>975</v>
      </c>
      <c r="G102" s="182" t="s">
        <v>976</v>
      </c>
      <c r="H102" s="182" t="s">
        <v>694</v>
      </c>
      <c r="I102" s="182" t="s">
        <v>693</v>
      </c>
      <c r="J102" s="182" t="s">
        <v>694</v>
      </c>
      <c r="K102" s="182" t="s">
        <v>977</v>
      </c>
      <c r="L102" s="183">
        <v>21874018</v>
      </c>
    </row>
    <row r="103" spans="1:12">
      <c r="A103" s="76" t="s">
        <v>257</v>
      </c>
      <c r="B103" s="77" t="s">
        <v>256</v>
      </c>
      <c r="C103" s="187" t="s">
        <v>617</v>
      </c>
      <c r="D103" s="182" t="s">
        <v>682</v>
      </c>
      <c r="E103" s="182" t="s">
        <v>1262</v>
      </c>
      <c r="F103" s="182" t="s">
        <v>975</v>
      </c>
      <c r="G103" s="182" t="s">
        <v>976</v>
      </c>
      <c r="H103" s="182" t="s">
        <v>694</v>
      </c>
      <c r="I103" s="182" t="s">
        <v>693</v>
      </c>
      <c r="J103" s="182" t="s">
        <v>694</v>
      </c>
      <c r="K103" s="182" t="s">
        <v>977</v>
      </c>
      <c r="L103" s="183">
        <v>21874018</v>
      </c>
    </row>
    <row r="104" spans="1:12">
      <c r="A104" s="76" t="s">
        <v>255</v>
      </c>
      <c r="B104" s="77" t="s">
        <v>254</v>
      </c>
      <c r="C104" s="187" t="s">
        <v>518</v>
      </c>
      <c r="D104" s="182" t="s">
        <v>682</v>
      </c>
      <c r="E104" s="182" t="s">
        <v>978</v>
      </c>
      <c r="F104" s="182" t="s">
        <v>518</v>
      </c>
      <c r="G104" s="182" t="s">
        <v>979</v>
      </c>
      <c r="H104" s="182" t="s">
        <v>694</v>
      </c>
      <c r="I104" s="182" t="s">
        <v>693</v>
      </c>
      <c r="J104" s="182" t="s">
        <v>694</v>
      </c>
      <c r="K104" s="182" t="s">
        <v>695</v>
      </c>
      <c r="L104" s="183">
        <v>21874018</v>
      </c>
    </row>
    <row r="105" spans="1:12">
      <c r="A105" s="76" t="s">
        <v>253</v>
      </c>
      <c r="B105" s="77" t="s">
        <v>252</v>
      </c>
      <c r="C105" s="187" t="s">
        <v>618</v>
      </c>
      <c r="D105" s="182" t="s">
        <v>682</v>
      </c>
      <c r="E105" s="182" t="s">
        <v>980</v>
      </c>
      <c r="F105" s="182" t="s">
        <v>1263</v>
      </c>
      <c r="G105" s="182" t="s">
        <v>694</v>
      </c>
      <c r="H105" s="182" t="s">
        <v>694</v>
      </c>
      <c r="I105" s="182" t="s">
        <v>694</v>
      </c>
      <c r="J105" s="182" t="s">
        <v>981</v>
      </c>
      <c r="K105" s="182" t="s">
        <v>982</v>
      </c>
      <c r="L105" s="183">
        <v>28688761</v>
      </c>
    </row>
    <row r="106" spans="1:12">
      <c r="A106" s="76" t="s">
        <v>251</v>
      </c>
      <c r="B106" s="77" t="s">
        <v>250</v>
      </c>
      <c r="C106" s="187" t="s">
        <v>519</v>
      </c>
      <c r="D106" s="182" t="s">
        <v>682</v>
      </c>
      <c r="E106" s="182" t="s">
        <v>1264</v>
      </c>
      <c r="F106" s="182" t="s">
        <v>1263</v>
      </c>
      <c r="G106" s="182" t="s">
        <v>694</v>
      </c>
      <c r="H106" s="182" t="s">
        <v>694</v>
      </c>
      <c r="I106" s="182" t="s">
        <v>694</v>
      </c>
      <c r="J106" s="182" t="s">
        <v>981</v>
      </c>
      <c r="K106" s="182" t="s">
        <v>982</v>
      </c>
      <c r="L106" s="183">
        <v>28688761</v>
      </c>
    </row>
    <row r="107" spans="1:12">
      <c r="A107" s="76" t="s">
        <v>249</v>
      </c>
      <c r="B107" s="77" t="s">
        <v>248</v>
      </c>
      <c r="C107" s="187" t="s">
        <v>619</v>
      </c>
      <c r="D107" s="182" t="s">
        <v>682</v>
      </c>
      <c r="E107" s="182" t="s">
        <v>983</v>
      </c>
      <c r="F107" s="182" t="s">
        <v>619</v>
      </c>
      <c r="G107" s="182" t="s">
        <v>983</v>
      </c>
      <c r="H107" s="182" t="s">
        <v>694</v>
      </c>
      <c r="I107" s="182" t="s">
        <v>694</v>
      </c>
      <c r="J107" s="182" t="s">
        <v>984</v>
      </c>
      <c r="K107" s="182" t="s">
        <v>985</v>
      </c>
      <c r="L107" s="183">
        <v>27034373</v>
      </c>
    </row>
    <row r="108" spans="1:12">
      <c r="A108" s="76" t="s">
        <v>247</v>
      </c>
      <c r="B108" s="77" t="s">
        <v>246</v>
      </c>
      <c r="C108" s="187" t="s">
        <v>520</v>
      </c>
      <c r="D108" s="182" t="s">
        <v>682</v>
      </c>
      <c r="E108" s="182" t="s">
        <v>986</v>
      </c>
      <c r="F108" s="182" t="s">
        <v>520</v>
      </c>
      <c r="G108" s="182" t="s">
        <v>987</v>
      </c>
      <c r="H108" s="182" t="s">
        <v>694</v>
      </c>
      <c r="I108" s="182" t="s">
        <v>988</v>
      </c>
      <c r="J108" s="182" t="s">
        <v>694</v>
      </c>
      <c r="K108" s="182" t="s">
        <v>989</v>
      </c>
      <c r="L108" s="183">
        <v>25512605</v>
      </c>
    </row>
    <row r="109" spans="1:12">
      <c r="A109" s="76" t="s">
        <v>245</v>
      </c>
      <c r="B109" s="77" t="s">
        <v>244</v>
      </c>
      <c r="C109" s="187" t="s">
        <v>521</v>
      </c>
      <c r="D109" s="182" t="s">
        <v>682</v>
      </c>
      <c r="E109" s="182" t="s">
        <v>990</v>
      </c>
      <c r="F109" s="182" t="s">
        <v>521</v>
      </c>
      <c r="G109" s="182" t="s">
        <v>991</v>
      </c>
      <c r="H109" s="182" t="s">
        <v>708</v>
      </c>
      <c r="I109" s="182" t="s">
        <v>992</v>
      </c>
      <c r="J109" s="182" t="s">
        <v>694</v>
      </c>
      <c r="K109" s="182" t="s">
        <v>993</v>
      </c>
      <c r="L109" s="183">
        <v>28319097</v>
      </c>
    </row>
    <row r="110" spans="1:12">
      <c r="A110" s="76" t="s">
        <v>243</v>
      </c>
      <c r="B110" s="77" t="s">
        <v>242</v>
      </c>
      <c r="C110" s="187" t="s">
        <v>620</v>
      </c>
      <c r="D110" s="182" t="s">
        <v>682</v>
      </c>
      <c r="E110" s="182" t="s">
        <v>994</v>
      </c>
      <c r="F110" s="182" t="s">
        <v>620</v>
      </c>
      <c r="G110" s="182" t="s">
        <v>694</v>
      </c>
      <c r="H110" s="182" t="s">
        <v>694</v>
      </c>
      <c r="I110" s="182" t="s">
        <v>694</v>
      </c>
      <c r="J110" s="182" t="s">
        <v>995</v>
      </c>
      <c r="K110" s="182" t="s">
        <v>996</v>
      </c>
      <c r="L110" s="183">
        <v>28747678</v>
      </c>
    </row>
    <row r="111" spans="1:12">
      <c r="A111" s="76" t="s">
        <v>241</v>
      </c>
      <c r="B111" s="77" t="s">
        <v>240</v>
      </c>
      <c r="C111" s="187" t="s">
        <v>621</v>
      </c>
      <c r="D111" s="182" t="s">
        <v>682</v>
      </c>
      <c r="E111" s="182" t="s">
        <v>997</v>
      </c>
      <c r="F111" s="182" t="s">
        <v>621</v>
      </c>
      <c r="G111" s="182" t="s">
        <v>694</v>
      </c>
      <c r="H111" s="182" t="s">
        <v>694</v>
      </c>
      <c r="I111" s="182" t="s">
        <v>998</v>
      </c>
      <c r="J111" s="182" t="s">
        <v>694</v>
      </c>
      <c r="K111" s="182" t="s">
        <v>999</v>
      </c>
      <c r="L111" s="183">
        <v>26904944</v>
      </c>
    </row>
    <row r="112" spans="1:12">
      <c r="A112" s="76" t="s">
        <v>239</v>
      </c>
      <c r="B112" s="77" t="s">
        <v>238</v>
      </c>
      <c r="C112" s="187" t="s">
        <v>622</v>
      </c>
      <c r="D112" s="182" t="s">
        <v>682</v>
      </c>
      <c r="E112" s="182" t="s">
        <v>1000</v>
      </c>
      <c r="F112" s="182" t="s">
        <v>622</v>
      </c>
      <c r="G112" s="182" t="s">
        <v>694</v>
      </c>
      <c r="H112" s="182" t="s">
        <v>1001</v>
      </c>
      <c r="I112" s="182" t="s">
        <v>1002</v>
      </c>
      <c r="J112" s="182" t="s">
        <v>1003</v>
      </c>
      <c r="K112" s="182" t="s">
        <v>1004</v>
      </c>
      <c r="L112" s="183">
        <v>28041882</v>
      </c>
    </row>
    <row r="113" spans="1:12">
      <c r="A113" s="76" t="s">
        <v>237</v>
      </c>
      <c r="B113" s="77" t="s">
        <v>236</v>
      </c>
      <c r="C113" s="187" t="s">
        <v>623</v>
      </c>
      <c r="D113" s="182" t="s">
        <v>682</v>
      </c>
      <c r="E113" s="182" t="s">
        <v>1265</v>
      </c>
      <c r="F113" s="182" t="s">
        <v>1266</v>
      </c>
      <c r="G113" s="182" t="s">
        <v>1005</v>
      </c>
      <c r="H113" s="182" t="s">
        <v>692</v>
      </c>
      <c r="I113" s="182" t="s">
        <v>694</v>
      </c>
      <c r="J113" s="182" t="s">
        <v>1006</v>
      </c>
      <c r="K113" s="182" t="s">
        <v>1007</v>
      </c>
      <c r="L113" s="183">
        <v>24070194</v>
      </c>
    </row>
    <row r="114" spans="1:12">
      <c r="A114" s="76" t="s">
        <v>235</v>
      </c>
      <c r="B114" s="77" t="s">
        <v>234</v>
      </c>
      <c r="C114" s="187" t="s">
        <v>624</v>
      </c>
      <c r="D114" s="182" t="s">
        <v>682</v>
      </c>
      <c r="E114" s="182" t="s">
        <v>1267</v>
      </c>
      <c r="F114" s="182" t="s">
        <v>1266</v>
      </c>
      <c r="G114" s="182" t="s">
        <v>1005</v>
      </c>
      <c r="H114" s="182" t="s">
        <v>692</v>
      </c>
      <c r="I114" s="182" t="s">
        <v>694</v>
      </c>
      <c r="J114" s="182" t="s">
        <v>1006</v>
      </c>
      <c r="K114" s="182" t="s">
        <v>1007</v>
      </c>
      <c r="L114" s="183">
        <v>24070194</v>
      </c>
    </row>
    <row r="115" spans="1:12">
      <c r="A115" s="76" t="s">
        <v>233</v>
      </c>
      <c r="B115" s="77" t="s">
        <v>232</v>
      </c>
      <c r="C115" s="187" t="s">
        <v>625</v>
      </c>
      <c r="D115" s="182" t="s">
        <v>682</v>
      </c>
      <c r="E115" s="182" t="s">
        <v>1008</v>
      </c>
      <c r="F115" s="182" t="s">
        <v>1266</v>
      </c>
      <c r="G115" s="182" t="s">
        <v>1005</v>
      </c>
      <c r="H115" s="182" t="s">
        <v>692</v>
      </c>
      <c r="I115" s="182" t="s">
        <v>694</v>
      </c>
      <c r="J115" s="182" t="s">
        <v>1006</v>
      </c>
      <c r="K115" s="182" t="s">
        <v>1007</v>
      </c>
      <c r="L115" s="183">
        <v>24070194</v>
      </c>
    </row>
    <row r="116" spans="1:12">
      <c r="A116" s="76" t="s">
        <v>231</v>
      </c>
      <c r="B116" s="77" t="s">
        <v>230</v>
      </c>
      <c r="C116" s="187" t="s">
        <v>626</v>
      </c>
      <c r="D116" s="182" t="s">
        <v>682</v>
      </c>
      <c r="E116" s="182" t="s">
        <v>1009</v>
      </c>
      <c r="F116" s="182" t="s">
        <v>626</v>
      </c>
      <c r="G116" s="182" t="s">
        <v>1010</v>
      </c>
      <c r="H116" s="182" t="s">
        <v>694</v>
      </c>
      <c r="I116" s="182" t="s">
        <v>694</v>
      </c>
      <c r="J116" s="182" t="s">
        <v>694</v>
      </c>
      <c r="K116" s="182" t="s">
        <v>1011</v>
      </c>
      <c r="L116" s="183">
        <v>24369296</v>
      </c>
    </row>
    <row r="117" spans="1:12">
      <c r="A117" s="76" t="s">
        <v>229</v>
      </c>
      <c r="B117" s="77" t="s">
        <v>228</v>
      </c>
      <c r="C117" s="187" t="s">
        <v>627</v>
      </c>
      <c r="D117" s="182" t="s">
        <v>682</v>
      </c>
      <c r="E117" s="182" t="s">
        <v>1012</v>
      </c>
      <c r="F117" s="182" t="s">
        <v>627</v>
      </c>
      <c r="G117" s="182" t="s">
        <v>694</v>
      </c>
      <c r="H117" s="182" t="s">
        <v>708</v>
      </c>
      <c r="I117" s="182" t="s">
        <v>885</v>
      </c>
      <c r="J117" s="182" t="s">
        <v>694</v>
      </c>
      <c r="K117" s="182" t="s">
        <v>1013</v>
      </c>
      <c r="L117" s="183">
        <v>26962690</v>
      </c>
    </row>
    <row r="118" spans="1:12">
      <c r="A118" s="76" t="s">
        <v>227</v>
      </c>
      <c r="B118" s="77" t="s">
        <v>226</v>
      </c>
      <c r="C118" s="187" t="s">
        <v>522</v>
      </c>
      <c r="D118" s="182" t="s">
        <v>682</v>
      </c>
      <c r="E118" s="182" t="s">
        <v>1014</v>
      </c>
      <c r="F118" s="182" t="s">
        <v>522</v>
      </c>
      <c r="G118" s="182" t="s">
        <v>1015</v>
      </c>
      <c r="H118" s="182" t="s">
        <v>694</v>
      </c>
      <c r="I118" s="182" t="s">
        <v>694</v>
      </c>
      <c r="J118" s="182" t="s">
        <v>1016</v>
      </c>
      <c r="K118" s="182" t="s">
        <v>1017</v>
      </c>
      <c r="L118" s="183">
        <v>29074580</v>
      </c>
    </row>
    <row r="119" spans="1:12">
      <c r="A119" s="76" t="s">
        <v>225</v>
      </c>
      <c r="B119" s="77" t="s">
        <v>224</v>
      </c>
      <c r="C119" s="187" t="s">
        <v>523</v>
      </c>
      <c r="D119" s="182" t="s">
        <v>682</v>
      </c>
      <c r="E119" s="182" t="s">
        <v>1018</v>
      </c>
      <c r="F119" s="182" t="s">
        <v>1019</v>
      </c>
      <c r="G119" s="182" t="s">
        <v>1020</v>
      </c>
      <c r="H119" s="182" t="s">
        <v>694</v>
      </c>
      <c r="I119" s="182" t="s">
        <v>1021</v>
      </c>
      <c r="J119" s="182" t="s">
        <v>694</v>
      </c>
      <c r="K119" s="182" t="s">
        <v>1022</v>
      </c>
      <c r="L119" s="183">
        <v>25652569</v>
      </c>
    </row>
    <row r="120" spans="1:12">
      <c r="A120" s="76" t="s">
        <v>223</v>
      </c>
      <c r="B120" s="77" t="s">
        <v>222</v>
      </c>
      <c r="C120" s="187" t="s">
        <v>628</v>
      </c>
      <c r="D120" s="182" t="s">
        <v>682</v>
      </c>
      <c r="E120" s="182" t="s">
        <v>1268</v>
      </c>
      <c r="F120" s="182" t="s">
        <v>1019</v>
      </c>
      <c r="G120" s="182" t="s">
        <v>1020</v>
      </c>
      <c r="H120" s="182" t="s">
        <v>694</v>
      </c>
      <c r="I120" s="182" t="s">
        <v>1021</v>
      </c>
      <c r="J120" s="182" t="s">
        <v>694</v>
      </c>
      <c r="K120" s="182" t="s">
        <v>1022</v>
      </c>
      <c r="L120" s="183">
        <v>25652569</v>
      </c>
    </row>
    <row r="121" spans="1:12">
      <c r="A121" s="76" t="s">
        <v>221</v>
      </c>
      <c r="B121" s="77" t="s">
        <v>220</v>
      </c>
      <c r="C121" s="187" t="s">
        <v>524</v>
      </c>
      <c r="D121" s="182" t="s">
        <v>682</v>
      </c>
      <c r="E121" s="182" t="s">
        <v>1023</v>
      </c>
      <c r="F121" s="182" t="s">
        <v>1028</v>
      </c>
      <c r="G121" s="182" t="s">
        <v>1024</v>
      </c>
      <c r="H121" s="182" t="s">
        <v>722</v>
      </c>
      <c r="I121" s="182" t="s">
        <v>694</v>
      </c>
      <c r="J121" s="182" t="s">
        <v>717</v>
      </c>
      <c r="K121" s="182" t="s">
        <v>1025</v>
      </c>
      <c r="L121" s="183">
        <v>24863656</v>
      </c>
    </row>
    <row r="122" spans="1:12">
      <c r="A122" s="76" t="s">
        <v>219</v>
      </c>
      <c r="B122" s="77" t="s">
        <v>218</v>
      </c>
      <c r="C122" s="187" t="s">
        <v>525</v>
      </c>
      <c r="D122" s="182" t="s">
        <v>682</v>
      </c>
      <c r="E122" s="182" t="s">
        <v>1026</v>
      </c>
      <c r="F122" s="182" t="s">
        <v>1028</v>
      </c>
      <c r="G122" s="182" t="s">
        <v>1024</v>
      </c>
      <c r="H122" s="182" t="s">
        <v>722</v>
      </c>
      <c r="I122" s="182" t="s">
        <v>694</v>
      </c>
      <c r="J122" s="182" t="s">
        <v>717</v>
      </c>
      <c r="K122" s="182" t="s">
        <v>1025</v>
      </c>
      <c r="L122" s="183">
        <v>24863656</v>
      </c>
    </row>
    <row r="123" spans="1:12">
      <c r="A123" s="76" t="s">
        <v>217</v>
      </c>
      <c r="B123" s="77" t="s">
        <v>216</v>
      </c>
      <c r="C123" s="187" t="s">
        <v>526</v>
      </c>
      <c r="D123" s="182" t="s">
        <v>682</v>
      </c>
      <c r="E123" s="182" t="s">
        <v>1027</v>
      </c>
      <c r="F123" s="182" t="s">
        <v>1028</v>
      </c>
      <c r="G123" s="182" t="s">
        <v>1024</v>
      </c>
      <c r="H123" s="182" t="s">
        <v>722</v>
      </c>
      <c r="I123" s="182" t="s">
        <v>694</v>
      </c>
      <c r="J123" s="182" t="s">
        <v>717</v>
      </c>
      <c r="K123" s="182" t="s">
        <v>1025</v>
      </c>
      <c r="L123" s="183">
        <v>24863656</v>
      </c>
    </row>
    <row r="124" spans="1:12">
      <c r="A124" s="76" t="s">
        <v>215</v>
      </c>
      <c r="B124" s="77" t="s">
        <v>214</v>
      </c>
      <c r="C124" s="187" t="s">
        <v>527</v>
      </c>
      <c r="D124" s="182" t="s">
        <v>682</v>
      </c>
      <c r="E124" s="182" t="s">
        <v>1269</v>
      </c>
      <c r="F124" s="182" t="s">
        <v>527</v>
      </c>
      <c r="G124" s="182" t="s">
        <v>1029</v>
      </c>
      <c r="H124" s="182" t="s">
        <v>694</v>
      </c>
      <c r="I124" s="182" t="s">
        <v>694</v>
      </c>
      <c r="J124" s="182" t="s">
        <v>1030</v>
      </c>
      <c r="K124" s="182" t="s">
        <v>1031</v>
      </c>
      <c r="L124" s="183">
        <v>28598443</v>
      </c>
    </row>
    <row r="125" spans="1:12" ht="25.5">
      <c r="A125" s="76" t="s">
        <v>213</v>
      </c>
      <c r="B125" s="77" t="s">
        <v>212</v>
      </c>
      <c r="C125" s="187" t="s">
        <v>629</v>
      </c>
      <c r="D125" s="182" t="s">
        <v>682</v>
      </c>
      <c r="E125" s="182" t="s">
        <v>1032</v>
      </c>
      <c r="F125" s="182" t="s">
        <v>629</v>
      </c>
      <c r="G125" s="182" t="s">
        <v>694</v>
      </c>
      <c r="H125" s="182" t="s">
        <v>694</v>
      </c>
      <c r="I125" s="182" t="s">
        <v>1033</v>
      </c>
      <c r="J125" s="182" t="s">
        <v>694</v>
      </c>
      <c r="K125" s="182" t="s">
        <v>1034</v>
      </c>
      <c r="L125" s="183" t="s">
        <v>1035</v>
      </c>
    </row>
    <row r="126" spans="1:12" ht="51">
      <c r="A126" s="76" t="s">
        <v>211</v>
      </c>
      <c r="B126" s="77" t="s">
        <v>210</v>
      </c>
      <c r="C126" s="187" t="s">
        <v>630</v>
      </c>
      <c r="D126" s="182" t="s">
        <v>682</v>
      </c>
      <c r="E126" s="182" t="s">
        <v>1036</v>
      </c>
      <c r="F126" s="182" t="s">
        <v>630</v>
      </c>
      <c r="G126" s="182" t="s">
        <v>1037</v>
      </c>
      <c r="H126" s="182" t="s">
        <v>692</v>
      </c>
      <c r="I126" s="182" t="s">
        <v>694</v>
      </c>
      <c r="J126" s="182" t="s">
        <v>1038</v>
      </c>
      <c r="K126" s="182" t="s">
        <v>1039</v>
      </c>
      <c r="L126" s="183" t="s">
        <v>1040</v>
      </c>
    </row>
    <row r="127" spans="1:12">
      <c r="A127" s="76" t="s">
        <v>209</v>
      </c>
      <c r="B127" s="77" t="s">
        <v>208</v>
      </c>
      <c r="C127" s="187" t="s">
        <v>528</v>
      </c>
      <c r="D127" s="182" t="s">
        <v>682</v>
      </c>
      <c r="E127" s="182" t="s">
        <v>1041</v>
      </c>
      <c r="F127" s="182" t="s">
        <v>528</v>
      </c>
      <c r="G127" s="182" t="s">
        <v>1042</v>
      </c>
      <c r="H127" s="182" t="s">
        <v>692</v>
      </c>
      <c r="I127" s="182" t="s">
        <v>1043</v>
      </c>
      <c r="J127" s="182" t="s">
        <v>694</v>
      </c>
      <c r="K127" s="182" t="s">
        <v>1044</v>
      </c>
      <c r="L127" s="183">
        <v>25057983</v>
      </c>
    </row>
    <row r="128" spans="1:12" ht="51">
      <c r="A128" s="76" t="s">
        <v>207</v>
      </c>
      <c r="B128" s="77" t="s">
        <v>206</v>
      </c>
      <c r="C128" s="187" t="s">
        <v>529</v>
      </c>
      <c r="D128" s="182" t="s">
        <v>682</v>
      </c>
      <c r="E128" s="182" t="s">
        <v>1270</v>
      </c>
      <c r="F128" s="182" t="s">
        <v>1271</v>
      </c>
      <c r="G128" s="182" t="s">
        <v>1045</v>
      </c>
      <c r="H128" s="182" t="s">
        <v>692</v>
      </c>
      <c r="I128" s="182" t="s">
        <v>694</v>
      </c>
      <c r="J128" s="182" t="s">
        <v>1046</v>
      </c>
      <c r="K128" s="182" t="s">
        <v>1047</v>
      </c>
      <c r="L128" s="183" t="s">
        <v>1048</v>
      </c>
    </row>
    <row r="129" spans="1:12" ht="51">
      <c r="A129" s="76" t="s">
        <v>205</v>
      </c>
      <c r="B129" s="77" t="s">
        <v>204</v>
      </c>
      <c r="C129" s="187" t="s">
        <v>530</v>
      </c>
      <c r="D129" s="182" t="s">
        <v>682</v>
      </c>
      <c r="E129" s="182" t="s">
        <v>1049</v>
      </c>
      <c r="F129" s="182" t="s">
        <v>1271</v>
      </c>
      <c r="G129" s="182" t="s">
        <v>1045</v>
      </c>
      <c r="H129" s="182" t="s">
        <v>692</v>
      </c>
      <c r="I129" s="182" t="s">
        <v>694</v>
      </c>
      <c r="J129" s="182" t="s">
        <v>1046</v>
      </c>
      <c r="K129" s="182" t="s">
        <v>1047</v>
      </c>
      <c r="L129" s="183" t="s">
        <v>1048</v>
      </c>
    </row>
    <row r="130" spans="1:12">
      <c r="A130" s="76" t="s">
        <v>203</v>
      </c>
      <c r="B130" s="77" t="s">
        <v>202</v>
      </c>
      <c r="C130" s="187" t="s">
        <v>631</v>
      </c>
      <c r="D130" s="182" t="s">
        <v>682</v>
      </c>
      <c r="E130" s="182" t="s">
        <v>1050</v>
      </c>
      <c r="F130" s="182" t="s">
        <v>631</v>
      </c>
      <c r="G130" s="182" t="s">
        <v>1051</v>
      </c>
      <c r="H130" s="182" t="s">
        <v>708</v>
      </c>
      <c r="I130" s="182" t="s">
        <v>694</v>
      </c>
      <c r="J130" s="182" t="s">
        <v>1052</v>
      </c>
      <c r="K130" s="182" t="s">
        <v>1053</v>
      </c>
      <c r="L130" s="183">
        <v>25119045</v>
      </c>
    </row>
    <row r="131" spans="1:12" ht="25.5">
      <c r="A131" s="76" t="s">
        <v>201</v>
      </c>
      <c r="B131" s="77" t="s">
        <v>200</v>
      </c>
      <c r="C131" s="187" t="s">
        <v>632</v>
      </c>
      <c r="D131" s="182" t="s">
        <v>682</v>
      </c>
      <c r="E131" s="182" t="s">
        <v>1054</v>
      </c>
      <c r="F131" s="182" t="s">
        <v>1055</v>
      </c>
      <c r="G131" s="182" t="s">
        <v>1056</v>
      </c>
      <c r="H131" s="182" t="s">
        <v>692</v>
      </c>
      <c r="I131" s="182" t="s">
        <v>694</v>
      </c>
      <c r="J131" s="182" t="s">
        <v>1057</v>
      </c>
      <c r="K131" s="182" t="s">
        <v>1058</v>
      </c>
      <c r="L131" s="183" t="s">
        <v>1059</v>
      </c>
    </row>
    <row r="132" spans="1:12" ht="25.5">
      <c r="A132" s="76" t="s">
        <v>199</v>
      </c>
      <c r="B132" s="77" t="s">
        <v>198</v>
      </c>
      <c r="C132" s="187" t="s">
        <v>633</v>
      </c>
      <c r="D132" s="182" t="s">
        <v>682</v>
      </c>
      <c r="E132" s="182" t="s">
        <v>1060</v>
      </c>
      <c r="F132" s="182" t="s">
        <v>1055</v>
      </c>
      <c r="G132" s="182" t="s">
        <v>1056</v>
      </c>
      <c r="H132" s="182" t="s">
        <v>692</v>
      </c>
      <c r="I132" s="182" t="s">
        <v>694</v>
      </c>
      <c r="J132" s="182" t="s">
        <v>1057</v>
      </c>
      <c r="K132" s="182" t="s">
        <v>1058</v>
      </c>
      <c r="L132" s="183" t="s">
        <v>1059</v>
      </c>
    </row>
    <row r="133" spans="1:12">
      <c r="A133" s="76" t="s">
        <v>197</v>
      </c>
      <c r="B133" s="77" t="s">
        <v>196</v>
      </c>
      <c r="C133" s="187" t="s">
        <v>634</v>
      </c>
      <c r="D133" s="182" t="s">
        <v>682</v>
      </c>
      <c r="E133" s="182" t="s">
        <v>1061</v>
      </c>
      <c r="F133" s="182" t="s">
        <v>634</v>
      </c>
      <c r="G133" s="182" t="s">
        <v>1062</v>
      </c>
      <c r="H133" s="182" t="s">
        <v>692</v>
      </c>
      <c r="I133" s="182" t="s">
        <v>1063</v>
      </c>
      <c r="J133" s="182" t="s">
        <v>694</v>
      </c>
      <c r="K133" s="182" t="s">
        <v>1064</v>
      </c>
      <c r="L133" s="183">
        <v>15226823</v>
      </c>
    </row>
    <row r="134" spans="1:12">
      <c r="A134" s="76" t="s">
        <v>195</v>
      </c>
      <c r="B134" s="77" t="s">
        <v>194</v>
      </c>
      <c r="C134" s="182" t="s">
        <v>635</v>
      </c>
      <c r="D134" s="182" t="s">
        <v>682</v>
      </c>
      <c r="E134" s="182" t="s">
        <v>1272</v>
      </c>
      <c r="F134" s="182" t="s">
        <v>635</v>
      </c>
      <c r="G134" s="182" t="s">
        <v>1065</v>
      </c>
      <c r="H134" s="182" t="s">
        <v>692</v>
      </c>
      <c r="I134" s="182" t="s">
        <v>1066</v>
      </c>
      <c r="J134" s="182" t="s">
        <v>694</v>
      </c>
      <c r="K134" s="182" t="s">
        <v>1067</v>
      </c>
      <c r="L134" s="183">
        <v>19494298</v>
      </c>
    </row>
    <row r="135" spans="1:12">
      <c r="A135" s="76" t="s">
        <v>193</v>
      </c>
      <c r="B135" s="77" t="s">
        <v>192</v>
      </c>
      <c r="C135" s="187" t="s">
        <v>636</v>
      </c>
      <c r="D135" s="182" t="s">
        <v>682</v>
      </c>
      <c r="E135" s="182" t="s">
        <v>1068</v>
      </c>
      <c r="F135" s="182" t="s">
        <v>636</v>
      </c>
      <c r="G135" s="182" t="s">
        <v>1069</v>
      </c>
      <c r="H135" s="182" t="s">
        <v>694</v>
      </c>
      <c r="I135" s="182" t="s">
        <v>694</v>
      </c>
      <c r="J135" s="182" t="s">
        <v>1070</v>
      </c>
      <c r="K135" s="182" t="s">
        <v>1071</v>
      </c>
      <c r="L135" s="183" t="s">
        <v>1072</v>
      </c>
    </row>
    <row r="136" spans="1:12">
      <c r="A136" s="76" t="s">
        <v>191</v>
      </c>
      <c r="B136" s="77" t="s">
        <v>190</v>
      </c>
      <c r="C136" s="187" t="s">
        <v>637</v>
      </c>
      <c r="D136" s="182" t="s">
        <v>682</v>
      </c>
      <c r="E136" s="182" t="s">
        <v>1073</v>
      </c>
      <c r="F136" s="182" t="s">
        <v>637</v>
      </c>
      <c r="G136" s="182" t="s">
        <v>1074</v>
      </c>
      <c r="H136" s="182" t="s">
        <v>694</v>
      </c>
      <c r="I136" s="182" t="s">
        <v>694</v>
      </c>
      <c r="J136" s="182" t="s">
        <v>1075</v>
      </c>
      <c r="K136" s="182" t="s">
        <v>1076</v>
      </c>
      <c r="L136" s="183">
        <v>28668956</v>
      </c>
    </row>
    <row r="137" spans="1:12">
      <c r="A137" s="76" t="s">
        <v>189</v>
      </c>
      <c r="B137" s="77" t="s">
        <v>188</v>
      </c>
      <c r="C137" s="187" t="s">
        <v>638</v>
      </c>
      <c r="D137" s="182" t="s">
        <v>682</v>
      </c>
      <c r="E137" s="182" t="s">
        <v>1077</v>
      </c>
      <c r="F137" s="182" t="s">
        <v>638</v>
      </c>
      <c r="G137" s="182" t="s">
        <v>1078</v>
      </c>
      <c r="H137" s="182" t="s">
        <v>694</v>
      </c>
      <c r="I137" s="182" t="s">
        <v>1079</v>
      </c>
      <c r="J137" s="182" t="s">
        <v>694</v>
      </c>
      <c r="K137" s="182" t="s">
        <v>1080</v>
      </c>
      <c r="L137" s="183">
        <v>29230038</v>
      </c>
    </row>
    <row r="138" spans="1:12">
      <c r="A138" s="76" t="s">
        <v>187</v>
      </c>
      <c r="B138" s="77" t="s">
        <v>186</v>
      </c>
      <c r="C138" s="187" t="s">
        <v>639</v>
      </c>
      <c r="D138" s="182" t="s">
        <v>682</v>
      </c>
      <c r="E138" s="182" t="s">
        <v>1273</v>
      </c>
      <c r="F138" s="182" t="s">
        <v>1274</v>
      </c>
      <c r="G138" s="182" t="s">
        <v>1081</v>
      </c>
      <c r="H138" s="182" t="s">
        <v>692</v>
      </c>
      <c r="I138" s="182" t="s">
        <v>1082</v>
      </c>
      <c r="J138" s="182" t="s">
        <v>694</v>
      </c>
      <c r="K138" s="182" t="s">
        <v>1083</v>
      </c>
      <c r="L138" s="183">
        <v>27525555</v>
      </c>
    </row>
    <row r="139" spans="1:12">
      <c r="A139" s="76" t="s">
        <v>185</v>
      </c>
      <c r="B139" s="77" t="s">
        <v>184</v>
      </c>
      <c r="C139" s="187" t="s">
        <v>640</v>
      </c>
      <c r="D139" s="182" t="s">
        <v>682</v>
      </c>
      <c r="E139" s="182" t="s">
        <v>1084</v>
      </c>
      <c r="F139" s="182" t="s">
        <v>1274</v>
      </c>
      <c r="G139" s="182" t="s">
        <v>1081</v>
      </c>
      <c r="H139" s="182" t="s">
        <v>692</v>
      </c>
      <c r="I139" s="182" t="s">
        <v>1082</v>
      </c>
      <c r="J139" s="182" t="s">
        <v>694</v>
      </c>
      <c r="K139" s="182" t="s">
        <v>1083</v>
      </c>
      <c r="L139" s="183">
        <v>27525555</v>
      </c>
    </row>
    <row r="140" spans="1:12">
      <c r="A140" s="76" t="s">
        <v>183</v>
      </c>
      <c r="B140" s="77" t="s">
        <v>182</v>
      </c>
      <c r="C140" s="187" t="s">
        <v>641</v>
      </c>
      <c r="D140" s="182" t="s">
        <v>682</v>
      </c>
      <c r="E140" s="182" t="s">
        <v>1085</v>
      </c>
      <c r="F140" s="182" t="s">
        <v>1274</v>
      </c>
      <c r="G140" s="182" t="s">
        <v>1081</v>
      </c>
      <c r="H140" s="182" t="s">
        <v>692</v>
      </c>
      <c r="I140" s="182" t="s">
        <v>1082</v>
      </c>
      <c r="J140" s="182" t="s">
        <v>694</v>
      </c>
      <c r="K140" s="182" t="s">
        <v>1083</v>
      </c>
      <c r="L140" s="183">
        <v>27525555</v>
      </c>
    </row>
    <row r="141" spans="1:12" ht="25.5">
      <c r="A141" s="76" t="s">
        <v>181</v>
      </c>
      <c r="B141" s="77" t="s">
        <v>180</v>
      </c>
      <c r="C141" s="182" t="s">
        <v>531</v>
      </c>
      <c r="D141" s="182" t="s">
        <v>682</v>
      </c>
      <c r="E141" s="182" t="s">
        <v>1086</v>
      </c>
      <c r="F141" s="182" t="s">
        <v>531</v>
      </c>
      <c r="G141" s="182" t="s">
        <v>1087</v>
      </c>
      <c r="H141" s="182" t="s">
        <v>694</v>
      </c>
      <c r="I141" s="182" t="s">
        <v>1088</v>
      </c>
      <c r="J141" s="182" t="s">
        <v>694</v>
      </c>
      <c r="K141" s="182" t="s">
        <v>1089</v>
      </c>
      <c r="L141" s="183" t="s">
        <v>1090</v>
      </c>
    </row>
    <row r="142" spans="1:12">
      <c r="A142" s="76" t="s">
        <v>179</v>
      </c>
      <c r="B142" s="77" t="s">
        <v>178</v>
      </c>
      <c r="C142" s="182" t="s">
        <v>642</v>
      </c>
      <c r="D142" s="182" t="s">
        <v>682</v>
      </c>
      <c r="E142" s="182" t="s">
        <v>1091</v>
      </c>
      <c r="F142" s="182" t="s">
        <v>642</v>
      </c>
      <c r="G142" s="182" t="s">
        <v>1092</v>
      </c>
      <c r="H142" s="182" t="s">
        <v>694</v>
      </c>
      <c r="I142" s="182" t="s">
        <v>1093</v>
      </c>
      <c r="J142" s="182" t="s">
        <v>694</v>
      </c>
      <c r="K142" s="182" t="s">
        <v>1094</v>
      </c>
      <c r="L142" s="183">
        <v>25403490</v>
      </c>
    </row>
    <row r="143" spans="1:12">
      <c r="A143" s="76" t="s">
        <v>177</v>
      </c>
      <c r="B143" s="77" t="s">
        <v>176</v>
      </c>
      <c r="C143" s="182" t="s">
        <v>643</v>
      </c>
      <c r="D143" s="182" t="s">
        <v>682</v>
      </c>
      <c r="E143" s="182" t="s">
        <v>1095</v>
      </c>
      <c r="F143" s="182" t="s">
        <v>643</v>
      </c>
      <c r="G143" s="182" t="s">
        <v>1096</v>
      </c>
      <c r="H143" s="182" t="s">
        <v>1097</v>
      </c>
      <c r="I143" s="182" t="s">
        <v>988</v>
      </c>
      <c r="J143" s="182" t="s">
        <v>694</v>
      </c>
      <c r="K143" s="182" t="s">
        <v>1098</v>
      </c>
      <c r="L143" s="183">
        <v>28281528</v>
      </c>
    </row>
    <row r="144" spans="1:12" ht="25.5">
      <c r="A144" s="76" t="s">
        <v>175</v>
      </c>
      <c r="B144" s="77" t="s">
        <v>174</v>
      </c>
      <c r="C144" s="187" t="s">
        <v>644</v>
      </c>
      <c r="D144" s="182" t="s">
        <v>682</v>
      </c>
      <c r="E144" s="182" t="s">
        <v>1099</v>
      </c>
      <c r="F144" s="182" t="s">
        <v>644</v>
      </c>
      <c r="G144" s="182" t="s">
        <v>1100</v>
      </c>
      <c r="H144" s="182" t="s">
        <v>692</v>
      </c>
      <c r="I144" s="182" t="s">
        <v>1101</v>
      </c>
      <c r="J144" s="182" t="s">
        <v>694</v>
      </c>
      <c r="K144" s="182" t="s">
        <v>1102</v>
      </c>
      <c r="L144" s="183" t="s">
        <v>1103</v>
      </c>
    </row>
    <row r="145" spans="1:12" ht="25.5">
      <c r="A145" s="76" t="s">
        <v>173</v>
      </c>
      <c r="B145" s="77" t="s">
        <v>172</v>
      </c>
      <c r="C145" s="187" t="s">
        <v>645</v>
      </c>
      <c r="D145" s="182" t="s">
        <v>682</v>
      </c>
      <c r="E145" s="182" t="s">
        <v>1104</v>
      </c>
      <c r="F145" s="182" t="s">
        <v>1275</v>
      </c>
      <c r="G145" s="182" t="s">
        <v>1105</v>
      </c>
      <c r="H145" s="182" t="s">
        <v>692</v>
      </c>
      <c r="I145" s="182" t="s">
        <v>694</v>
      </c>
      <c r="J145" s="182" t="s">
        <v>1106</v>
      </c>
      <c r="K145" s="182" t="s">
        <v>1107</v>
      </c>
      <c r="L145" s="183" t="s">
        <v>1108</v>
      </c>
    </row>
    <row r="146" spans="1:12" ht="25.5">
      <c r="A146" s="76" t="s">
        <v>171</v>
      </c>
      <c r="B146" s="77" t="s">
        <v>170</v>
      </c>
      <c r="C146" s="187" t="s">
        <v>646</v>
      </c>
      <c r="D146" s="182" t="s">
        <v>682</v>
      </c>
      <c r="E146" s="182" t="s">
        <v>1276</v>
      </c>
      <c r="F146" s="182" t="s">
        <v>1275</v>
      </c>
      <c r="G146" s="182" t="s">
        <v>1105</v>
      </c>
      <c r="H146" s="182" t="s">
        <v>692</v>
      </c>
      <c r="I146" s="182" t="s">
        <v>694</v>
      </c>
      <c r="J146" s="182" t="s">
        <v>1106</v>
      </c>
      <c r="K146" s="182" t="s">
        <v>1107</v>
      </c>
      <c r="L146" s="183" t="s">
        <v>1108</v>
      </c>
    </row>
    <row r="147" spans="1:12">
      <c r="A147" s="76" t="s">
        <v>169</v>
      </c>
      <c r="B147" s="77" t="s">
        <v>168</v>
      </c>
      <c r="C147" s="187" t="s">
        <v>532</v>
      </c>
      <c r="D147" s="182" t="s">
        <v>682</v>
      </c>
      <c r="E147" s="182" t="s">
        <v>1109</v>
      </c>
      <c r="F147" s="182" t="s">
        <v>532</v>
      </c>
      <c r="G147" s="182" t="s">
        <v>1110</v>
      </c>
      <c r="H147" s="182" t="s">
        <v>708</v>
      </c>
      <c r="I147" s="182" t="s">
        <v>1101</v>
      </c>
      <c r="J147" s="182" t="s">
        <v>694</v>
      </c>
      <c r="K147" s="182" t="s">
        <v>1111</v>
      </c>
      <c r="L147" s="183">
        <v>19760321</v>
      </c>
    </row>
    <row r="148" spans="1:12">
      <c r="A148" s="76" t="s">
        <v>167</v>
      </c>
      <c r="B148" s="77" t="s">
        <v>166</v>
      </c>
      <c r="C148" s="187" t="s">
        <v>533</v>
      </c>
      <c r="D148" s="182" t="s">
        <v>682</v>
      </c>
      <c r="E148" s="182" t="s">
        <v>1112</v>
      </c>
      <c r="F148" s="182" t="s">
        <v>533</v>
      </c>
      <c r="G148" s="182" t="s">
        <v>1113</v>
      </c>
      <c r="H148" s="182" t="s">
        <v>708</v>
      </c>
      <c r="I148" s="182" t="s">
        <v>1114</v>
      </c>
      <c r="J148" s="182" t="s">
        <v>694</v>
      </c>
      <c r="K148" s="182" t="s">
        <v>1115</v>
      </c>
      <c r="L148" s="183">
        <v>20380817</v>
      </c>
    </row>
    <row r="149" spans="1:12">
      <c r="A149" s="76" t="s">
        <v>165</v>
      </c>
      <c r="B149" s="77" t="s">
        <v>164</v>
      </c>
      <c r="C149" s="187" t="s">
        <v>647</v>
      </c>
      <c r="D149" s="182" t="s">
        <v>682</v>
      </c>
      <c r="E149" s="182" t="s">
        <v>1277</v>
      </c>
      <c r="F149" s="182" t="s">
        <v>647</v>
      </c>
      <c r="G149" s="182" t="s">
        <v>694</v>
      </c>
      <c r="H149" s="182" t="s">
        <v>777</v>
      </c>
      <c r="I149" s="182" t="s">
        <v>694</v>
      </c>
      <c r="J149" s="182" t="s">
        <v>1116</v>
      </c>
      <c r="K149" s="182" t="s">
        <v>1117</v>
      </c>
      <c r="L149" s="183">
        <v>24262754</v>
      </c>
    </row>
    <row r="150" spans="1:12">
      <c r="A150" s="76" t="s">
        <v>163</v>
      </c>
      <c r="B150" s="77" t="s">
        <v>162</v>
      </c>
      <c r="C150" s="182" t="s">
        <v>648</v>
      </c>
      <c r="D150" s="182" t="s">
        <v>682</v>
      </c>
      <c r="E150" s="182" t="s">
        <v>1118</v>
      </c>
      <c r="F150" s="182" t="s">
        <v>648</v>
      </c>
      <c r="G150" s="182" t="s">
        <v>694</v>
      </c>
      <c r="H150" s="182" t="s">
        <v>777</v>
      </c>
      <c r="I150" s="182" t="s">
        <v>694</v>
      </c>
      <c r="J150" s="182" t="s">
        <v>1116</v>
      </c>
      <c r="K150" s="182" t="s">
        <v>1117</v>
      </c>
      <c r="L150" s="183" t="s">
        <v>1119</v>
      </c>
    </row>
    <row r="151" spans="1:12">
      <c r="A151" s="76" t="s">
        <v>161</v>
      </c>
      <c r="B151" s="77" t="s">
        <v>160</v>
      </c>
      <c r="C151" s="182" t="s">
        <v>534</v>
      </c>
      <c r="D151" s="182" t="s">
        <v>682</v>
      </c>
      <c r="E151" s="182" t="s">
        <v>1278</v>
      </c>
      <c r="F151" s="182" t="s">
        <v>534</v>
      </c>
      <c r="G151" s="182" t="s">
        <v>694</v>
      </c>
      <c r="H151" s="182" t="s">
        <v>694</v>
      </c>
      <c r="I151" s="182" t="s">
        <v>693</v>
      </c>
      <c r="J151" s="182" t="s">
        <v>694</v>
      </c>
      <c r="K151" s="182" t="s">
        <v>1120</v>
      </c>
      <c r="L151" s="183">
        <v>29241531</v>
      </c>
    </row>
    <row r="152" spans="1:12">
      <c r="A152" s="76" t="s">
        <v>159</v>
      </c>
      <c r="B152" s="77" t="s">
        <v>158</v>
      </c>
      <c r="C152" s="182" t="s">
        <v>649</v>
      </c>
      <c r="D152" s="182" t="s">
        <v>682</v>
      </c>
      <c r="E152" s="182" t="s">
        <v>1121</v>
      </c>
      <c r="F152" s="182" t="s">
        <v>649</v>
      </c>
      <c r="G152" s="182" t="s">
        <v>694</v>
      </c>
      <c r="H152" s="182" t="s">
        <v>708</v>
      </c>
      <c r="I152" s="182" t="s">
        <v>1122</v>
      </c>
      <c r="J152" s="182" t="s">
        <v>694</v>
      </c>
      <c r="K152" s="182" t="s">
        <v>1123</v>
      </c>
      <c r="L152" s="183">
        <v>26904956</v>
      </c>
    </row>
    <row r="153" spans="1:12">
      <c r="A153" s="76" t="s">
        <v>157</v>
      </c>
      <c r="B153" s="77" t="s">
        <v>156</v>
      </c>
      <c r="C153" s="182" t="s">
        <v>650</v>
      </c>
      <c r="D153" s="182" t="s">
        <v>682</v>
      </c>
      <c r="E153" s="182" t="s">
        <v>1124</v>
      </c>
      <c r="F153" s="182" t="s">
        <v>650</v>
      </c>
      <c r="G153" s="182" t="s">
        <v>694</v>
      </c>
      <c r="H153" s="182" t="s">
        <v>692</v>
      </c>
      <c r="I153" s="182" t="s">
        <v>807</v>
      </c>
      <c r="J153" s="182" t="s">
        <v>694</v>
      </c>
      <c r="K153" s="182" t="s">
        <v>1125</v>
      </c>
      <c r="L153" s="185">
        <v>24488179</v>
      </c>
    </row>
    <row r="154" spans="1:12" ht="25.5">
      <c r="A154" s="76" t="s">
        <v>155</v>
      </c>
      <c r="B154" s="77" t="s">
        <v>154</v>
      </c>
      <c r="C154" s="187" t="s">
        <v>535</v>
      </c>
      <c r="D154" s="182" t="s">
        <v>682</v>
      </c>
      <c r="E154" s="182" t="s">
        <v>1126</v>
      </c>
      <c r="F154" s="182" t="s">
        <v>535</v>
      </c>
      <c r="G154" s="182" t="s">
        <v>1127</v>
      </c>
      <c r="H154" s="182" t="s">
        <v>692</v>
      </c>
      <c r="I154" s="182" t="s">
        <v>694</v>
      </c>
      <c r="J154" s="182" t="s">
        <v>717</v>
      </c>
      <c r="K154" s="182" t="s">
        <v>1128</v>
      </c>
      <c r="L154" s="183" t="s">
        <v>1129</v>
      </c>
    </row>
    <row r="155" spans="1:12">
      <c r="A155" s="76" t="s">
        <v>153</v>
      </c>
      <c r="B155" s="77" t="s">
        <v>152</v>
      </c>
      <c r="C155" s="182" t="s">
        <v>651</v>
      </c>
      <c r="D155" s="182" t="s">
        <v>682</v>
      </c>
      <c r="E155" s="182" t="s">
        <v>1130</v>
      </c>
      <c r="F155" s="182" t="s">
        <v>1131</v>
      </c>
      <c r="G155" s="182" t="s">
        <v>1132</v>
      </c>
      <c r="H155" s="182" t="s">
        <v>722</v>
      </c>
      <c r="I155" s="182" t="s">
        <v>694</v>
      </c>
      <c r="J155" s="182" t="s">
        <v>694</v>
      </c>
      <c r="K155" s="182" t="s">
        <v>1133</v>
      </c>
      <c r="L155" s="183">
        <v>26048247</v>
      </c>
    </row>
    <row r="156" spans="1:12">
      <c r="A156" s="76" t="s">
        <v>151</v>
      </c>
      <c r="B156" s="77" t="s">
        <v>150</v>
      </c>
      <c r="C156" s="187" t="s">
        <v>652</v>
      </c>
      <c r="D156" s="182" t="s">
        <v>682</v>
      </c>
      <c r="E156" s="182" t="s">
        <v>1134</v>
      </c>
      <c r="F156" s="182" t="s">
        <v>1131</v>
      </c>
      <c r="G156" s="182" t="s">
        <v>1132</v>
      </c>
      <c r="H156" s="182" t="s">
        <v>722</v>
      </c>
      <c r="I156" s="182" t="s">
        <v>694</v>
      </c>
      <c r="J156" s="182" t="s">
        <v>694</v>
      </c>
      <c r="K156" s="182" t="s">
        <v>1133</v>
      </c>
      <c r="L156" s="183">
        <v>26048247</v>
      </c>
    </row>
    <row r="157" spans="1:12">
      <c r="A157" s="76" t="s">
        <v>149</v>
      </c>
      <c r="B157" s="77" t="s">
        <v>148</v>
      </c>
      <c r="C157" s="187" t="s">
        <v>653</v>
      </c>
      <c r="D157" s="182" t="s">
        <v>682</v>
      </c>
      <c r="E157" s="182" t="s">
        <v>1135</v>
      </c>
      <c r="F157" s="182" t="s">
        <v>653</v>
      </c>
      <c r="G157" s="182" t="s">
        <v>1136</v>
      </c>
      <c r="H157" s="182" t="s">
        <v>694</v>
      </c>
      <c r="I157" s="182" t="s">
        <v>694</v>
      </c>
      <c r="J157" s="182" t="s">
        <v>1137</v>
      </c>
      <c r="K157" s="182" t="s">
        <v>1138</v>
      </c>
      <c r="L157" s="183">
        <v>28041957</v>
      </c>
    </row>
    <row r="158" spans="1:12" ht="25.5">
      <c r="A158" s="76" t="s">
        <v>147</v>
      </c>
      <c r="B158" s="77" t="s">
        <v>146</v>
      </c>
      <c r="C158" s="187" t="s">
        <v>654</v>
      </c>
      <c r="D158" s="182" t="s">
        <v>682</v>
      </c>
      <c r="E158" s="182" t="s">
        <v>1139</v>
      </c>
      <c r="F158" s="182" t="s">
        <v>654</v>
      </c>
      <c r="G158" s="182" t="s">
        <v>1140</v>
      </c>
      <c r="H158" s="182" t="s">
        <v>692</v>
      </c>
      <c r="I158" s="182" t="s">
        <v>1021</v>
      </c>
      <c r="J158" s="182" t="s">
        <v>694</v>
      </c>
      <c r="K158" s="182" t="s">
        <v>1141</v>
      </c>
      <c r="L158" s="183" t="s">
        <v>1142</v>
      </c>
    </row>
    <row r="159" spans="1:12" ht="25.5">
      <c r="A159" s="76" t="s">
        <v>145</v>
      </c>
      <c r="B159" s="77" t="s">
        <v>144</v>
      </c>
      <c r="C159" s="182" t="s">
        <v>655</v>
      </c>
      <c r="D159" s="182" t="s">
        <v>682</v>
      </c>
      <c r="E159" s="182" t="s">
        <v>1143</v>
      </c>
      <c r="F159" s="182" t="s">
        <v>655</v>
      </c>
      <c r="G159" s="182" t="s">
        <v>1144</v>
      </c>
      <c r="H159" s="182" t="s">
        <v>692</v>
      </c>
      <c r="I159" s="182" t="s">
        <v>694</v>
      </c>
      <c r="J159" s="182" t="s">
        <v>981</v>
      </c>
      <c r="K159" s="182" t="s">
        <v>1145</v>
      </c>
      <c r="L159" s="183" t="s">
        <v>1146</v>
      </c>
    </row>
    <row r="160" spans="1:12">
      <c r="A160" s="76" t="s">
        <v>143</v>
      </c>
      <c r="B160" s="77" t="s">
        <v>142</v>
      </c>
      <c r="C160" s="182" t="s">
        <v>656</v>
      </c>
      <c r="D160" s="182" t="s">
        <v>682</v>
      </c>
      <c r="E160" s="182" t="s">
        <v>1147</v>
      </c>
      <c r="F160" s="182" t="s">
        <v>656</v>
      </c>
      <c r="G160" s="182" t="s">
        <v>1148</v>
      </c>
      <c r="H160" s="182" t="s">
        <v>692</v>
      </c>
      <c r="I160" s="182" t="s">
        <v>1149</v>
      </c>
      <c r="J160" s="182" t="s">
        <v>694</v>
      </c>
      <c r="K160" s="182" t="s">
        <v>1150</v>
      </c>
      <c r="L160" s="183">
        <v>26675721</v>
      </c>
    </row>
    <row r="161" spans="1:12">
      <c r="A161" s="76" t="s">
        <v>141</v>
      </c>
      <c r="B161" s="77" t="s">
        <v>140</v>
      </c>
      <c r="C161" s="182" t="s">
        <v>657</v>
      </c>
      <c r="D161" s="182" t="s">
        <v>682</v>
      </c>
      <c r="E161" s="182" t="s">
        <v>1151</v>
      </c>
      <c r="F161" s="182" t="s">
        <v>657</v>
      </c>
      <c r="G161" s="182" t="s">
        <v>1152</v>
      </c>
      <c r="H161" s="182" t="s">
        <v>694</v>
      </c>
      <c r="I161" s="182" t="s">
        <v>1153</v>
      </c>
      <c r="J161" s="182" t="s">
        <v>694</v>
      </c>
      <c r="K161" s="182" t="s">
        <v>1154</v>
      </c>
      <c r="L161" s="183">
        <v>20380817</v>
      </c>
    </row>
    <row r="162" spans="1:12">
      <c r="A162" s="76" t="s">
        <v>139</v>
      </c>
      <c r="B162" s="77" t="s">
        <v>138</v>
      </c>
      <c r="C162" s="182" t="s">
        <v>658</v>
      </c>
      <c r="D162" s="182" t="s">
        <v>682</v>
      </c>
      <c r="E162" s="182" t="s">
        <v>1155</v>
      </c>
      <c r="F162" s="182" t="s">
        <v>658</v>
      </c>
      <c r="G162" s="182" t="s">
        <v>1156</v>
      </c>
      <c r="H162" s="182" t="s">
        <v>694</v>
      </c>
      <c r="I162" s="182" t="s">
        <v>1157</v>
      </c>
      <c r="J162" s="182" t="s">
        <v>694</v>
      </c>
      <c r="K162" s="182" t="s">
        <v>1158</v>
      </c>
      <c r="L162" s="183">
        <v>19536159</v>
      </c>
    </row>
    <row r="163" spans="1:12">
      <c r="A163" s="76" t="s">
        <v>137</v>
      </c>
      <c r="B163" s="77" t="s">
        <v>136</v>
      </c>
      <c r="C163" s="182" t="s">
        <v>659</v>
      </c>
      <c r="D163" s="182" t="s">
        <v>682</v>
      </c>
      <c r="E163" s="182" t="s">
        <v>1159</v>
      </c>
      <c r="F163" s="182" t="s">
        <v>659</v>
      </c>
      <c r="G163" s="182" t="s">
        <v>1160</v>
      </c>
      <c r="H163" s="182" t="s">
        <v>694</v>
      </c>
      <c r="I163" s="182" t="s">
        <v>1161</v>
      </c>
      <c r="J163" s="182" t="s">
        <v>694</v>
      </c>
      <c r="K163" s="182" t="s">
        <v>1162</v>
      </c>
      <c r="L163" s="183">
        <v>28930659</v>
      </c>
    </row>
    <row r="164" spans="1:12">
      <c r="A164" s="76" t="s">
        <v>135</v>
      </c>
      <c r="B164" s="77" t="s">
        <v>134</v>
      </c>
      <c r="C164" s="182" t="s">
        <v>536</v>
      </c>
      <c r="D164" s="182" t="s">
        <v>682</v>
      </c>
      <c r="E164" s="182" t="s">
        <v>1163</v>
      </c>
      <c r="F164" s="182" t="s">
        <v>536</v>
      </c>
      <c r="G164" s="182" t="s">
        <v>1164</v>
      </c>
      <c r="H164" s="182" t="s">
        <v>692</v>
      </c>
      <c r="I164" s="182" t="s">
        <v>1165</v>
      </c>
      <c r="J164" s="182" t="s">
        <v>694</v>
      </c>
      <c r="K164" s="182" t="s">
        <v>1166</v>
      </c>
      <c r="L164" s="183">
        <v>22253730</v>
      </c>
    </row>
    <row r="165" spans="1:12">
      <c r="A165" s="76" t="s">
        <v>133</v>
      </c>
      <c r="B165" s="77" t="s">
        <v>132</v>
      </c>
      <c r="C165" s="182" t="s">
        <v>660</v>
      </c>
      <c r="D165" s="182" t="s">
        <v>682</v>
      </c>
      <c r="E165" s="182" t="s">
        <v>1167</v>
      </c>
      <c r="F165" s="182" t="s">
        <v>1168</v>
      </c>
      <c r="G165" s="182" t="s">
        <v>1169</v>
      </c>
      <c r="H165" s="182" t="s">
        <v>692</v>
      </c>
      <c r="I165" s="182" t="s">
        <v>1170</v>
      </c>
      <c r="J165" s="182" t="s">
        <v>694</v>
      </c>
      <c r="K165" s="182" t="s">
        <v>1171</v>
      </c>
      <c r="L165" s="183">
        <v>28790305</v>
      </c>
    </row>
    <row r="166" spans="1:12">
      <c r="A166" s="76" t="s">
        <v>131</v>
      </c>
      <c r="B166" s="77" t="s">
        <v>130</v>
      </c>
      <c r="C166" s="182" t="s">
        <v>661</v>
      </c>
      <c r="D166" s="182" t="s">
        <v>682</v>
      </c>
      <c r="E166" s="182" t="s">
        <v>1172</v>
      </c>
      <c r="F166" s="182" t="s">
        <v>1168</v>
      </c>
      <c r="G166" s="182" t="s">
        <v>1169</v>
      </c>
      <c r="H166" s="182" t="s">
        <v>692</v>
      </c>
      <c r="I166" s="182" t="s">
        <v>1170</v>
      </c>
      <c r="J166" s="182" t="s">
        <v>694</v>
      </c>
      <c r="K166" s="182" t="s">
        <v>1171</v>
      </c>
      <c r="L166" s="188">
        <v>28790305</v>
      </c>
    </row>
    <row r="167" spans="1:12" ht="25.5">
      <c r="A167" s="76" t="s">
        <v>129</v>
      </c>
      <c r="B167" s="77" t="s">
        <v>128</v>
      </c>
      <c r="C167" s="182" t="s">
        <v>662</v>
      </c>
      <c r="D167" s="182" t="s">
        <v>682</v>
      </c>
      <c r="E167" s="182" t="s">
        <v>1173</v>
      </c>
      <c r="F167" s="182" t="s">
        <v>1174</v>
      </c>
      <c r="G167" s="182" t="s">
        <v>1175</v>
      </c>
      <c r="H167" s="182" t="s">
        <v>708</v>
      </c>
      <c r="I167" s="182" t="s">
        <v>1176</v>
      </c>
      <c r="J167" s="182" t="s">
        <v>694</v>
      </c>
      <c r="K167" s="182" t="s">
        <v>1177</v>
      </c>
      <c r="L167" s="183" t="s">
        <v>1178</v>
      </c>
    </row>
    <row r="168" spans="1:12" ht="25.5">
      <c r="A168" s="76" t="s">
        <v>127</v>
      </c>
      <c r="B168" s="77" t="s">
        <v>126</v>
      </c>
      <c r="C168" s="182" t="s">
        <v>537</v>
      </c>
      <c r="D168" s="182" t="s">
        <v>682</v>
      </c>
      <c r="E168" s="182" t="s">
        <v>1179</v>
      </c>
      <c r="F168" s="182" t="s">
        <v>1174</v>
      </c>
      <c r="G168" s="182" t="s">
        <v>1175</v>
      </c>
      <c r="H168" s="182" t="s">
        <v>708</v>
      </c>
      <c r="I168" s="182" t="s">
        <v>1176</v>
      </c>
      <c r="J168" s="182" t="s">
        <v>694</v>
      </c>
      <c r="K168" s="182" t="s">
        <v>1177</v>
      </c>
      <c r="L168" s="183" t="s">
        <v>1178</v>
      </c>
    </row>
    <row r="169" spans="1:12" ht="25.5">
      <c r="A169" s="76" t="s">
        <v>125</v>
      </c>
      <c r="B169" s="77" t="s">
        <v>124</v>
      </c>
      <c r="C169" s="187" t="s">
        <v>538</v>
      </c>
      <c r="D169" s="182" t="s">
        <v>682</v>
      </c>
      <c r="E169" s="182" t="s">
        <v>1180</v>
      </c>
      <c r="F169" s="182" t="s">
        <v>1174</v>
      </c>
      <c r="G169" s="182" t="s">
        <v>1175</v>
      </c>
      <c r="H169" s="182" t="s">
        <v>708</v>
      </c>
      <c r="I169" s="182" t="s">
        <v>1176</v>
      </c>
      <c r="J169" s="182" t="s">
        <v>694</v>
      </c>
      <c r="K169" s="182" t="s">
        <v>1177</v>
      </c>
      <c r="L169" s="183" t="s">
        <v>1178</v>
      </c>
    </row>
    <row r="170" spans="1:12" ht="25.5">
      <c r="A170" s="76" t="s">
        <v>123</v>
      </c>
      <c r="B170" s="77" t="s">
        <v>122</v>
      </c>
      <c r="C170" s="187" t="s">
        <v>539</v>
      </c>
      <c r="D170" s="182" t="s">
        <v>682</v>
      </c>
      <c r="E170" s="182" t="s">
        <v>1279</v>
      </c>
      <c r="F170" s="182" t="s">
        <v>1174</v>
      </c>
      <c r="G170" s="182" t="s">
        <v>1175</v>
      </c>
      <c r="H170" s="182" t="s">
        <v>708</v>
      </c>
      <c r="I170" s="182" t="s">
        <v>1176</v>
      </c>
      <c r="J170" s="182" t="s">
        <v>694</v>
      </c>
      <c r="K170" s="182" t="s">
        <v>1177</v>
      </c>
      <c r="L170" s="183" t="s">
        <v>1178</v>
      </c>
    </row>
    <row r="171" spans="1:12" ht="25.5">
      <c r="A171" s="76" t="s">
        <v>121</v>
      </c>
      <c r="B171" s="77" t="s">
        <v>120</v>
      </c>
      <c r="C171" s="187" t="s">
        <v>540</v>
      </c>
      <c r="D171" s="182" t="s">
        <v>682</v>
      </c>
      <c r="E171" s="182" t="s">
        <v>1181</v>
      </c>
      <c r="F171" s="182" t="s">
        <v>1174</v>
      </c>
      <c r="G171" s="182" t="s">
        <v>1175</v>
      </c>
      <c r="H171" s="182" t="s">
        <v>708</v>
      </c>
      <c r="I171" s="182" t="s">
        <v>1176</v>
      </c>
      <c r="J171" s="182" t="s">
        <v>694</v>
      </c>
      <c r="K171" s="182" t="s">
        <v>1177</v>
      </c>
      <c r="L171" s="183" t="s">
        <v>1178</v>
      </c>
    </row>
    <row r="172" spans="1:12" ht="25.5">
      <c r="A172" s="76" t="s">
        <v>119</v>
      </c>
      <c r="B172" s="77" t="s">
        <v>118</v>
      </c>
      <c r="C172" s="187" t="s">
        <v>541</v>
      </c>
      <c r="D172" s="182" t="s">
        <v>682</v>
      </c>
      <c r="E172" s="182" t="s">
        <v>1182</v>
      </c>
      <c r="F172" s="182" t="s">
        <v>1174</v>
      </c>
      <c r="G172" s="182" t="s">
        <v>1175</v>
      </c>
      <c r="H172" s="182" t="s">
        <v>708</v>
      </c>
      <c r="I172" s="182" t="s">
        <v>1176</v>
      </c>
      <c r="J172" s="182" t="s">
        <v>694</v>
      </c>
      <c r="K172" s="182" t="s">
        <v>1177</v>
      </c>
      <c r="L172" s="183" t="s">
        <v>1178</v>
      </c>
    </row>
    <row r="173" spans="1:12">
      <c r="A173" s="76" t="s">
        <v>117</v>
      </c>
      <c r="B173" s="77" t="s">
        <v>116</v>
      </c>
      <c r="C173" s="187" t="s">
        <v>542</v>
      </c>
      <c r="D173" s="182" t="s">
        <v>682</v>
      </c>
      <c r="E173" s="182" t="s">
        <v>1183</v>
      </c>
      <c r="F173" s="182" t="s">
        <v>542</v>
      </c>
      <c r="G173" s="182" t="s">
        <v>694</v>
      </c>
      <c r="H173" s="182" t="s">
        <v>708</v>
      </c>
      <c r="I173" s="182" t="s">
        <v>694</v>
      </c>
      <c r="J173" s="182" t="s">
        <v>1184</v>
      </c>
      <c r="K173" s="182" t="s">
        <v>1185</v>
      </c>
      <c r="L173" s="183">
        <v>28017471</v>
      </c>
    </row>
    <row r="174" spans="1:12">
      <c r="A174" s="76" t="s">
        <v>115</v>
      </c>
      <c r="B174" s="77" t="s">
        <v>114</v>
      </c>
      <c r="C174" s="187" t="s">
        <v>663</v>
      </c>
      <c r="D174" s="182" t="s">
        <v>682</v>
      </c>
      <c r="E174" s="182" t="s">
        <v>1186</v>
      </c>
      <c r="F174" s="182" t="s">
        <v>663</v>
      </c>
      <c r="G174" s="182" t="s">
        <v>1187</v>
      </c>
      <c r="H174" s="182" t="s">
        <v>722</v>
      </c>
      <c r="I174" s="182" t="s">
        <v>693</v>
      </c>
      <c r="J174" s="182" t="s">
        <v>694</v>
      </c>
      <c r="K174" s="182" t="s">
        <v>695</v>
      </c>
      <c r="L174" s="183">
        <v>21874018</v>
      </c>
    </row>
    <row r="175" spans="1:12">
      <c r="A175" s="76" t="s">
        <v>113</v>
      </c>
      <c r="B175" s="77" t="s">
        <v>112</v>
      </c>
      <c r="C175" s="187" t="s">
        <v>664</v>
      </c>
      <c r="D175" s="182" t="s">
        <v>682</v>
      </c>
      <c r="E175" s="182" t="s">
        <v>1280</v>
      </c>
      <c r="F175" s="182" t="s">
        <v>664</v>
      </c>
      <c r="G175" s="182" t="s">
        <v>1188</v>
      </c>
      <c r="H175" s="182" t="s">
        <v>692</v>
      </c>
      <c r="I175" s="182" t="s">
        <v>1189</v>
      </c>
      <c r="J175" s="182" t="s">
        <v>694</v>
      </c>
      <c r="K175" s="182" t="s">
        <v>1190</v>
      </c>
      <c r="L175" s="183">
        <v>17468437</v>
      </c>
    </row>
    <row r="176" spans="1:12" ht="25.5">
      <c r="A176" s="76" t="s">
        <v>111</v>
      </c>
      <c r="B176" s="77" t="s">
        <v>110</v>
      </c>
      <c r="C176" s="187" t="s">
        <v>665</v>
      </c>
      <c r="D176" s="182" t="s">
        <v>682</v>
      </c>
      <c r="E176" s="182" t="s">
        <v>1191</v>
      </c>
      <c r="F176" s="182" t="s">
        <v>665</v>
      </c>
      <c r="G176" s="182" t="s">
        <v>1192</v>
      </c>
      <c r="H176" s="182" t="s">
        <v>757</v>
      </c>
      <c r="I176" s="182" t="s">
        <v>913</v>
      </c>
      <c r="J176" s="182" t="s">
        <v>694</v>
      </c>
      <c r="K176" s="182" t="s">
        <v>1193</v>
      </c>
      <c r="L176" s="183" t="s">
        <v>1194</v>
      </c>
    </row>
    <row r="177" spans="1:12">
      <c r="A177" s="76" t="s">
        <v>109</v>
      </c>
      <c r="B177" s="77" t="s">
        <v>108</v>
      </c>
      <c r="C177" s="187" t="s">
        <v>666</v>
      </c>
      <c r="D177" s="182" t="s">
        <v>682</v>
      </c>
      <c r="E177" s="182" t="s">
        <v>1195</v>
      </c>
      <c r="F177" s="182" t="s">
        <v>666</v>
      </c>
      <c r="G177" s="182" t="s">
        <v>1196</v>
      </c>
      <c r="H177" s="182" t="s">
        <v>722</v>
      </c>
      <c r="I177" s="182" t="s">
        <v>694</v>
      </c>
      <c r="J177" s="182" t="s">
        <v>697</v>
      </c>
      <c r="K177" s="182" t="s">
        <v>698</v>
      </c>
      <c r="L177" s="185" t="s">
        <v>699</v>
      </c>
    </row>
    <row r="178" spans="1:12">
      <c r="A178" s="76" t="s">
        <v>107</v>
      </c>
      <c r="B178" s="77" t="s">
        <v>106</v>
      </c>
      <c r="C178" s="187" t="s">
        <v>667</v>
      </c>
      <c r="D178" s="182" t="s">
        <v>682</v>
      </c>
      <c r="E178" s="182" t="s">
        <v>1197</v>
      </c>
      <c r="F178" s="182" t="s">
        <v>667</v>
      </c>
      <c r="G178" s="182" t="s">
        <v>1198</v>
      </c>
      <c r="H178" s="182" t="s">
        <v>694</v>
      </c>
      <c r="I178" s="182" t="s">
        <v>694</v>
      </c>
      <c r="J178" s="182" t="s">
        <v>733</v>
      </c>
      <c r="K178" s="182" t="s">
        <v>1199</v>
      </c>
      <c r="L178" s="185" t="s">
        <v>735</v>
      </c>
    </row>
    <row r="179" spans="1:12">
      <c r="A179" s="76" t="s">
        <v>105</v>
      </c>
      <c r="B179" s="77" t="s">
        <v>104</v>
      </c>
      <c r="C179" s="187" t="s">
        <v>668</v>
      </c>
      <c r="D179" s="182" t="s">
        <v>682</v>
      </c>
      <c r="E179" s="182" t="s">
        <v>1200</v>
      </c>
      <c r="F179" s="182" t="s">
        <v>668</v>
      </c>
      <c r="G179" s="182" t="s">
        <v>1201</v>
      </c>
      <c r="H179" s="182" t="s">
        <v>694</v>
      </c>
      <c r="I179" s="182" t="s">
        <v>1202</v>
      </c>
      <c r="J179" s="182" t="s">
        <v>694</v>
      </c>
      <c r="K179" s="182" t="s">
        <v>1203</v>
      </c>
      <c r="L179" s="185">
        <v>21247874</v>
      </c>
    </row>
    <row r="180" spans="1:12">
      <c r="A180" s="76" t="s">
        <v>103</v>
      </c>
      <c r="B180" s="77" t="s">
        <v>102</v>
      </c>
      <c r="C180" s="187" t="s">
        <v>669</v>
      </c>
      <c r="D180" s="182" t="s">
        <v>682</v>
      </c>
      <c r="E180" s="182" t="s">
        <v>1281</v>
      </c>
      <c r="F180" s="182" t="s">
        <v>669</v>
      </c>
      <c r="G180" s="182" t="s">
        <v>1204</v>
      </c>
      <c r="H180" s="182" t="s">
        <v>694</v>
      </c>
      <c r="I180" s="182" t="s">
        <v>1205</v>
      </c>
      <c r="J180" s="182" t="s">
        <v>694</v>
      </c>
      <c r="K180" s="182" t="s">
        <v>1206</v>
      </c>
      <c r="L180" s="185">
        <v>24075990</v>
      </c>
    </row>
    <row r="181" spans="1:12" ht="38.25">
      <c r="A181" s="76" t="s">
        <v>101</v>
      </c>
      <c r="B181" s="77" t="s">
        <v>100</v>
      </c>
      <c r="C181" s="187" t="s">
        <v>670</v>
      </c>
      <c r="D181" s="182" t="s">
        <v>682</v>
      </c>
      <c r="E181" s="182" t="s">
        <v>1207</v>
      </c>
      <c r="F181" s="182" t="s">
        <v>670</v>
      </c>
      <c r="G181" s="182" t="s">
        <v>1208</v>
      </c>
      <c r="H181" s="182" t="s">
        <v>692</v>
      </c>
      <c r="I181" s="182" t="s">
        <v>694</v>
      </c>
      <c r="J181" s="182" t="s">
        <v>1209</v>
      </c>
      <c r="K181" s="182" t="s">
        <v>1210</v>
      </c>
      <c r="L181" s="185" t="s">
        <v>1211</v>
      </c>
    </row>
    <row r="182" spans="1:12">
      <c r="A182" s="76" t="s">
        <v>99</v>
      </c>
      <c r="B182" s="77" t="s">
        <v>98</v>
      </c>
      <c r="C182" s="187" t="s">
        <v>671</v>
      </c>
      <c r="D182" s="182" t="s">
        <v>682</v>
      </c>
      <c r="E182" s="182" t="s">
        <v>1212</v>
      </c>
      <c r="F182" s="182" t="s">
        <v>671</v>
      </c>
      <c r="G182" s="182" t="s">
        <v>694</v>
      </c>
      <c r="H182" s="182" t="s">
        <v>708</v>
      </c>
      <c r="I182" s="182" t="s">
        <v>871</v>
      </c>
      <c r="J182" s="182" t="s">
        <v>694</v>
      </c>
      <c r="K182" s="182" t="s">
        <v>1213</v>
      </c>
      <c r="L182" s="185">
        <v>25981039</v>
      </c>
    </row>
    <row r="183" spans="1:12">
      <c r="A183" s="76" t="s">
        <v>97</v>
      </c>
      <c r="B183" s="77" t="s">
        <v>96</v>
      </c>
      <c r="C183" s="187" t="s">
        <v>672</v>
      </c>
      <c r="D183" s="182" t="s">
        <v>682</v>
      </c>
      <c r="E183" s="182" t="s">
        <v>1214</v>
      </c>
      <c r="F183" s="182" t="s">
        <v>672</v>
      </c>
      <c r="G183" s="182" t="s">
        <v>1215</v>
      </c>
      <c r="H183" s="182" t="s">
        <v>708</v>
      </c>
      <c r="I183" s="182" t="s">
        <v>1216</v>
      </c>
      <c r="J183" s="182" t="s">
        <v>694</v>
      </c>
      <c r="K183" s="182" t="s">
        <v>1217</v>
      </c>
      <c r="L183" s="185">
        <v>22155924</v>
      </c>
    </row>
    <row r="184" spans="1:12" ht="25.5">
      <c r="A184" s="76" t="s">
        <v>95</v>
      </c>
      <c r="B184" s="77" t="s">
        <v>94</v>
      </c>
      <c r="C184" s="187" t="s">
        <v>673</v>
      </c>
      <c r="D184" s="182" t="s">
        <v>682</v>
      </c>
      <c r="E184" s="182" t="s">
        <v>1282</v>
      </c>
      <c r="F184" s="182" t="s">
        <v>1283</v>
      </c>
      <c r="G184" s="182" t="s">
        <v>1218</v>
      </c>
      <c r="H184" s="182" t="s">
        <v>708</v>
      </c>
      <c r="I184" s="182" t="s">
        <v>1219</v>
      </c>
      <c r="J184" s="182" t="s">
        <v>694</v>
      </c>
      <c r="K184" s="182" t="s">
        <v>1220</v>
      </c>
      <c r="L184" s="185" t="s">
        <v>1221</v>
      </c>
    </row>
    <row r="185" spans="1:12" ht="25.5">
      <c r="A185" s="76" t="s">
        <v>93</v>
      </c>
      <c r="B185" s="77" t="s">
        <v>92</v>
      </c>
      <c r="C185" s="187" t="s">
        <v>543</v>
      </c>
      <c r="D185" s="182" t="s">
        <v>682</v>
      </c>
      <c r="E185" s="182" t="s">
        <v>1284</v>
      </c>
      <c r="F185" s="182" t="s">
        <v>1283</v>
      </c>
      <c r="G185" s="182" t="s">
        <v>1218</v>
      </c>
      <c r="H185" s="182" t="s">
        <v>708</v>
      </c>
      <c r="I185" s="182" t="s">
        <v>1219</v>
      </c>
      <c r="J185" s="182" t="s">
        <v>694</v>
      </c>
      <c r="K185" s="182" t="s">
        <v>1220</v>
      </c>
      <c r="L185" s="185" t="s">
        <v>1221</v>
      </c>
    </row>
    <row r="186" spans="1:12" ht="25.5">
      <c r="A186" s="76" t="s">
        <v>91</v>
      </c>
      <c r="B186" s="77" t="s">
        <v>90</v>
      </c>
      <c r="C186" s="187" t="s">
        <v>544</v>
      </c>
      <c r="D186" s="182" t="s">
        <v>682</v>
      </c>
      <c r="E186" s="182" t="s">
        <v>1222</v>
      </c>
      <c r="F186" s="182" t="s">
        <v>1283</v>
      </c>
      <c r="G186" s="182" t="s">
        <v>1218</v>
      </c>
      <c r="H186" s="182" t="s">
        <v>708</v>
      </c>
      <c r="I186" s="182" t="s">
        <v>1219</v>
      </c>
      <c r="J186" s="182" t="s">
        <v>694</v>
      </c>
      <c r="K186" s="182" t="s">
        <v>1220</v>
      </c>
      <c r="L186" s="185" t="s">
        <v>1221</v>
      </c>
    </row>
    <row r="187" spans="1:12">
      <c r="A187" s="76" t="s">
        <v>89</v>
      </c>
      <c r="B187" s="77" t="s">
        <v>88</v>
      </c>
      <c r="C187" s="187" t="s">
        <v>674</v>
      </c>
      <c r="D187" s="182" t="s">
        <v>682</v>
      </c>
      <c r="E187" s="182" t="s">
        <v>1285</v>
      </c>
      <c r="F187" s="182" t="s">
        <v>674</v>
      </c>
      <c r="G187" s="182" t="s">
        <v>1223</v>
      </c>
      <c r="H187" s="182" t="s">
        <v>694</v>
      </c>
      <c r="I187" s="182" t="s">
        <v>694</v>
      </c>
      <c r="J187" s="182" t="s">
        <v>1224</v>
      </c>
      <c r="K187" s="182" t="s">
        <v>1225</v>
      </c>
      <c r="L187" s="185" t="s">
        <v>1226</v>
      </c>
    </row>
    <row r="188" spans="1:12">
      <c r="A188" s="76" t="s">
        <v>87</v>
      </c>
      <c r="B188" s="77" t="s">
        <v>86</v>
      </c>
      <c r="C188" s="187" t="s">
        <v>675</v>
      </c>
      <c r="D188" s="182" t="s">
        <v>682</v>
      </c>
      <c r="E188" s="182" t="s">
        <v>1227</v>
      </c>
      <c r="F188" s="182" t="s">
        <v>675</v>
      </c>
      <c r="G188" s="182" t="s">
        <v>694</v>
      </c>
      <c r="H188" s="182" t="s">
        <v>708</v>
      </c>
      <c r="I188" s="182" t="s">
        <v>1228</v>
      </c>
      <c r="J188" s="182" t="s">
        <v>694</v>
      </c>
      <c r="K188" s="182" t="s">
        <v>1229</v>
      </c>
      <c r="L188" s="185">
        <v>27783597</v>
      </c>
    </row>
    <row r="189" spans="1:12" ht="25.5">
      <c r="A189" s="76" t="s">
        <v>85</v>
      </c>
      <c r="B189" s="77" t="s">
        <v>84</v>
      </c>
      <c r="C189" s="187" t="s">
        <v>676</v>
      </c>
      <c r="D189" s="182" t="s">
        <v>682</v>
      </c>
      <c r="E189" s="182" t="s">
        <v>1286</v>
      </c>
      <c r="F189" s="182" t="s">
        <v>1230</v>
      </c>
      <c r="G189" s="182" t="s">
        <v>1231</v>
      </c>
      <c r="H189" s="182" t="s">
        <v>708</v>
      </c>
      <c r="I189" s="182" t="s">
        <v>1232</v>
      </c>
      <c r="J189" s="182" t="s">
        <v>694</v>
      </c>
      <c r="K189" s="182" t="s">
        <v>1233</v>
      </c>
      <c r="L189" s="185" t="s">
        <v>1234</v>
      </c>
    </row>
    <row r="190" spans="1:12" ht="25.5">
      <c r="A190" s="76" t="s">
        <v>83</v>
      </c>
      <c r="B190" s="77" t="s">
        <v>82</v>
      </c>
      <c r="C190" s="187" t="s">
        <v>545</v>
      </c>
      <c r="D190" s="182" t="s">
        <v>682</v>
      </c>
      <c r="E190" s="182" t="s">
        <v>1287</v>
      </c>
      <c r="F190" s="182" t="s">
        <v>1230</v>
      </c>
      <c r="G190" s="182" t="s">
        <v>1231</v>
      </c>
      <c r="H190" s="182" t="s">
        <v>708</v>
      </c>
      <c r="I190" s="182" t="s">
        <v>1232</v>
      </c>
      <c r="J190" s="182" t="s">
        <v>694</v>
      </c>
      <c r="K190" s="182" t="s">
        <v>1233</v>
      </c>
      <c r="L190" s="185" t="s">
        <v>1234</v>
      </c>
    </row>
    <row r="191" spans="1:12">
      <c r="A191" s="76" t="s">
        <v>81</v>
      </c>
      <c r="B191" s="77" t="s">
        <v>80</v>
      </c>
      <c r="C191" s="187" t="s">
        <v>677</v>
      </c>
      <c r="D191" s="182" t="s">
        <v>682</v>
      </c>
      <c r="E191" s="182" t="s">
        <v>1235</v>
      </c>
      <c r="F191" s="182" t="s">
        <v>677</v>
      </c>
      <c r="G191" s="182" t="s">
        <v>1236</v>
      </c>
      <c r="H191" s="182" t="s">
        <v>708</v>
      </c>
      <c r="I191" s="182" t="s">
        <v>694</v>
      </c>
      <c r="J191" s="182" t="s">
        <v>697</v>
      </c>
      <c r="K191" s="182" t="s">
        <v>698</v>
      </c>
      <c r="L191" s="185" t="s">
        <v>699</v>
      </c>
    </row>
    <row r="192" spans="1:12" ht="25.5">
      <c r="A192" s="76" t="s">
        <v>79</v>
      </c>
      <c r="B192" s="77" t="s">
        <v>78</v>
      </c>
      <c r="C192" s="187" t="s">
        <v>678</v>
      </c>
      <c r="D192" s="182" t="s">
        <v>682</v>
      </c>
      <c r="E192" s="182" t="s">
        <v>1288</v>
      </c>
      <c r="F192" s="182" t="s">
        <v>1237</v>
      </c>
      <c r="G192" s="182" t="s">
        <v>1238</v>
      </c>
      <c r="H192" s="182" t="s">
        <v>692</v>
      </c>
      <c r="I192" s="182" t="s">
        <v>694</v>
      </c>
      <c r="J192" s="182" t="s">
        <v>1239</v>
      </c>
      <c r="K192" s="182" t="s">
        <v>1240</v>
      </c>
      <c r="L192" s="185" t="s">
        <v>1241</v>
      </c>
    </row>
    <row r="193" spans="1:12" ht="25.5">
      <c r="A193" s="76" t="s">
        <v>77</v>
      </c>
      <c r="B193" s="77" t="s">
        <v>76</v>
      </c>
      <c r="C193" s="187" t="s">
        <v>546</v>
      </c>
      <c r="D193" s="182" t="s">
        <v>682</v>
      </c>
      <c r="E193" s="182" t="s">
        <v>1242</v>
      </c>
      <c r="F193" s="182" t="s">
        <v>1237</v>
      </c>
      <c r="G193" s="182" t="s">
        <v>1238</v>
      </c>
      <c r="H193" s="182" t="s">
        <v>692</v>
      </c>
      <c r="I193" s="182" t="s">
        <v>694</v>
      </c>
      <c r="J193" s="182" t="s">
        <v>1239</v>
      </c>
      <c r="K193" s="182" t="s">
        <v>1240</v>
      </c>
      <c r="L193" s="185" t="s">
        <v>1241</v>
      </c>
    </row>
    <row r="194" spans="1:12">
      <c r="A194" s="76" t="s">
        <v>75</v>
      </c>
      <c r="B194" s="77" t="s">
        <v>74</v>
      </c>
      <c r="C194" s="187" t="s">
        <v>679</v>
      </c>
      <c r="D194" s="182" t="s">
        <v>682</v>
      </c>
      <c r="E194" s="182" t="s">
        <v>1289</v>
      </c>
      <c r="F194" s="182" t="s">
        <v>679</v>
      </c>
      <c r="G194" s="182" t="s">
        <v>1243</v>
      </c>
      <c r="H194" s="182" t="s">
        <v>694</v>
      </c>
      <c r="I194" s="182" t="s">
        <v>988</v>
      </c>
      <c r="J194" s="182" t="s">
        <v>694</v>
      </c>
      <c r="K194" s="182" t="s">
        <v>1244</v>
      </c>
      <c r="L194" s="185">
        <v>23942234</v>
      </c>
    </row>
    <row r="195" spans="1:12">
      <c r="A195" s="76" t="s">
        <v>73</v>
      </c>
      <c r="B195" s="77" t="s">
        <v>72</v>
      </c>
      <c r="C195" s="187" t="s">
        <v>547</v>
      </c>
      <c r="D195" s="182" t="s">
        <v>682</v>
      </c>
      <c r="E195" s="182" t="s">
        <v>1245</v>
      </c>
      <c r="F195" s="182" t="s">
        <v>547</v>
      </c>
      <c r="G195" s="182" t="s">
        <v>1246</v>
      </c>
      <c r="H195" s="182" t="s">
        <v>708</v>
      </c>
      <c r="I195" s="182" t="s">
        <v>694</v>
      </c>
      <c r="J195" s="182" t="s">
        <v>694</v>
      </c>
      <c r="K195" s="182" t="s">
        <v>1247</v>
      </c>
      <c r="L195" s="185">
        <v>16257534</v>
      </c>
    </row>
    <row r="196" spans="1:12" ht="15" customHeight="1">
      <c r="A196" s="76" t="s">
        <v>71</v>
      </c>
      <c r="B196" s="77" t="s">
        <v>70</v>
      </c>
      <c r="C196" s="192" t="s">
        <v>680</v>
      </c>
      <c r="D196" s="189" t="s">
        <v>683</v>
      </c>
      <c r="E196" s="189"/>
      <c r="F196" s="189"/>
      <c r="G196" s="189"/>
      <c r="H196" s="189"/>
      <c r="I196" s="189"/>
      <c r="J196" s="189"/>
      <c r="K196" s="189"/>
      <c r="L196" s="186"/>
    </row>
    <row r="197" spans="1:12" ht="15" customHeight="1">
      <c r="A197" s="76" t="s">
        <v>69</v>
      </c>
      <c r="B197" s="77" t="s">
        <v>68</v>
      </c>
      <c r="C197" s="192" t="s">
        <v>681</v>
      </c>
      <c r="D197" s="189" t="s">
        <v>683</v>
      </c>
      <c r="E197" s="189"/>
      <c r="F197" s="189"/>
      <c r="G197" s="189"/>
      <c r="H197" s="189"/>
      <c r="I197" s="189"/>
      <c r="J197" s="189"/>
      <c r="K197" s="189"/>
      <c r="L197" s="190"/>
    </row>
    <row r="198" spans="1:12" ht="15" customHeight="1">
      <c r="A198" s="76" t="s">
        <v>67</v>
      </c>
      <c r="B198" s="77" t="s">
        <v>66</v>
      </c>
      <c r="C198" s="77" t="s">
        <v>494</v>
      </c>
      <c r="D198" s="189" t="s">
        <v>683</v>
      </c>
      <c r="E198" s="189"/>
      <c r="F198" s="189"/>
      <c r="G198" s="189"/>
      <c r="H198" s="189"/>
      <c r="I198" s="189"/>
      <c r="J198" s="189"/>
      <c r="K198" s="189"/>
      <c r="L198" s="190"/>
    </row>
    <row r="199" spans="1:12" ht="15" customHeight="1">
      <c r="A199" s="76" t="s">
        <v>65</v>
      </c>
      <c r="B199" s="77" t="s">
        <v>64</v>
      </c>
      <c r="C199" s="77" t="s">
        <v>63</v>
      </c>
      <c r="D199" s="191" t="s">
        <v>1302</v>
      </c>
      <c r="E199" s="191"/>
      <c r="F199" s="191"/>
      <c r="G199" s="191"/>
      <c r="H199" s="191"/>
      <c r="I199" s="191"/>
      <c r="J199" s="191"/>
      <c r="K199" s="191"/>
      <c r="L199" s="190"/>
    </row>
    <row r="200" spans="1:12" ht="15" customHeight="1">
      <c r="A200" s="76" t="s">
        <v>62</v>
      </c>
      <c r="B200" s="77" t="s">
        <v>61</v>
      </c>
      <c r="C200" s="77" t="s">
        <v>60</v>
      </c>
      <c r="D200" s="189" t="s">
        <v>1300</v>
      </c>
      <c r="E200" s="189"/>
      <c r="F200" s="189"/>
      <c r="G200" s="189"/>
      <c r="H200" s="189"/>
      <c r="I200" s="189"/>
      <c r="J200" s="189"/>
      <c r="K200" s="189"/>
      <c r="L200" s="190"/>
    </row>
    <row r="201" spans="1:12" ht="15" customHeight="1">
      <c r="A201" s="76" t="s">
        <v>59</v>
      </c>
      <c r="B201" s="77" t="s">
        <v>58</v>
      </c>
      <c r="C201" s="77" t="s">
        <v>2</v>
      </c>
      <c r="D201" s="191" t="s">
        <v>1301</v>
      </c>
      <c r="E201" s="191"/>
      <c r="F201" s="191"/>
      <c r="G201" s="191"/>
      <c r="H201" s="191"/>
      <c r="I201" s="191"/>
      <c r="J201" s="191"/>
      <c r="K201" s="191"/>
      <c r="L201" s="190"/>
    </row>
    <row r="202" spans="1:12" ht="15" customHeight="1">
      <c r="A202" s="76" t="s">
        <v>57</v>
      </c>
      <c r="B202" s="77" t="s">
        <v>56</v>
      </c>
      <c r="C202" s="77" t="s">
        <v>55</v>
      </c>
      <c r="D202" s="191" t="s">
        <v>55</v>
      </c>
      <c r="E202" s="191"/>
      <c r="F202" s="191"/>
      <c r="G202" s="191"/>
      <c r="H202" s="191"/>
      <c r="I202" s="191"/>
      <c r="J202" s="191"/>
      <c r="K202" s="191"/>
      <c r="L202" s="190"/>
    </row>
    <row r="203" spans="1:12" ht="15" customHeight="1">
      <c r="A203" s="14"/>
      <c r="L203" s="63"/>
    </row>
    <row r="204" spans="1:12" ht="15" customHeight="1">
      <c r="A204" s="14"/>
    </row>
    <row r="205" spans="1:12" ht="15" customHeight="1">
      <c r="A205" s="14"/>
    </row>
    <row r="206" spans="1:12" ht="15" customHeight="1">
      <c r="A206" s="14"/>
    </row>
    <row r="207" spans="1:12" ht="15" customHeight="1">
      <c r="A207" s="14"/>
    </row>
    <row r="208" spans="1:12" ht="15" customHeight="1">
      <c r="A208" s="14"/>
    </row>
    <row r="209" spans="1:1" ht="15" customHeight="1">
      <c r="A209" s="14"/>
    </row>
    <row r="210" spans="1:1" ht="15" customHeight="1">
      <c r="A210" s="14"/>
    </row>
    <row r="211" spans="1:1" ht="15" customHeight="1">
      <c r="A211" s="14"/>
    </row>
    <row r="212" spans="1:1" ht="15" customHeight="1">
      <c r="A212" s="14"/>
    </row>
    <row r="213" spans="1:1" ht="15" customHeight="1">
      <c r="A213" s="14"/>
    </row>
    <row r="214" spans="1:1" ht="15" customHeight="1">
      <c r="A214" s="14"/>
    </row>
    <row r="215" spans="1:1" ht="15" customHeight="1">
      <c r="A215" s="14"/>
    </row>
    <row r="216" spans="1:1" ht="15" customHeight="1">
      <c r="A216" s="14"/>
    </row>
    <row r="217" spans="1:1" ht="15" customHeight="1">
      <c r="A217" s="14"/>
    </row>
    <row r="218" spans="1:1" ht="15" customHeight="1">
      <c r="A218" s="14"/>
    </row>
    <row r="219" spans="1:1" ht="15" customHeight="1">
      <c r="A219" s="14"/>
    </row>
    <row r="220" spans="1:1" ht="15" customHeight="1">
      <c r="A220" s="14"/>
    </row>
    <row r="221" spans="1:1" ht="15" customHeight="1">
      <c r="A221" s="14"/>
    </row>
    <row r="222" spans="1:1" ht="15" customHeight="1">
      <c r="A222" s="14"/>
    </row>
    <row r="223" spans="1:1" ht="15" hidden="1" customHeight="1">
      <c r="A223" s="14"/>
    </row>
    <row r="224" spans="1:1" ht="15" hidden="1" customHeight="1">
      <c r="A224" s="14"/>
    </row>
    <row r="225" spans="1:1" ht="15" hidden="1" customHeight="1">
      <c r="A225" s="14"/>
    </row>
    <row r="226" spans="1:1" ht="15" hidden="1" customHeight="1">
      <c r="A226" s="14"/>
    </row>
    <row r="227" spans="1:1" ht="15" hidden="1" customHeight="1">
      <c r="A227" s="14"/>
    </row>
    <row r="228" spans="1:1" ht="15" hidden="1" customHeight="1">
      <c r="A228" s="14"/>
    </row>
    <row r="229" spans="1:1" ht="15" hidden="1" customHeight="1">
      <c r="A229" s="14"/>
    </row>
    <row r="230" spans="1:1" ht="15" hidden="1" customHeight="1">
      <c r="A230" s="14"/>
    </row>
    <row r="231" spans="1:1" ht="15" hidden="1" customHeight="1">
      <c r="A231" s="14"/>
    </row>
    <row r="232" spans="1:1" ht="15" hidden="1" customHeight="1">
      <c r="A232" s="14"/>
    </row>
    <row r="233" spans="1:1" ht="15" hidden="1" customHeight="1">
      <c r="A233" s="14"/>
    </row>
    <row r="234" spans="1:1" ht="15" hidden="1" customHeight="1">
      <c r="A234" s="14"/>
    </row>
    <row r="235" spans="1:1" ht="15" hidden="1" customHeight="1">
      <c r="A235" s="14"/>
    </row>
    <row r="236" spans="1:1" ht="15" hidden="1" customHeight="1">
      <c r="A236" s="14"/>
    </row>
    <row r="237" spans="1:1" ht="15" hidden="1" customHeight="1">
      <c r="A237" s="14"/>
    </row>
    <row r="238" spans="1:1" ht="15" hidden="1" customHeight="1">
      <c r="A238" s="14"/>
    </row>
    <row r="239" spans="1:1" ht="15" hidden="1" customHeight="1">
      <c r="A239" s="14"/>
    </row>
    <row r="240" spans="1:1" ht="15" hidden="1" customHeight="1">
      <c r="A240" s="14"/>
    </row>
    <row r="241" spans="1:1" ht="15" hidden="1" customHeight="1">
      <c r="A241" s="14"/>
    </row>
    <row r="242" spans="1:1" ht="15" hidden="1" customHeight="1">
      <c r="A242" s="14"/>
    </row>
    <row r="243" spans="1:1" ht="15" hidden="1" customHeight="1">
      <c r="A243" s="14"/>
    </row>
    <row r="244" spans="1:1" ht="15" hidden="1" customHeight="1">
      <c r="A244" s="14"/>
    </row>
    <row r="245" spans="1:1" ht="15" hidden="1" customHeight="1">
      <c r="A245" s="14"/>
    </row>
    <row r="246" spans="1:1" ht="15" hidden="1" customHeight="1">
      <c r="A246" s="14"/>
    </row>
    <row r="247" spans="1:1" ht="15" hidden="1" customHeight="1">
      <c r="A247" s="14"/>
    </row>
    <row r="248" spans="1:1" ht="15" hidden="1" customHeight="1">
      <c r="A248" s="14"/>
    </row>
    <row r="249" spans="1:1" ht="15" hidden="1" customHeight="1">
      <c r="A249" s="14"/>
    </row>
    <row r="250" spans="1:1" ht="15" hidden="1" customHeight="1">
      <c r="A250" s="14"/>
    </row>
    <row r="251" spans="1:1" ht="15" hidden="1" customHeight="1">
      <c r="A251" s="14"/>
    </row>
    <row r="252" spans="1:1" ht="15" hidden="1" customHeight="1">
      <c r="A252" s="14"/>
    </row>
    <row r="253" spans="1:1" ht="15" hidden="1" customHeight="1">
      <c r="A253" s="14"/>
    </row>
    <row r="254" spans="1:1" ht="15" hidden="1" customHeight="1">
      <c r="A254" s="14"/>
    </row>
    <row r="255" spans="1:1" ht="15" hidden="1" customHeight="1">
      <c r="A255" s="14"/>
    </row>
    <row r="256" spans="1:1" ht="15" hidden="1" customHeight="1">
      <c r="A256" s="14"/>
    </row>
    <row r="257" spans="1:1" ht="15" hidden="1" customHeight="1">
      <c r="A257" s="14"/>
    </row>
    <row r="258" spans="1:1" ht="15" hidden="1" customHeight="1">
      <c r="A258" s="14"/>
    </row>
    <row r="259" spans="1:1" ht="15" hidden="1" customHeight="1">
      <c r="A259" s="14"/>
    </row>
    <row r="260" spans="1:1" ht="15" hidden="1" customHeight="1">
      <c r="A260" s="14"/>
    </row>
    <row r="261" spans="1:1" ht="15" hidden="1" customHeight="1">
      <c r="A261" s="14"/>
    </row>
    <row r="262" spans="1:1" ht="15" hidden="1" customHeight="1">
      <c r="A262" s="14"/>
    </row>
    <row r="263" spans="1:1" ht="15" hidden="1" customHeight="1">
      <c r="A263" s="14"/>
    </row>
    <row r="264" spans="1:1" ht="15" hidden="1" customHeight="1">
      <c r="A264" s="14"/>
    </row>
    <row r="265" spans="1:1" ht="15" hidden="1" customHeight="1">
      <c r="A265" s="14"/>
    </row>
    <row r="266" spans="1:1" ht="15" hidden="1" customHeight="1">
      <c r="A266" s="14"/>
    </row>
    <row r="267" spans="1:1" ht="15" hidden="1" customHeight="1">
      <c r="A267" s="14"/>
    </row>
    <row r="268" spans="1:1" ht="15" hidden="1" customHeight="1">
      <c r="A268" s="14"/>
    </row>
    <row r="269" spans="1:1" ht="15" hidden="1" customHeight="1">
      <c r="A269" s="14"/>
    </row>
    <row r="270" spans="1:1" ht="15" hidden="1" customHeight="1">
      <c r="A270" s="14"/>
    </row>
    <row r="271" spans="1:1" ht="15" hidden="1" customHeight="1">
      <c r="A271" s="14"/>
    </row>
    <row r="272" spans="1:1" ht="15" hidden="1" customHeight="1">
      <c r="A272" s="14"/>
    </row>
    <row r="273" spans="1:1" ht="15" hidden="1" customHeight="1">
      <c r="A273" s="14"/>
    </row>
    <row r="274" spans="1:1" ht="15" hidden="1" customHeight="1">
      <c r="A274" s="14"/>
    </row>
    <row r="275" spans="1:1" ht="15" hidden="1" customHeight="1">
      <c r="A275" s="14"/>
    </row>
    <row r="276" spans="1:1" ht="15" hidden="1" customHeight="1">
      <c r="A276" s="14"/>
    </row>
    <row r="277" spans="1:1" ht="15" hidden="1" customHeight="1">
      <c r="A277" s="14"/>
    </row>
    <row r="278" spans="1:1" ht="15" hidden="1" customHeight="1">
      <c r="A278" s="14"/>
    </row>
    <row r="279" spans="1:1" ht="15" hidden="1" customHeight="1">
      <c r="A279" s="14"/>
    </row>
    <row r="280" spans="1:1" ht="15" hidden="1" customHeight="1">
      <c r="A280" s="14"/>
    </row>
    <row r="281" spans="1:1" ht="15" hidden="1" customHeight="1">
      <c r="A281" s="14"/>
    </row>
    <row r="282" spans="1:1" ht="15" hidden="1" customHeight="1">
      <c r="A282" s="14"/>
    </row>
    <row r="283" spans="1:1" ht="15" hidden="1" customHeight="1">
      <c r="A283" s="14"/>
    </row>
    <row r="284" spans="1:1" ht="15" hidden="1" customHeight="1">
      <c r="A284" s="14"/>
    </row>
    <row r="285" spans="1:1" ht="15" hidden="1" customHeight="1">
      <c r="A285" s="14"/>
    </row>
    <row r="286" spans="1:1" ht="15" hidden="1" customHeight="1">
      <c r="A286" s="14"/>
    </row>
    <row r="287" spans="1:1" ht="15" hidden="1" customHeight="1">
      <c r="A287" s="14"/>
    </row>
    <row r="288" spans="1:1" ht="15" hidden="1" customHeight="1">
      <c r="A288" s="14"/>
    </row>
    <row r="289" spans="1:1" ht="15" hidden="1" customHeight="1">
      <c r="A289" s="14"/>
    </row>
    <row r="290" spans="1:1" ht="15" hidden="1" customHeight="1">
      <c r="A290" s="14"/>
    </row>
    <row r="291" spans="1:1" ht="15" hidden="1" customHeight="1">
      <c r="A291" s="14"/>
    </row>
    <row r="292" spans="1:1" ht="15" hidden="1" customHeight="1">
      <c r="A292" s="14"/>
    </row>
    <row r="293" spans="1:1" ht="15" hidden="1" customHeight="1">
      <c r="A293" s="14"/>
    </row>
    <row r="294" spans="1:1" ht="15" hidden="1" customHeight="1">
      <c r="A294" s="14"/>
    </row>
    <row r="295" spans="1:1" ht="15" hidden="1" customHeight="1">
      <c r="A295" s="14"/>
    </row>
    <row r="296" spans="1:1" ht="15" hidden="1" customHeight="1">
      <c r="A296" s="14"/>
    </row>
    <row r="297" spans="1:1" ht="15" hidden="1" customHeight="1">
      <c r="A297" s="14"/>
    </row>
    <row r="298" spans="1:1" ht="15" hidden="1" customHeight="1">
      <c r="A298" s="14"/>
    </row>
    <row r="299" spans="1:1" ht="15" hidden="1" customHeight="1">
      <c r="A299" s="14"/>
    </row>
    <row r="300" spans="1:1" ht="15" hidden="1" customHeight="1">
      <c r="A300" s="14"/>
    </row>
    <row r="301" spans="1:1" ht="15" hidden="1" customHeight="1">
      <c r="A301" s="14"/>
    </row>
    <row r="302" spans="1:1" ht="15" hidden="1" customHeight="1">
      <c r="A302" s="14"/>
    </row>
    <row r="303" spans="1:1" ht="15" hidden="1" customHeight="1">
      <c r="A303" s="14"/>
    </row>
    <row r="304" spans="1:1" ht="15" hidden="1" customHeight="1">
      <c r="A304" s="14"/>
    </row>
    <row r="305" spans="1:1" ht="15" hidden="1" customHeight="1">
      <c r="A305" s="14"/>
    </row>
    <row r="306" spans="1:1" ht="15" hidden="1" customHeight="1">
      <c r="A306" s="14"/>
    </row>
    <row r="307" spans="1:1" ht="15" hidden="1" customHeight="1">
      <c r="A307" s="14"/>
    </row>
    <row r="308" spans="1:1" ht="15" hidden="1" customHeight="1">
      <c r="A308" s="14"/>
    </row>
    <row r="309" spans="1:1" ht="15" hidden="1" customHeight="1">
      <c r="A309" s="14"/>
    </row>
    <row r="310" spans="1:1" ht="15" hidden="1" customHeight="1">
      <c r="A310" s="14"/>
    </row>
    <row r="311" spans="1:1" ht="15" hidden="1" customHeight="1">
      <c r="A311" s="14"/>
    </row>
    <row r="312" spans="1:1" ht="15" hidden="1" customHeight="1">
      <c r="A312" s="14"/>
    </row>
    <row r="313" spans="1:1" ht="15" hidden="1" customHeight="1">
      <c r="A313" s="14"/>
    </row>
    <row r="314" spans="1:1" ht="15" hidden="1" customHeight="1">
      <c r="A314" s="14"/>
    </row>
    <row r="315" spans="1:1" ht="15" hidden="1" customHeight="1">
      <c r="A315" s="14"/>
    </row>
    <row r="316" spans="1:1" ht="15" hidden="1" customHeight="1">
      <c r="A316" s="14"/>
    </row>
    <row r="317" spans="1:1" ht="15" hidden="1" customHeight="1">
      <c r="A317" s="14"/>
    </row>
    <row r="318" spans="1:1" ht="15" hidden="1" customHeight="1">
      <c r="A318" s="14"/>
    </row>
    <row r="319" spans="1:1" ht="15" hidden="1" customHeight="1">
      <c r="A319" s="14"/>
    </row>
    <row r="320" spans="1:1" ht="15" hidden="1" customHeight="1">
      <c r="A320" s="14"/>
    </row>
    <row r="321" spans="1:1" ht="15" hidden="1" customHeight="1">
      <c r="A321" s="14"/>
    </row>
    <row r="322" spans="1:1" ht="15" hidden="1" customHeight="1">
      <c r="A322" s="14"/>
    </row>
    <row r="323" spans="1:1" ht="15" hidden="1" customHeight="1">
      <c r="A323" s="14"/>
    </row>
    <row r="324" spans="1:1" ht="15" hidden="1" customHeight="1">
      <c r="A324" s="14"/>
    </row>
    <row r="325" spans="1:1" ht="15" hidden="1" customHeight="1">
      <c r="A325" s="14"/>
    </row>
    <row r="326" spans="1:1" ht="15" hidden="1" customHeight="1">
      <c r="A326" s="14"/>
    </row>
    <row r="327" spans="1:1" ht="15" hidden="1" customHeight="1">
      <c r="A327" s="14"/>
    </row>
    <row r="328" spans="1:1" ht="15" hidden="1" customHeight="1">
      <c r="A328" s="14"/>
    </row>
    <row r="329" spans="1:1" ht="15" hidden="1" customHeight="1">
      <c r="A329" s="14"/>
    </row>
    <row r="330" spans="1:1" ht="15" hidden="1" customHeight="1">
      <c r="A330" s="14"/>
    </row>
    <row r="331" spans="1:1" ht="15" hidden="1" customHeight="1">
      <c r="A331" s="14"/>
    </row>
    <row r="332" spans="1:1" ht="15" hidden="1" customHeight="1">
      <c r="A332" s="14"/>
    </row>
    <row r="333" spans="1:1" ht="15" hidden="1" customHeight="1">
      <c r="A333" s="14"/>
    </row>
    <row r="334" spans="1:1" ht="15" hidden="1" customHeight="1">
      <c r="A334" s="14"/>
    </row>
    <row r="335" spans="1:1" ht="15" hidden="1" customHeight="1">
      <c r="A335" s="14"/>
    </row>
    <row r="336" spans="1:1" ht="15" hidden="1" customHeight="1">
      <c r="A336" s="14"/>
    </row>
    <row r="337" spans="1:1" ht="15" hidden="1" customHeight="1">
      <c r="A337" s="14"/>
    </row>
    <row r="338" spans="1:1" ht="15" hidden="1" customHeight="1">
      <c r="A338" s="14"/>
    </row>
    <row r="339" spans="1:1" ht="15" hidden="1" customHeight="1">
      <c r="A339" s="14"/>
    </row>
    <row r="340" spans="1:1" ht="15" hidden="1" customHeight="1">
      <c r="A340" s="14"/>
    </row>
    <row r="341" spans="1:1" ht="15" hidden="1" customHeight="1">
      <c r="A341" s="14"/>
    </row>
    <row r="342" spans="1:1" ht="15" hidden="1" customHeight="1">
      <c r="A342" s="14"/>
    </row>
    <row r="343" spans="1:1" ht="15" hidden="1" customHeight="1">
      <c r="A343" s="14"/>
    </row>
    <row r="344" spans="1:1" ht="15" hidden="1" customHeight="1">
      <c r="A344" s="14"/>
    </row>
    <row r="345" spans="1:1" ht="15" hidden="1" customHeight="1">
      <c r="A345" s="14"/>
    </row>
    <row r="346" spans="1:1" ht="15" hidden="1" customHeight="1">
      <c r="A346" s="14"/>
    </row>
    <row r="347" spans="1:1" ht="15" hidden="1" customHeight="1">
      <c r="A347" s="14"/>
    </row>
    <row r="348" spans="1:1" ht="15" hidden="1" customHeight="1">
      <c r="A348" s="14"/>
    </row>
    <row r="349" spans="1:1" ht="15" hidden="1" customHeight="1">
      <c r="A349" s="14"/>
    </row>
    <row r="350" spans="1:1" ht="15" hidden="1" customHeight="1">
      <c r="A350" s="14"/>
    </row>
    <row r="351" spans="1:1" ht="15" hidden="1" customHeight="1">
      <c r="A351" s="14"/>
    </row>
    <row r="352" spans="1:1" ht="15" hidden="1" customHeight="1">
      <c r="A352" s="14"/>
    </row>
    <row r="353" spans="1:1" ht="15" hidden="1" customHeight="1">
      <c r="A353" s="14"/>
    </row>
    <row r="354" spans="1:1" ht="15" hidden="1" customHeight="1">
      <c r="A354" s="14"/>
    </row>
    <row r="355" spans="1:1" ht="15" hidden="1" customHeight="1">
      <c r="A355" s="14"/>
    </row>
    <row r="356" spans="1:1" ht="15" hidden="1" customHeight="1">
      <c r="A356" s="14"/>
    </row>
    <row r="357" spans="1:1" ht="15" hidden="1" customHeight="1">
      <c r="A357" s="14"/>
    </row>
    <row r="358" spans="1:1" ht="15" hidden="1" customHeight="1">
      <c r="A358" s="14"/>
    </row>
    <row r="359" spans="1:1" ht="15" hidden="1" customHeight="1">
      <c r="A359" s="14"/>
    </row>
    <row r="360" spans="1:1" ht="15" hidden="1" customHeight="1">
      <c r="A360" s="14"/>
    </row>
    <row r="361" spans="1:1" ht="15" hidden="1" customHeight="1">
      <c r="A361" s="14"/>
    </row>
    <row r="362" spans="1:1" ht="15" hidden="1" customHeight="1">
      <c r="A362" s="14"/>
    </row>
    <row r="363" spans="1:1" ht="15" hidden="1" customHeight="1">
      <c r="A363" s="14"/>
    </row>
    <row r="364" spans="1:1" ht="15" hidden="1" customHeight="1">
      <c r="A364" s="14"/>
    </row>
    <row r="365" spans="1:1" ht="15" hidden="1" customHeight="1">
      <c r="A365" s="14"/>
    </row>
    <row r="366" spans="1:1" ht="15" hidden="1" customHeight="1">
      <c r="A366" s="14"/>
    </row>
    <row r="367" spans="1:1" ht="15" hidden="1" customHeight="1">
      <c r="A367" s="14"/>
    </row>
    <row r="368" spans="1:1" ht="15" hidden="1" customHeight="1">
      <c r="A368" s="14"/>
    </row>
    <row r="369" spans="1:1" ht="15" hidden="1" customHeight="1">
      <c r="A369" s="14"/>
    </row>
    <row r="370" spans="1:1" ht="15" hidden="1" customHeight="1">
      <c r="A370" s="14"/>
    </row>
    <row r="371" spans="1:1" ht="15" hidden="1" customHeight="1">
      <c r="A371" s="14"/>
    </row>
    <row r="372" spans="1:1" ht="15" hidden="1" customHeight="1">
      <c r="A372" s="14"/>
    </row>
    <row r="373" spans="1:1" ht="15" hidden="1" customHeight="1">
      <c r="A373" s="14"/>
    </row>
    <row r="374" spans="1:1" ht="15" hidden="1" customHeight="1">
      <c r="A374" s="14"/>
    </row>
    <row r="375" spans="1:1" ht="15" hidden="1" customHeight="1">
      <c r="A375" s="14"/>
    </row>
    <row r="376" spans="1:1" ht="15" hidden="1" customHeight="1">
      <c r="A376" s="14"/>
    </row>
    <row r="377" spans="1:1" ht="15" hidden="1" customHeight="1">
      <c r="A377" s="14"/>
    </row>
    <row r="378" spans="1:1" ht="15" hidden="1" customHeight="1">
      <c r="A378" s="14"/>
    </row>
    <row r="379" spans="1:1" ht="15" hidden="1" customHeight="1">
      <c r="A379" s="14"/>
    </row>
    <row r="380" spans="1:1" ht="15" hidden="1" customHeight="1">
      <c r="A380" s="14"/>
    </row>
    <row r="381" spans="1:1" ht="15" hidden="1" customHeight="1">
      <c r="A381" s="14"/>
    </row>
    <row r="382" spans="1:1" ht="15" hidden="1" customHeight="1">
      <c r="A382" s="14"/>
    </row>
    <row r="383" spans="1:1" ht="15" hidden="1" customHeight="1">
      <c r="A383" s="14"/>
    </row>
    <row r="384" spans="1:1" ht="15" hidden="1" customHeight="1">
      <c r="A384" s="14"/>
    </row>
    <row r="385" spans="1:1" ht="15" hidden="1" customHeight="1">
      <c r="A385" s="14"/>
    </row>
    <row r="386" spans="1:1" ht="15" hidden="1" customHeight="1">
      <c r="A386" s="14"/>
    </row>
    <row r="387" spans="1:1" ht="15" hidden="1" customHeight="1">
      <c r="A387" s="14"/>
    </row>
    <row r="388" spans="1:1" ht="15" hidden="1" customHeight="1">
      <c r="A388" s="14"/>
    </row>
    <row r="389" spans="1:1" ht="15" hidden="1" customHeight="1">
      <c r="A389" s="14"/>
    </row>
    <row r="390" spans="1:1" ht="15" hidden="1" customHeight="1">
      <c r="A390" s="14"/>
    </row>
    <row r="391" spans="1:1" ht="15" hidden="1" customHeight="1">
      <c r="A391" s="14"/>
    </row>
    <row r="392" spans="1:1" ht="15" hidden="1" customHeight="1">
      <c r="A392" s="14"/>
    </row>
    <row r="393" spans="1:1" ht="15" hidden="1" customHeight="1">
      <c r="A393" s="14"/>
    </row>
    <row r="394" spans="1:1" ht="15" hidden="1" customHeight="1">
      <c r="A394" s="14"/>
    </row>
    <row r="395" spans="1:1" hidden="1"/>
  </sheetData>
  <mergeCells count="2">
    <mergeCell ref="A9:C9"/>
    <mergeCell ref="D9:L9"/>
  </mergeCells>
  <phoneticPr fontId="20" type="noConversion"/>
  <conditionalFormatting sqref="C10">
    <cfRule type="duplicateValues" dxfId="15" priority="4"/>
  </conditionalFormatting>
  <conditionalFormatting sqref="D10:L10">
    <cfRule type="duplicateValues" dxfId="14" priority="143"/>
  </conditionalFormatting>
  <pageMargins left="0.69991251615088756" right="0.69991251615088756" top="0.74990626395218019" bottom="0.74990626395218019" header="0.29996251027415122" footer="0.2999625102741512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Z219"/>
  <sheetViews>
    <sheetView zoomScale="80" zoomScaleNormal="80" workbookViewId="0">
      <pane ySplit="2" topLeftCell="A3" activePane="bottomLeft" state="frozen"/>
      <selection activeCell="C1" sqref="C1:N1"/>
      <selection pane="bottomLeft" sqref="A1:A2"/>
    </sheetView>
  </sheetViews>
  <sheetFormatPr defaultColWidth="0" defaultRowHeight="15" zeroHeight="1"/>
  <cols>
    <col min="1" max="1" width="20.875" style="13" customWidth="1"/>
    <col min="2" max="2" width="8.125" style="13" customWidth="1"/>
    <col min="3" max="3" width="6.875" style="13" customWidth="1"/>
    <col min="4" max="4" width="7.125" style="13" customWidth="1"/>
    <col min="5" max="5" width="6.875" style="13" customWidth="1"/>
    <col min="6" max="14" width="5.875" style="13" customWidth="1"/>
    <col min="15" max="15" width="6.125" style="13" customWidth="1"/>
    <col min="16" max="18" width="6.75" style="13" customWidth="1"/>
    <col min="19" max="19" width="6.625" style="13" customWidth="1"/>
    <col min="20" max="20" width="7.125" style="13" customWidth="1"/>
    <col min="21" max="21" width="6.25" style="13" customWidth="1"/>
    <col min="22" max="22" width="6.125" style="13" customWidth="1"/>
    <col min="23" max="24" width="5" style="13" customWidth="1"/>
    <col min="25" max="25" width="4" style="13" customWidth="1"/>
    <col min="26" max="26" width="10.75" style="13" customWidth="1"/>
    <col min="27" max="35" width="5.5" style="13" customWidth="1"/>
    <col min="36" max="46" width="6.375" style="13" customWidth="1"/>
    <col min="47" max="47" width="5.125" style="13" customWidth="1"/>
    <col min="48" max="48" width="4.5" style="13" customWidth="1"/>
    <col min="49" max="52" width="8" style="13" customWidth="1"/>
    <col min="53" max="16384" width="0" style="14" hidden="1"/>
  </cols>
  <sheetData>
    <row r="1" spans="1:48" ht="14.25" customHeight="1">
      <c r="A1" s="201" t="s">
        <v>46</v>
      </c>
      <c r="B1" s="201" t="s">
        <v>4</v>
      </c>
      <c r="C1" s="202" t="str">
        <f>'All expressed genes'!C2</f>
        <v>Test</v>
      </c>
      <c r="D1" s="203"/>
      <c r="E1" s="203"/>
      <c r="F1" s="203"/>
      <c r="G1" s="203"/>
      <c r="H1" s="203"/>
      <c r="I1" s="203"/>
      <c r="J1" s="203"/>
      <c r="K1" s="203"/>
      <c r="L1" s="203"/>
      <c r="M1" s="203"/>
      <c r="N1" s="203"/>
      <c r="O1" s="203"/>
      <c r="P1" s="203"/>
      <c r="Q1" s="203"/>
      <c r="R1" s="203"/>
      <c r="S1" s="203"/>
      <c r="T1" s="203"/>
      <c r="U1" s="203"/>
      <c r="V1" s="203"/>
      <c r="W1" s="203"/>
      <c r="X1" s="203"/>
    </row>
    <row r="2" spans="1:48">
      <c r="A2" s="201"/>
      <c r="B2" s="201"/>
      <c r="C2" s="70" t="s">
        <v>485</v>
      </c>
      <c r="D2" s="70" t="s">
        <v>486</v>
      </c>
      <c r="E2" s="54" t="s">
        <v>18</v>
      </c>
      <c r="F2" s="54" t="s">
        <v>8</v>
      </c>
      <c r="G2" s="54" t="s">
        <v>9</v>
      </c>
      <c r="H2" s="54" t="s">
        <v>10</v>
      </c>
      <c r="I2" s="54" t="s">
        <v>11</v>
      </c>
      <c r="J2" s="54" t="s">
        <v>12</v>
      </c>
      <c r="K2" s="54" t="s">
        <v>13</v>
      </c>
      <c r="L2" s="54" t="s">
        <v>14</v>
      </c>
      <c r="M2" s="54" t="s">
        <v>444</v>
      </c>
      <c r="N2" s="54" t="s">
        <v>445</v>
      </c>
      <c r="O2" s="54" t="s">
        <v>446</v>
      </c>
      <c r="P2" s="54" t="s">
        <v>447</v>
      </c>
      <c r="Q2" s="54" t="s">
        <v>448</v>
      </c>
      <c r="R2" s="54" t="s">
        <v>449</v>
      </c>
      <c r="S2" s="54" t="s">
        <v>450</v>
      </c>
      <c r="T2" s="54" t="s">
        <v>451</v>
      </c>
      <c r="U2" s="54" t="s">
        <v>452</v>
      </c>
      <c r="V2" s="54" t="s">
        <v>453</v>
      </c>
      <c r="W2" s="52" t="s">
        <v>6</v>
      </c>
      <c r="X2" s="52" t="s">
        <v>15</v>
      </c>
      <c r="Y2" s="15"/>
    </row>
    <row r="3" spans="1:48" ht="12.75" customHeight="1">
      <c r="A3" s="178" t="str">
        <f>'Transcript table'!C11</f>
        <v>1700007L15Rik</v>
      </c>
      <c r="B3" s="50" t="s">
        <v>440</v>
      </c>
      <c r="C3" s="277"/>
      <c r="D3" s="74"/>
      <c r="E3" s="74"/>
      <c r="F3" s="74"/>
      <c r="G3" s="74"/>
      <c r="H3" s="74"/>
      <c r="I3" s="74"/>
      <c r="J3" s="74"/>
      <c r="K3" s="74"/>
      <c r="L3" s="74"/>
      <c r="M3" s="74"/>
      <c r="N3" s="74"/>
      <c r="O3" s="74"/>
      <c r="P3" s="49"/>
      <c r="Q3" s="49"/>
      <c r="R3" s="49"/>
      <c r="S3" s="49"/>
      <c r="T3" s="49"/>
      <c r="U3" s="49"/>
      <c r="V3" s="49"/>
      <c r="W3" s="51">
        <f>IF(ISERROR(AVERAGE('Data pre-processing'!C3:V3)),35,IF(COUNT('Data pre-processing'!C3:V3)&lt;2,"N/A",AVERAGE('Data pre-processing'!C3:V3)))</f>
        <v>35</v>
      </c>
      <c r="X3" s="51" t="str">
        <f>IF(ISERROR(STDEV('Data pre-processing'!C3:V3)),"N/A",STDEV('Data pre-processing'!C3:V3))</f>
        <v>N/A</v>
      </c>
      <c r="Z3" s="53" t="s">
        <v>47</v>
      </c>
      <c r="AA3" s="204" t="s">
        <v>48</v>
      </c>
      <c r="AB3" s="205"/>
      <c r="AC3" s="205"/>
      <c r="AD3" s="205"/>
      <c r="AE3" s="205"/>
      <c r="AF3" s="205"/>
      <c r="AG3" s="205"/>
      <c r="AH3" s="205"/>
      <c r="AI3" s="205"/>
      <c r="AJ3" s="205"/>
      <c r="AK3" s="205"/>
      <c r="AL3" s="205"/>
      <c r="AM3" s="205"/>
      <c r="AN3" s="205"/>
      <c r="AO3" s="205"/>
      <c r="AP3" s="205"/>
      <c r="AQ3" s="205"/>
      <c r="AR3" s="205"/>
      <c r="AS3" s="205"/>
      <c r="AT3" s="206"/>
      <c r="AU3" s="53" t="s">
        <v>6</v>
      </c>
      <c r="AV3" s="53" t="s">
        <v>7</v>
      </c>
    </row>
    <row r="4" spans="1:48" ht="12.75" customHeight="1">
      <c r="A4" s="178" t="str">
        <f>'Transcript table'!C12</f>
        <v>4930503E24Rik</v>
      </c>
      <c r="B4" s="40" t="s">
        <v>438</v>
      </c>
      <c r="C4" s="277"/>
      <c r="D4" s="74"/>
      <c r="E4" s="74"/>
      <c r="F4" s="74"/>
      <c r="G4" s="74"/>
      <c r="H4" s="74"/>
      <c r="I4" s="74"/>
      <c r="J4" s="74"/>
      <c r="K4" s="74"/>
      <c r="L4" s="74"/>
      <c r="M4" s="74"/>
      <c r="N4" s="74"/>
      <c r="O4" s="74"/>
      <c r="P4" s="49"/>
      <c r="Q4" s="49"/>
      <c r="R4" s="49"/>
      <c r="S4" s="49"/>
      <c r="T4" s="49"/>
      <c r="U4" s="49"/>
      <c r="V4" s="49"/>
      <c r="W4" s="51">
        <f>IF(ISERROR(AVERAGE('Data pre-processing'!C4:V4)),35,IF(COUNT('Data pre-processing'!C4:V4)&lt;2,"N/A",AVERAGE('Data pre-processing'!C4:V4)))</f>
        <v>35</v>
      </c>
      <c r="X4" s="51" t="str">
        <f>IF(ISERROR(STDEV('Data pre-processing'!C4:V4)),"N/A",STDEV('Data pre-processing'!C4:V4))</f>
        <v>N/A</v>
      </c>
      <c r="Z4" s="53"/>
      <c r="AA4" s="57" t="str">
        <f>C2</f>
        <v>exp1</v>
      </c>
      <c r="AB4" s="57" t="str">
        <f t="shared" ref="AB4:AT4" si="0">D2</f>
        <v>exp2</v>
      </c>
      <c r="AC4" s="57" t="str">
        <f t="shared" si="0"/>
        <v>exp3</v>
      </c>
      <c r="AD4" s="57" t="str">
        <f t="shared" si="0"/>
        <v>exp4</v>
      </c>
      <c r="AE4" s="57" t="str">
        <f t="shared" si="0"/>
        <v>exp5</v>
      </c>
      <c r="AF4" s="57" t="str">
        <f t="shared" si="0"/>
        <v>exp6</v>
      </c>
      <c r="AG4" s="57" t="str">
        <f t="shared" si="0"/>
        <v>exp7</v>
      </c>
      <c r="AH4" s="57" t="str">
        <f t="shared" si="0"/>
        <v>exp8</v>
      </c>
      <c r="AI4" s="57" t="str">
        <f t="shared" si="0"/>
        <v>exp9</v>
      </c>
      <c r="AJ4" s="57" t="str">
        <f t="shared" si="0"/>
        <v>exp10</v>
      </c>
      <c r="AK4" s="57" t="str">
        <f t="shared" si="0"/>
        <v>exp11</v>
      </c>
      <c r="AL4" s="57" t="str">
        <f t="shared" si="0"/>
        <v>exp12</v>
      </c>
      <c r="AM4" s="57" t="str">
        <f t="shared" si="0"/>
        <v>exp13</v>
      </c>
      <c r="AN4" s="57" t="str">
        <f t="shared" si="0"/>
        <v>exp14</v>
      </c>
      <c r="AO4" s="57" t="str">
        <f t="shared" si="0"/>
        <v>exp15</v>
      </c>
      <c r="AP4" s="57" t="str">
        <f t="shared" si="0"/>
        <v>exp16</v>
      </c>
      <c r="AQ4" s="57" t="str">
        <f t="shared" si="0"/>
        <v>exp17</v>
      </c>
      <c r="AR4" s="57" t="str">
        <f t="shared" si="0"/>
        <v>exp18</v>
      </c>
      <c r="AS4" s="57" t="str">
        <f t="shared" si="0"/>
        <v>exp19</v>
      </c>
      <c r="AT4" s="57" t="str">
        <f t="shared" si="0"/>
        <v>exp20</v>
      </c>
      <c r="AU4" s="53"/>
      <c r="AV4" s="53"/>
    </row>
    <row r="5" spans="1:48" ht="12.75" customHeight="1">
      <c r="A5" s="178" t="str">
        <f>'Transcript table'!C13</f>
        <v>4930570G19Rik-1</v>
      </c>
      <c r="B5" s="40" t="s">
        <v>436</v>
      </c>
      <c r="C5" s="277"/>
      <c r="D5" s="74"/>
      <c r="E5" s="74"/>
      <c r="F5" s="74"/>
      <c r="G5" s="74"/>
      <c r="H5" s="74"/>
      <c r="I5" s="74"/>
      <c r="J5" s="74"/>
      <c r="K5" s="74"/>
      <c r="L5" s="74"/>
      <c r="M5" s="74"/>
      <c r="N5" s="74"/>
      <c r="O5" s="74"/>
      <c r="P5" s="49"/>
      <c r="Q5" s="49"/>
      <c r="R5" s="49"/>
      <c r="S5" s="49"/>
      <c r="T5" s="49"/>
      <c r="U5" s="49"/>
      <c r="V5" s="49"/>
      <c r="W5" s="51">
        <f>IF(ISERROR(AVERAGE('Data pre-processing'!C5:V5)),35,IF(COUNT('Data pre-processing'!C5:V5)&lt;2,"N/A",AVERAGE('Data pre-processing'!C5:V5)))</f>
        <v>35</v>
      </c>
      <c r="X5" s="51" t="str">
        <f>IF(ISERROR(STDEV('Data pre-processing'!C5:V5)),"N/A",STDEV('Data pre-processing'!C5:V5))</f>
        <v>N/A</v>
      </c>
      <c r="Z5" s="41" t="s">
        <v>19</v>
      </c>
      <c r="AA5" s="42" t="str">
        <f>IF(COUNTIF(C$3:C$194,"&lt;35")=0,"",COUNTIF(C$3:C$194,"&lt;25"))</f>
        <v/>
      </c>
      <c r="AB5" s="42" t="str">
        <f t="shared" ref="AB5:AT5" si="1">IF(COUNTIF(D$3:D$194,"&lt;35")=0,"",COUNTIF(D$3:D$194,"&lt;25"))</f>
        <v/>
      </c>
      <c r="AC5" s="42" t="str">
        <f t="shared" si="1"/>
        <v/>
      </c>
      <c r="AD5" s="42" t="str">
        <f t="shared" si="1"/>
        <v/>
      </c>
      <c r="AE5" s="42" t="str">
        <f t="shared" si="1"/>
        <v/>
      </c>
      <c r="AF5" s="42" t="str">
        <f t="shared" si="1"/>
        <v/>
      </c>
      <c r="AG5" s="42" t="str">
        <f t="shared" si="1"/>
        <v/>
      </c>
      <c r="AH5" s="42" t="str">
        <f t="shared" si="1"/>
        <v/>
      </c>
      <c r="AI5" s="42" t="str">
        <f t="shared" si="1"/>
        <v/>
      </c>
      <c r="AJ5" s="42" t="str">
        <f t="shared" si="1"/>
        <v/>
      </c>
      <c r="AK5" s="42" t="str">
        <f t="shared" si="1"/>
        <v/>
      </c>
      <c r="AL5" s="42" t="str">
        <f t="shared" si="1"/>
        <v/>
      </c>
      <c r="AM5" s="42" t="str">
        <f t="shared" si="1"/>
        <v/>
      </c>
      <c r="AN5" s="42" t="str">
        <f t="shared" si="1"/>
        <v/>
      </c>
      <c r="AO5" s="42" t="str">
        <f t="shared" si="1"/>
        <v/>
      </c>
      <c r="AP5" s="42" t="str">
        <f t="shared" si="1"/>
        <v/>
      </c>
      <c r="AQ5" s="42" t="str">
        <f t="shared" si="1"/>
        <v/>
      </c>
      <c r="AR5" s="42" t="str">
        <f t="shared" si="1"/>
        <v/>
      </c>
      <c r="AS5" s="42" t="str">
        <f t="shared" si="1"/>
        <v/>
      </c>
      <c r="AT5" s="42" t="str">
        <f t="shared" si="1"/>
        <v/>
      </c>
      <c r="AU5" s="43" t="e">
        <f>AVERAGE(AA5:AT5)</f>
        <v>#DIV/0!</v>
      </c>
      <c r="AV5" s="44" t="e">
        <f>STDEV(AA5:AT5)</f>
        <v>#DIV/0!</v>
      </c>
    </row>
    <row r="6" spans="1:48" ht="12.75" customHeight="1">
      <c r="A6" s="178" t="str">
        <f>'Transcript table'!C14</f>
        <v>4930570G19Rik-2</v>
      </c>
      <c r="B6" s="40" t="s">
        <v>434</v>
      </c>
      <c r="C6" s="277"/>
      <c r="D6" s="74"/>
      <c r="E6" s="74"/>
      <c r="F6" s="74"/>
      <c r="G6" s="74"/>
      <c r="H6" s="74"/>
      <c r="I6" s="74"/>
      <c r="J6" s="74"/>
      <c r="K6" s="74"/>
      <c r="L6" s="74"/>
      <c r="M6" s="74"/>
      <c r="N6" s="74"/>
      <c r="O6" s="74"/>
      <c r="P6" s="49"/>
      <c r="Q6" s="49"/>
      <c r="R6" s="49"/>
      <c r="S6" s="49"/>
      <c r="T6" s="49"/>
      <c r="U6" s="49"/>
      <c r="V6" s="49"/>
      <c r="W6" s="51">
        <f>IF(ISERROR(AVERAGE('Data pre-processing'!C6:V6)),35,IF(COUNT('Data pre-processing'!C6:V6)&lt;2,"N/A",AVERAGE('Data pre-processing'!C6:V6)))</f>
        <v>35</v>
      </c>
      <c r="X6" s="51" t="str">
        <f>IF(ISERROR(STDEV('Data pre-processing'!C6:V6)),"N/A",STDEV('Data pre-processing'!C6:V6))</f>
        <v>N/A</v>
      </c>
      <c r="Z6" s="41" t="s">
        <v>20</v>
      </c>
      <c r="AA6" s="42" t="str">
        <f>IF(COUNTIF(C$3:C$194,"&lt;35")=0,"",COUNTIF(C$3:C$194,"&lt;30")-AA5)</f>
        <v/>
      </c>
      <c r="AB6" s="42" t="str">
        <f t="shared" ref="AB6:AT6" si="2">IF(COUNTIF(D$3:D$194,"&lt;35")=0,"",COUNTIF(D$3:D$194,"&lt;30")-AB5)</f>
        <v/>
      </c>
      <c r="AC6" s="42" t="str">
        <f t="shared" si="2"/>
        <v/>
      </c>
      <c r="AD6" s="42" t="str">
        <f t="shared" si="2"/>
        <v/>
      </c>
      <c r="AE6" s="42" t="str">
        <f t="shared" si="2"/>
        <v/>
      </c>
      <c r="AF6" s="42" t="str">
        <f t="shared" si="2"/>
        <v/>
      </c>
      <c r="AG6" s="42" t="str">
        <f t="shared" si="2"/>
        <v/>
      </c>
      <c r="AH6" s="42" t="str">
        <f t="shared" si="2"/>
        <v/>
      </c>
      <c r="AI6" s="42" t="str">
        <f t="shared" si="2"/>
        <v/>
      </c>
      <c r="AJ6" s="42" t="str">
        <f t="shared" si="2"/>
        <v/>
      </c>
      <c r="AK6" s="42" t="str">
        <f t="shared" si="2"/>
        <v/>
      </c>
      <c r="AL6" s="42" t="str">
        <f t="shared" si="2"/>
        <v/>
      </c>
      <c r="AM6" s="42" t="str">
        <f t="shared" si="2"/>
        <v/>
      </c>
      <c r="AN6" s="42" t="str">
        <f t="shared" si="2"/>
        <v/>
      </c>
      <c r="AO6" s="42" t="str">
        <f t="shared" si="2"/>
        <v/>
      </c>
      <c r="AP6" s="42" t="str">
        <f t="shared" si="2"/>
        <v/>
      </c>
      <c r="AQ6" s="42" t="str">
        <f t="shared" si="2"/>
        <v/>
      </c>
      <c r="AR6" s="42" t="str">
        <f t="shared" si="2"/>
        <v/>
      </c>
      <c r="AS6" s="42" t="str">
        <f t="shared" si="2"/>
        <v/>
      </c>
      <c r="AT6" s="42" t="str">
        <f t="shared" si="2"/>
        <v/>
      </c>
      <c r="AU6" s="43" t="e">
        <f>AVERAGE(AA6:AT6)</f>
        <v>#DIV/0!</v>
      </c>
      <c r="AV6" s="44" t="e">
        <f>STDEV(AA6:AT6)</f>
        <v>#DIV/0!</v>
      </c>
    </row>
    <row r="7" spans="1:48" ht="14.25" customHeight="1">
      <c r="A7" s="178" t="str">
        <f>'Transcript table'!C15</f>
        <v>5430416N02Rik</v>
      </c>
      <c r="B7" s="40" t="s">
        <v>432</v>
      </c>
      <c r="C7" s="277"/>
      <c r="D7" s="74"/>
      <c r="E7" s="74"/>
      <c r="F7" s="74"/>
      <c r="G7" s="74"/>
      <c r="H7" s="74"/>
      <c r="I7" s="75"/>
      <c r="J7" s="74"/>
      <c r="K7" s="75"/>
      <c r="L7" s="74"/>
      <c r="M7" s="74"/>
      <c r="N7" s="74"/>
      <c r="O7" s="74"/>
      <c r="P7" s="49"/>
      <c r="Q7" s="49"/>
      <c r="R7" s="49"/>
      <c r="S7" s="49"/>
      <c r="T7" s="49"/>
      <c r="U7" s="49"/>
      <c r="V7" s="49"/>
      <c r="W7" s="51">
        <f>IF(ISERROR(AVERAGE('Data pre-processing'!C7:V7)),35,IF(COUNT('Data pre-processing'!C7:V7)&lt;2,"N/A",AVERAGE('Data pre-processing'!C7:V7)))</f>
        <v>35</v>
      </c>
      <c r="X7" s="51" t="str">
        <f>IF(ISERROR(STDEV('Data pre-processing'!C7:V7)),"N/A",STDEV('Data pre-processing'!C7:V7))</f>
        <v>N/A</v>
      </c>
      <c r="Z7" s="41" t="s">
        <v>21</v>
      </c>
      <c r="AA7" s="42" t="str">
        <f>IF(COUNTIF(C$3:C$194,"&lt;35")=0,"",COUNTIF(C$3:C$194,"&lt;35")-SUM(AA5:AA6))</f>
        <v/>
      </c>
      <c r="AB7" s="42" t="str">
        <f t="shared" ref="AB7:AT7" si="3">IF(COUNTIF(D$3:D$194,"&lt;35")=0,"",COUNTIF(D$3:D$194,"&lt;35")-SUM(AB5:AB6))</f>
        <v/>
      </c>
      <c r="AC7" s="42" t="str">
        <f t="shared" si="3"/>
        <v/>
      </c>
      <c r="AD7" s="42" t="str">
        <f t="shared" si="3"/>
        <v/>
      </c>
      <c r="AE7" s="42" t="str">
        <f t="shared" si="3"/>
        <v/>
      </c>
      <c r="AF7" s="42" t="str">
        <f t="shared" si="3"/>
        <v/>
      </c>
      <c r="AG7" s="42" t="str">
        <f t="shared" si="3"/>
        <v/>
      </c>
      <c r="AH7" s="42" t="str">
        <f t="shared" si="3"/>
        <v/>
      </c>
      <c r="AI7" s="42" t="str">
        <f t="shared" si="3"/>
        <v/>
      </c>
      <c r="AJ7" s="42" t="str">
        <f t="shared" si="3"/>
        <v/>
      </c>
      <c r="AK7" s="42" t="str">
        <f t="shared" si="3"/>
        <v/>
      </c>
      <c r="AL7" s="42" t="str">
        <f t="shared" si="3"/>
        <v/>
      </c>
      <c r="AM7" s="42" t="str">
        <f t="shared" si="3"/>
        <v/>
      </c>
      <c r="AN7" s="42" t="str">
        <f t="shared" si="3"/>
        <v/>
      </c>
      <c r="AO7" s="42" t="str">
        <f t="shared" si="3"/>
        <v/>
      </c>
      <c r="AP7" s="42" t="str">
        <f t="shared" si="3"/>
        <v/>
      </c>
      <c r="AQ7" s="42" t="str">
        <f t="shared" si="3"/>
        <v/>
      </c>
      <c r="AR7" s="42" t="str">
        <f t="shared" si="3"/>
        <v/>
      </c>
      <c r="AS7" s="42" t="str">
        <f t="shared" si="3"/>
        <v/>
      </c>
      <c r="AT7" s="42" t="str">
        <f t="shared" si="3"/>
        <v/>
      </c>
      <c r="AU7" s="43" t="e">
        <f>AVERAGE(AA7:AT7)</f>
        <v>#DIV/0!</v>
      </c>
      <c r="AV7" s="44" t="e">
        <f>STDEV(AA7:AT7)</f>
        <v>#DIV/0!</v>
      </c>
    </row>
    <row r="8" spans="1:48" ht="12.75" customHeight="1">
      <c r="A8" s="178" t="str">
        <f>'Transcript table'!C16</f>
        <v>5S-OT</v>
      </c>
      <c r="B8" s="40" t="s">
        <v>430</v>
      </c>
      <c r="C8" s="277"/>
      <c r="D8" s="74"/>
      <c r="E8" s="74"/>
      <c r="F8" s="74"/>
      <c r="G8" s="74"/>
      <c r="H8" s="74"/>
      <c r="I8" s="74"/>
      <c r="J8" s="74"/>
      <c r="K8" s="74"/>
      <c r="L8" s="74"/>
      <c r="M8" s="74"/>
      <c r="N8" s="74"/>
      <c r="O8" s="74"/>
      <c r="P8" s="49"/>
      <c r="Q8" s="49"/>
      <c r="R8" s="49"/>
      <c r="S8" s="49"/>
      <c r="T8" s="49"/>
      <c r="U8" s="49"/>
      <c r="V8" s="49"/>
      <c r="W8" s="51">
        <f>IF(ISERROR(AVERAGE('Data pre-processing'!C8:V8)),35,IF(COUNT('Data pre-processing'!C8:V8)&lt;2,"N/A",AVERAGE('Data pre-processing'!C8:V8)))</f>
        <v>35</v>
      </c>
      <c r="X8" s="51" t="str">
        <f>IF(ISERROR(STDEV('Data pre-processing'!C8:V8)),"N/A",STDEV('Data pre-processing'!C8:V8))</f>
        <v>N/A</v>
      </c>
      <c r="Z8" s="41" t="s">
        <v>22</v>
      </c>
      <c r="AA8" s="42" t="str">
        <f>IF(COUNTIF(C$3:C$194,"&lt;40")=0,"",COUNTIF(C$3:C$194,"N/A")+COUNTIF(C$3:C$194,"Undetermined")+COUNTBLANK(C$3:C$194)+COUNTIF(C$3:C$194,"&gt;=35"))</f>
        <v/>
      </c>
      <c r="AB8" s="42" t="str">
        <f t="shared" ref="AB8:AT8" si="4">IF(COUNTIF(D$3:D$194,"&lt;40")=0,"",COUNTIF(D$3:D$194,"N/A")+COUNTIF(D$3:D$194,"Undetermined")+COUNTBLANK(D$3:D$194)+COUNTIF(D$3:D$194,"&gt;=35"))</f>
        <v/>
      </c>
      <c r="AC8" s="42" t="str">
        <f t="shared" si="4"/>
        <v/>
      </c>
      <c r="AD8" s="42" t="str">
        <f t="shared" si="4"/>
        <v/>
      </c>
      <c r="AE8" s="42" t="str">
        <f t="shared" si="4"/>
        <v/>
      </c>
      <c r="AF8" s="42" t="str">
        <f t="shared" si="4"/>
        <v/>
      </c>
      <c r="AG8" s="42" t="str">
        <f t="shared" si="4"/>
        <v/>
      </c>
      <c r="AH8" s="42" t="str">
        <f t="shared" si="4"/>
        <v/>
      </c>
      <c r="AI8" s="42" t="str">
        <f t="shared" si="4"/>
        <v/>
      </c>
      <c r="AJ8" s="42" t="str">
        <f t="shared" si="4"/>
        <v/>
      </c>
      <c r="AK8" s="42" t="str">
        <f t="shared" si="4"/>
        <v/>
      </c>
      <c r="AL8" s="42" t="str">
        <f t="shared" si="4"/>
        <v/>
      </c>
      <c r="AM8" s="42" t="str">
        <f t="shared" si="4"/>
        <v/>
      </c>
      <c r="AN8" s="42" t="str">
        <f t="shared" si="4"/>
        <v/>
      </c>
      <c r="AO8" s="42" t="str">
        <f t="shared" si="4"/>
        <v/>
      </c>
      <c r="AP8" s="42" t="str">
        <f t="shared" si="4"/>
        <v/>
      </c>
      <c r="AQ8" s="42" t="str">
        <f t="shared" si="4"/>
        <v/>
      </c>
      <c r="AR8" s="42" t="str">
        <f t="shared" si="4"/>
        <v/>
      </c>
      <c r="AS8" s="42" t="str">
        <f t="shared" si="4"/>
        <v/>
      </c>
      <c r="AT8" s="42" t="str">
        <f t="shared" si="4"/>
        <v/>
      </c>
      <c r="AU8" s="43" t="e">
        <f>AVERAGE(AA8:AT8)</f>
        <v>#DIV/0!</v>
      </c>
      <c r="AV8" s="44" t="e">
        <f>STDEV(AA8:AT8)</f>
        <v>#DIV/0!</v>
      </c>
    </row>
    <row r="9" spans="1:48" ht="12.75" customHeight="1">
      <c r="A9" s="178" t="str">
        <f>'Transcript table'!C17</f>
        <v>6430411K18Rik</v>
      </c>
      <c r="B9" s="40" t="s">
        <v>428</v>
      </c>
      <c r="C9" s="277"/>
      <c r="D9" s="74"/>
      <c r="E9" s="74"/>
      <c r="F9" s="74"/>
      <c r="G9" s="74"/>
      <c r="H9" s="74"/>
      <c r="I9" s="74"/>
      <c r="J9" s="74"/>
      <c r="K9" s="74"/>
      <c r="L9" s="74"/>
      <c r="M9" s="74"/>
      <c r="N9" s="74"/>
      <c r="O9" s="74"/>
      <c r="P9" s="49"/>
      <c r="Q9" s="49"/>
      <c r="R9" s="49"/>
      <c r="S9" s="49"/>
      <c r="T9" s="49"/>
      <c r="U9" s="49"/>
      <c r="V9" s="49"/>
      <c r="W9" s="51">
        <f>IF(ISERROR(AVERAGE('Data pre-processing'!C9:V9)),35,IF(COUNT('Data pre-processing'!C9:V9)&lt;2,"N/A",AVERAGE('Data pre-processing'!C9:V9)))</f>
        <v>35</v>
      </c>
      <c r="X9" s="51" t="str">
        <f>IF(ISERROR(STDEV('Data pre-processing'!C9:V9)),"N/A",STDEV('Data pre-processing'!C9:V9))</f>
        <v>N/A</v>
      </c>
      <c r="Z9" s="207" t="s">
        <v>49</v>
      </c>
      <c r="AA9" s="208"/>
      <c r="AB9" s="208"/>
      <c r="AC9" s="208"/>
      <c r="AD9" s="208"/>
      <c r="AE9" s="208"/>
      <c r="AF9" s="208"/>
      <c r="AG9" s="208"/>
      <c r="AH9" s="208"/>
      <c r="AI9" s="208"/>
      <c r="AJ9" s="208"/>
      <c r="AK9" s="208"/>
      <c r="AL9" s="208"/>
      <c r="AM9" s="208"/>
      <c r="AN9" s="208"/>
      <c r="AO9" s="208"/>
      <c r="AP9" s="208"/>
      <c r="AQ9" s="208"/>
      <c r="AR9" s="208"/>
      <c r="AS9" s="208"/>
      <c r="AT9" s="208"/>
      <c r="AU9" s="208"/>
      <c r="AV9" s="208"/>
    </row>
    <row r="10" spans="1:48" ht="12.75" customHeight="1">
      <c r="A10" s="178" t="str">
        <f>'Transcript table'!C18</f>
        <v>9530018H14Rik</v>
      </c>
      <c r="B10" s="40" t="s">
        <v>426</v>
      </c>
      <c r="C10" s="277"/>
      <c r="D10" s="74"/>
      <c r="E10" s="74"/>
      <c r="F10" s="74"/>
      <c r="G10" s="74"/>
      <c r="H10" s="74"/>
      <c r="I10" s="74"/>
      <c r="J10" s="74"/>
      <c r="K10" s="74"/>
      <c r="L10" s="74"/>
      <c r="M10" s="74"/>
      <c r="N10" s="74"/>
      <c r="O10" s="74"/>
      <c r="P10" s="49"/>
      <c r="Q10" s="49"/>
      <c r="R10" s="49"/>
      <c r="S10" s="49"/>
      <c r="T10" s="49"/>
      <c r="U10" s="49"/>
      <c r="V10" s="49"/>
      <c r="W10" s="51">
        <f>IF(ISERROR(AVERAGE('Data pre-processing'!C10:V10)),35,IF(COUNT('Data pre-processing'!C10:V10)&lt;2,"N/A",AVERAGE('Data pre-processing'!C10:V10)))</f>
        <v>35</v>
      </c>
      <c r="X10" s="51" t="str">
        <f>IF(ISERROR(STDEV('Data pre-processing'!C10:V10)),"N/A",STDEV('Data pre-processing'!C10:V10))</f>
        <v>N/A</v>
      </c>
      <c r="Z10" s="41" t="s">
        <v>19</v>
      </c>
      <c r="AA10" s="45" t="str">
        <f t="shared" ref="AA10:AT10" si="5">IF(AA5="","",AA5/SUM(AA$5:AA$8))</f>
        <v/>
      </c>
      <c r="AB10" s="45" t="str">
        <f t="shared" si="5"/>
        <v/>
      </c>
      <c r="AC10" s="45" t="str">
        <f t="shared" si="5"/>
        <v/>
      </c>
      <c r="AD10" s="45" t="str">
        <f t="shared" si="5"/>
        <v/>
      </c>
      <c r="AE10" s="45" t="str">
        <f t="shared" si="5"/>
        <v/>
      </c>
      <c r="AF10" s="45" t="str">
        <f t="shared" si="5"/>
        <v/>
      </c>
      <c r="AG10" s="45" t="str">
        <f t="shared" si="5"/>
        <v/>
      </c>
      <c r="AH10" s="45" t="str">
        <f t="shared" si="5"/>
        <v/>
      </c>
      <c r="AI10" s="45" t="str">
        <f t="shared" si="5"/>
        <v/>
      </c>
      <c r="AJ10" s="45" t="str">
        <f t="shared" si="5"/>
        <v/>
      </c>
      <c r="AK10" s="45" t="str">
        <f t="shared" si="5"/>
        <v/>
      </c>
      <c r="AL10" s="45" t="str">
        <f t="shared" si="5"/>
        <v/>
      </c>
      <c r="AM10" s="45" t="str">
        <f t="shared" si="5"/>
        <v/>
      </c>
      <c r="AN10" s="45" t="str">
        <f t="shared" si="5"/>
        <v/>
      </c>
      <c r="AO10" s="45" t="str">
        <f t="shared" si="5"/>
        <v/>
      </c>
      <c r="AP10" s="45" t="str">
        <f t="shared" si="5"/>
        <v/>
      </c>
      <c r="AQ10" s="45" t="str">
        <f t="shared" si="5"/>
        <v/>
      </c>
      <c r="AR10" s="45" t="str">
        <f t="shared" si="5"/>
        <v/>
      </c>
      <c r="AS10" s="45" t="str">
        <f t="shared" si="5"/>
        <v/>
      </c>
      <c r="AT10" s="45" t="str">
        <f t="shared" si="5"/>
        <v/>
      </c>
      <c r="AU10" s="46" t="e">
        <f>AVERAGE(AA10:AT10)</f>
        <v>#DIV/0!</v>
      </c>
      <c r="AV10" s="46" t="e">
        <f>STDEV(AA10:AT10)</f>
        <v>#DIV/0!</v>
      </c>
    </row>
    <row r="11" spans="1:48" ht="12.75" customHeight="1">
      <c r="A11" s="178" t="str">
        <f>'Transcript table'!C19</f>
        <v>Abhd11os</v>
      </c>
      <c r="B11" s="40" t="s">
        <v>424</v>
      </c>
      <c r="C11" s="277"/>
      <c r="D11" s="74"/>
      <c r="E11" s="74"/>
      <c r="F11" s="74"/>
      <c r="G11" s="74"/>
      <c r="H11" s="74"/>
      <c r="I11" s="74"/>
      <c r="J11" s="74"/>
      <c r="K11" s="74"/>
      <c r="L11" s="74"/>
      <c r="M11" s="74"/>
      <c r="N11" s="74"/>
      <c r="O11" s="74"/>
      <c r="P11" s="49"/>
      <c r="Q11" s="49"/>
      <c r="R11" s="49"/>
      <c r="S11" s="49"/>
      <c r="T11" s="49"/>
      <c r="U11" s="49"/>
      <c r="V11" s="49"/>
      <c r="W11" s="51">
        <f>IF(ISERROR(AVERAGE('Data pre-processing'!C11:V11)),35,IF(COUNT('Data pre-processing'!C11:V11)&lt;2,"N/A",AVERAGE('Data pre-processing'!C11:V11)))</f>
        <v>35</v>
      </c>
      <c r="X11" s="51" t="str">
        <f>IF(ISERROR(STDEV('Data pre-processing'!C11:V11)),"N/A",STDEV('Data pre-processing'!C11:V11))</f>
        <v>N/A</v>
      </c>
      <c r="Z11" s="41" t="s">
        <v>20</v>
      </c>
      <c r="AA11" s="45" t="str">
        <f t="shared" ref="AA11:AT11" si="6">IF(AA6="","",AA6/SUM(AA$5:AA$8))</f>
        <v/>
      </c>
      <c r="AB11" s="45" t="str">
        <f t="shared" si="6"/>
        <v/>
      </c>
      <c r="AC11" s="45" t="str">
        <f t="shared" si="6"/>
        <v/>
      </c>
      <c r="AD11" s="45" t="str">
        <f t="shared" si="6"/>
        <v/>
      </c>
      <c r="AE11" s="45" t="str">
        <f t="shared" si="6"/>
        <v/>
      </c>
      <c r="AF11" s="45" t="str">
        <f t="shared" si="6"/>
        <v/>
      </c>
      <c r="AG11" s="45" t="str">
        <f t="shared" si="6"/>
        <v/>
      </c>
      <c r="AH11" s="45" t="str">
        <f t="shared" si="6"/>
        <v/>
      </c>
      <c r="AI11" s="45" t="str">
        <f t="shared" si="6"/>
        <v/>
      </c>
      <c r="AJ11" s="45" t="str">
        <f t="shared" si="6"/>
        <v/>
      </c>
      <c r="AK11" s="45" t="str">
        <f t="shared" si="6"/>
        <v/>
      </c>
      <c r="AL11" s="45" t="str">
        <f t="shared" si="6"/>
        <v/>
      </c>
      <c r="AM11" s="45" t="str">
        <f t="shared" si="6"/>
        <v/>
      </c>
      <c r="AN11" s="45" t="str">
        <f t="shared" si="6"/>
        <v/>
      </c>
      <c r="AO11" s="45" t="str">
        <f t="shared" si="6"/>
        <v/>
      </c>
      <c r="AP11" s="45" t="str">
        <f t="shared" si="6"/>
        <v/>
      </c>
      <c r="AQ11" s="45" t="str">
        <f t="shared" si="6"/>
        <v/>
      </c>
      <c r="AR11" s="45" t="str">
        <f t="shared" si="6"/>
        <v/>
      </c>
      <c r="AS11" s="45" t="str">
        <f t="shared" si="6"/>
        <v/>
      </c>
      <c r="AT11" s="45" t="str">
        <f t="shared" si="6"/>
        <v/>
      </c>
      <c r="AU11" s="46" t="e">
        <f>AVERAGE(AA11:AT11)</f>
        <v>#DIV/0!</v>
      </c>
      <c r="AV11" s="46" t="e">
        <f>STDEV(AA11:AT11)</f>
        <v>#DIV/0!</v>
      </c>
    </row>
    <row r="12" spans="1:48" ht="12.75" customHeight="1">
      <c r="A12" s="178" t="str">
        <f>'Transcript table'!C20</f>
        <v>Airn-1</v>
      </c>
      <c r="B12" s="40" t="s">
        <v>422</v>
      </c>
      <c r="C12" s="277"/>
      <c r="D12" s="74"/>
      <c r="E12" s="74"/>
      <c r="F12" s="74"/>
      <c r="G12" s="74"/>
      <c r="H12" s="74"/>
      <c r="I12" s="74"/>
      <c r="J12" s="74"/>
      <c r="K12" s="74"/>
      <c r="L12" s="74"/>
      <c r="M12" s="74"/>
      <c r="N12" s="74"/>
      <c r="O12" s="74"/>
      <c r="P12" s="49"/>
      <c r="Q12" s="49"/>
      <c r="R12" s="49"/>
      <c r="S12" s="49"/>
      <c r="T12" s="49"/>
      <c r="U12" s="49"/>
      <c r="V12" s="49"/>
      <c r="W12" s="51">
        <f>IF(ISERROR(AVERAGE('Data pre-processing'!C12:V12)),35,IF(COUNT('Data pre-processing'!C12:V12)&lt;2,"N/A",AVERAGE('Data pre-processing'!C12:V12)))</f>
        <v>35</v>
      </c>
      <c r="X12" s="51" t="str">
        <f>IF(ISERROR(STDEV('Data pre-processing'!C12:V12)),"N/A",STDEV('Data pre-processing'!C12:V12))</f>
        <v>N/A</v>
      </c>
      <c r="Z12" s="41" t="s">
        <v>21</v>
      </c>
      <c r="AA12" s="45" t="str">
        <f t="shared" ref="AA12:AT12" si="7">IF(AA7="","",AA7/SUM(AA$5:AA$8))</f>
        <v/>
      </c>
      <c r="AB12" s="45" t="str">
        <f t="shared" si="7"/>
        <v/>
      </c>
      <c r="AC12" s="45" t="str">
        <f t="shared" si="7"/>
        <v/>
      </c>
      <c r="AD12" s="45" t="str">
        <f t="shared" si="7"/>
        <v/>
      </c>
      <c r="AE12" s="45" t="str">
        <f t="shared" si="7"/>
        <v/>
      </c>
      <c r="AF12" s="45" t="str">
        <f t="shared" si="7"/>
        <v/>
      </c>
      <c r="AG12" s="45" t="str">
        <f t="shared" si="7"/>
        <v/>
      </c>
      <c r="AH12" s="45" t="str">
        <f t="shared" si="7"/>
        <v/>
      </c>
      <c r="AI12" s="45" t="str">
        <f t="shared" si="7"/>
        <v/>
      </c>
      <c r="AJ12" s="45" t="str">
        <f t="shared" si="7"/>
        <v/>
      </c>
      <c r="AK12" s="45" t="str">
        <f t="shared" si="7"/>
        <v/>
      </c>
      <c r="AL12" s="45" t="str">
        <f t="shared" si="7"/>
        <v/>
      </c>
      <c r="AM12" s="45" t="str">
        <f t="shared" si="7"/>
        <v/>
      </c>
      <c r="AN12" s="45" t="str">
        <f t="shared" si="7"/>
        <v/>
      </c>
      <c r="AO12" s="45" t="str">
        <f t="shared" si="7"/>
        <v/>
      </c>
      <c r="AP12" s="45" t="str">
        <f t="shared" si="7"/>
        <v/>
      </c>
      <c r="AQ12" s="45" t="str">
        <f t="shared" si="7"/>
        <v/>
      </c>
      <c r="AR12" s="45" t="str">
        <f t="shared" si="7"/>
        <v/>
      </c>
      <c r="AS12" s="45" t="str">
        <f t="shared" si="7"/>
        <v/>
      </c>
      <c r="AT12" s="45" t="str">
        <f t="shared" si="7"/>
        <v/>
      </c>
      <c r="AU12" s="46" t="e">
        <f>AVERAGE(AA12:AT12)</f>
        <v>#DIV/0!</v>
      </c>
      <c r="AV12" s="46" t="e">
        <f>STDEV(AA12:AT12)</f>
        <v>#DIV/0!</v>
      </c>
    </row>
    <row r="13" spans="1:48" ht="12.75" customHeight="1">
      <c r="A13" s="178" t="str">
        <f>'Transcript table'!C21</f>
        <v>Airn-2</v>
      </c>
      <c r="B13" s="40" t="s">
        <v>420</v>
      </c>
      <c r="C13" s="277"/>
      <c r="D13" s="74"/>
      <c r="E13" s="74"/>
      <c r="F13" s="74"/>
      <c r="G13" s="74"/>
      <c r="H13" s="74"/>
      <c r="I13" s="74"/>
      <c r="J13" s="74"/>
      <c r="K13" s="74"/>
      <c r="L13" s="74"/>
      <c r="M13" s="74"/>
      <c r="N13" s="74"/>
      <c r="O13" s="74"/>
      <c r="P13" s="49"/>
      <c r="Q13" s="49"/>
      <c r="R13" s="49"/>
      <c r="S13" s="49"/>
      <c r="T13" s="49"/>
      <c r="U13" s="49"/>
      <c r="V13" s="49"/>
      <c r="W13" s="51">
        <f>IF(ISERROR(AVERAGE('Data pre-processing'!C13:V13)),35,IF(COUNT('Data pre-processing'!C13:V13)&lt;2,"N/A",AVERAGE('Data pre-processing'!C13:V13)))</f>
        <v>35</v>
      </c>
      <c r="X13" s="51" t="str">
        <f>IF(ISERROR(STDEV('Data pre-processing'!C13:V13)),"N/A",STDEV('Data pre-processing'!C13:V13))</f>
        <v>N/A</v>
      </c>
      <c r="Z13" s="41" t="s">
        <v>22</v>
      </c>
      <c r="AA13" s="45" t="str">
        <f t="shared" ref="AA13:AT13" si="8">IF(AA8="","",AA8/SUM(AA$5:AA$8))</f>
        <v/>
      </c>
      <c r="AB13" s="45" t="str">
        <f t="shared" si="8"/>
        <v/>
      </c>
      <c r="AC13" s="45" t="str">
        <f t="shared" si="8"/>
        <v/>
      </c>
      <c r="AD13" s="45" t="str">
        <f t="shared" si="8"/>
        <v/>
      </c>
      <c r="AE13" s="45" t="str">
        <f t="shared" si="8"/>
        <v/>
      </c>
      <c r="AF13" s="45" t="str">
        <f t="shared" si="8"/>
        <v/>
      </c>
      <c r="AG13" s="45" t="str">
        <f t="shared" si="8"/>
        <v/>
      </c>
      <c r="AH13" s="45" t="str">
        <f t="shared" si="8"/>
        <v/>
      </c>
      <c r="AI13" s="45" t="str">
        <f t="shared" si="8"/>
        <v/>
      </c>
      <c r="AJ13" s="45" t="str">
        <f t="shared" si="8"/>
        <v/>
      </c>
      <c r="AK13" s="45" t="str">
        <f t="shared" si="8"/>
        <v/>
      </c>
      <c r="AL13" s="45" t="str">
        <f t="shared" si="8"/>
        <v/>
      </c>
      <c r="AM13" s="45" t="str">
        <f t="shared" si="8"/>
        <v/>
      </c>
      <c r="AN13" s="45" t="str">
        <f t="shared" si="8"/>
        <v/>
      </c>
      <c r="AO13" s="45" t="str">
        <f t="shared" si="8"/>
        <v/>
      </c>
      <c r="AP13" s="45" t="str">
        <f t="shared" si="8"/>
        <v/>
      </c>
      <c r="AQ13" s="45" t="str">
        <f t="shared" si="8"/>
        <v/>
      </c>
      <c r="AR13" s="45" t="str">
        <f t="shared" si="8"/>
        <v/>
      </c>
      <c r="AS13" s="45" t="str">
        <f t="shared" si="8"/>
        <v/>
      </c>
      <c r="AT13" s="45" t="str">
        <f t="shared" si="8"/>
        <v/>
      </c>
      <c r="AU13" s="46" t="e">
        <f>AVERAGE(AA13:AT13)</f>
        <v>#DIV/0!</v>
      </c>
      <c r="AV13" s="46" t="e">
        <f>STDEV(AA13:AT13)</f>
        <v>#DIV/0!</v>
      </c>
    </row>
    <row r="14" spans="1:48" ht="12.75" customHeight="1">
      <c r="A14" s="178" t="str">
        <f>'Transcript table'!C22</f>
        <v>Airn-3</v>
      </c>
      <c r="B14" s="40" t="s">
        <v>418</v>
      </c>
      <c r="C14" s="277"/>
      <c r="D14" s="74"/>
      <c r="E14" s="74"/>
      <c r="F14" s="74"/>
      <c r="G14" s="74"/>
      <c r="H14" s="74"/>
      <c r="I14" s="74"/>
      <c r="J14" s="74"/>
      <c r="K14" s="74"/>
      <c r="L14" s="74"/>
      <c r="M14" s="74"/>
      <c r="N14" s="74"/>
      <c r="O14" s="74"/>
      <c r="P14" s="49"/>
      <c r="Q14" s="49"/>
      <c r="R14" s="49"/>
      <c r="S14" s="49"/>
      <c r="T14" s="49"/>
      <c r="U14" s="49"/>
      <c r="V14" s="49"/>
      <c r="W14" s="51">
        <f>IF(ISERROR(AVERAGE('Data pre-processing'!C14:V14)),35,IF(COUNT('Data pre-processing'!C14:V14)&lt;2,"N/A",AVERAGE('Data pre-processing'!C14:V14)))</f>
        <v>35</v>
      </c>
      <c r="X14" s="51" t="str">
        <f>IF(ISERROR(STDEV('Data pre-processing'!C14:V14)),"N/A",STDEV('Data pre-processing'!C14:V14))</f>
        <v>N/A</v>
      </c>
    </row>
    <row r="15" spans="1:48" ht="12.75" customHeight="1">
      <c r="A15" s="178" t="str">
        <f>'Transcript table'!C23</f>
        <v>AK028007</v>
      </c>
      <c r="B15" s="40" t="s">
        <v>416</v>
      </c>
      <c r="C15" s="277"/>
      <c r="D15" s="74"/>
      <c r="E15" s="74"/>
      <c r="F15" s="74"/>
      <c r="G15" s="74"/>
      <c r="H15" s="74"/>
      <c r="I15" s="74"/>
      <c r="J15" s="74"/>
      <c r="K15" s="74"/>
      <c r="L15" s="74"/>
      <c r="M15" s="74"/>
      <c r="N15" s="74"/>
      <c r="O15" s="74"/>
      <c r="P15" s="49"/>
      <c r="Q15" s="49"/>
      <c r="R15" s="49"/>
      <c r="S15" s="49"/>
      <c r="T15" s="49"/>
      <c r="U15" s="49"/>
      <c r="V15" s="49"/>
      <c r="W15" s="51">
        <f>IF(ISERROR(AVERAGE('Data pre-processing'!C15:V15)),35,IF(COUNT('Data pre-processing'!C15:V15)&lt;2,"N/A",AVERAGE('Data pre-processing'!C15:V15)))</f>
        <v>35</v>
      </c>
      <c r="X15" s="51" t="str">
        <f>IF(ISERROR(STDEV('Data pre-processing'!C15:V15)),"N/A",STDEV('Data pre-processing'!C15:V15))</f>
        <v>N/A</v>
      </c>
    </row>
    <row r="16" spans="1:48" ht="12.75" customHeight="1">
      <c r="A16" s="178" t="str">
        <f>'Transcript table'!C24</f>
        <v>AK038798</v>
      </c>
      <c r="B16" s="40" t="s">
        <v>414</v>
      </c>
      <c r="C16" s="277"/>
      <c r="D16" s="74"/>
      <c r="E16" s="74"/>
      <c r="F16" s="74"/>
      <c r="G16" s="74"/>
      <c r="H16" s="74"/>
      <c r="I16" s="74"/>
      <c r="J16" s="74"/>
      <c r="K16" s="74"/>
      <c r="L16" s="74"/>
      <c r="M16" s="74"/>
      <c r="N16" s="74"/>
      <c r="O16" s="74"/>
      <c r="P16" s="49"/>
      <c r="Q16" s="49"/>
      <c r="R16" s="49"/>
      <c r="S16" s="49"/>
      <c r="T16" s="49"/>
      <c r="U16" s="49"/>
      <c r="V16" s="49"/>
      <c r="W16" s="51">
        <f>IF(ISERROR(AVERAGE('Data pre-processing'!C16:V16)),35,IF(COUNT('Data pre-processing'!C16:V16)&lt;2,"N/A",AVERAGE('Data pre-processing'!C16:V16)))</f>
        <v>35</v>
      </c>
      <c r="X16" s="51" t="str">
        <f>IF(ISERROR(STDEV('Data pre-processing'!C16:V16)),"N/A",STDEV('Data pre-processing'!C16:V16))</f>
        <v>N/A</v>
      </c>
    </row>
    <row r="17" spans="1:24" ht="12.75" customHeight="1">
      <c r="A17" s="178" t="str">
        <f>'Transcript table'!C25</f>
        <v>AK044955</v>
      </c>
      <c r="B17" s="40" t="s">
        <v>412</v>
      </c>
      <c r="C17" s="277"/>
      <c r="D17" s="74"/>
      <c r="E17" s="74"/>
      <c r="F17" s="74"/>
      <c r="G17" s="74"/>
      <c r="H17" s="74"/>
      <c r="I17" s="74"/>
      <c r="J17" s="74"/>
      <c r="K17" s="74"/>
      <c r="L17" s="74"/>
      <c r="M17" s="74"/>
      <c r="N17" s="74"/>
      <c r="O17" s="74"/>
      <c r="P17" s="49"/>
      <c r="Q17" s="49"/>
      <c r="R17" s="49"/>
      <c r="S17" s="49"/>
      <c r="T17" s="49"/>
      <c r="U17" s="49"/>
      <c r="V17" s="49"/>
      <c r="W17" s="51">
        <f>IF(ISERROR(AVERAGE('Data pre-processing'!C17:V17)),35,IF(COUNT('Data pre-processing'!C17:V17)&lt;2,"N/A",AVERAGE('Data pre-processing'!C17:V17)))</f>
        <v>35</v>
      </c>
      <c r="X17" s="51" t="str">
        <f>IF(ISERROR(STDEV('Data pre-processing'!C17:V17)),"N/A",STDEV('Data pre-processing'!C17:V17))</f>
        <v>N/A</v>
      </c>
    </row>
    <row r="18" spans="1:24" ht="12.75" customHeight="1">
      <c r="A18" s="178" t="str">
        <f>'Transcript table'!C26</f>
        <v>AK081227</v>
      </c>
      <c r="B18" s="40" t="s">
        <v>410</v>
      </c>
      <c r="C18" s="277"/>
      <c r="D18" s="74"/>
      <c r="E18" s="74"/>
      <c r="F18" s="74"/>
      <c r="G18" s="74"/>
      <c r="H18" s="74"/>
      <c r="I18" s="74"/>
      <c r="J18" s="74"/>
      <c r="K18" s="74"/>
      <c r="L18" s="74"/>
      <c r="M18" s="74"/>
      <c r="N18" s="74"/>
      <c r="O18" s="74"/>
      <c r="P18" s="49"/>
      <c r="Q18" s="49"/>
      <c r="R18" s="49"/>
      <c r="S18" s="49"/>
      <c r="T18" s="49"/>
      <c r="U18" s="49"/>
      <c r="V18" s="49"/>
      <c r="W18" s="51">
        <f>IF(ISERROR(AVERAGE('Data pre-processing'!C18:V18)),35,IF(COUNT('Data pre-processing'!C18:V18)&lt;2,"N/A",AVERAGE('Data pre-processing'!C18:V18)))</f>
        <v>35</v>
      </c>
      <c r="X18" s="51" t="str">
        <f>IF(ISERROR(STDEV('Data pre-processing'!C18:V18)),"N/A",STDEV('Data pre-processing'!C18:V18))</f>
        <v>N/A</v>
      </c>
    </row>
    <row r="19" spans="1:24" ht="12.75" customHeight="1">
      <c r="A19" s="178" t="str">
        <f>'Transcript table'!C27</f>
        <v>AK133808</v>
      </c>
      <c r="B19" s="40" t="s">
        <v>408</v>
      </c>
      <c r="C19" s="277"/>
      <c r="D19" s="74"/>
      <c r="E19" s="74"/>
      <c r="F19" s="74"/>
      <c r="G19" s="74"/>
      <c r="H19" s="74"/>
      <c r="I19" s="74"/>
      <c r="J19" s="74"/>
      <c r="K19" s="74"/>
      <c r="L19" s="74"/>
      <c r="M19" s="74"/>
      <c r="N19" s="74"/>
      <c r="O19" s="74"/>
      <c r="P19" s="49"/>
      <c r="Q19" s="49"/>
      <c r="R19" s="49"/>
      <c r="S19" s="49"/>
      <c r="T19" s="49"/>
      <c r="U19" s="49"/>
      <c r="V19" s="49"/>
      <c r="W19" s="51">
        <f>IF(ISERROR(AVERAGE('Data pre-processing'!C19:V19)),35,IF(COUNT('Data pre-processing'!C19:V19)&lt;2,"N/A",AVERAGE('Data pre-processing'!C19:V19)))</f>
        <v>35</v>
      </c>
      <c r="X19" s="51" t="str">
        <f>IF(ISERROR(STDEV('Data pre-processing'!C19:V19)),"N/A",STDEV('Data pre-processing'!C19:V19))</f>
        <v>N/A</v>
      </c>
    </row>
    <row r="20" spans="1:24" ht="12.75" customHeight="1">
      <c r="A20" s="178" t="str">
        <f>'Transcript table'!C28</f>
        <v>AK139328</v>
      </c>
      <c r="B20" s="40" t="s">
        <v>406</v>
      </c>
      <c r="C20" s="277"/>
      <c r="D20" s="74"/>
      <c r="E20" s="74"/>
      <c r="F20" s="74"/>
      <c r="G20" s="74"/>
      <c r="H20" s="74"/>
      <c r="I20" s="74"/>
      <c r="J20" s="74"/>
      <c r="K20" s="74"/>
      <c r="L20" s="74"/>
      <c r="M20" s="74"/>
      <c r="N20" s="74"/>
      <c r="O20" s="74"/>
      <c r="P20" s="49"/>
      <c r="Q20" s="49"/>
      <c r="R20" s="49"/>
      <c r="S20" s="49"/>
      <c r="T20" s="49"/>
      <c r="U20" s="49"/>
      <c r="V20" s="49"/>
      <c r="W20" s="51">
        <f>IF(ISERROR(AVERAGE('Data pre-processing'!C20:V20)),35,IF(COUNT('Data pre-processing'!C20:V20)&lt;2,"N/A",AVERAGE('Data pre-processing'!C20:V20)))</f>
        <v>35</v>
      </c>
      <c r="X20" s="51" t="str">
        <f>IF(ISERROR(STDEV('Data pre-processing'!C20:V20)),"N/A",STDEV('Data pre-processing'!C20:V20))</f>
        <v>N/A</v>
      </c>
    </row>
    <row r="21" spans="1:24" ht="12.75" customHeight="1">
      <c r="A21" s="178" t="str">
        <f>'Transcript table'!C29</f>
        <v>AK143294</v>
      </c>
      <c r="B21" s="40" t="s">
        <v>404</v>
      </c>
      <c r="C21" s="277"/>
      <c r="D21" s="74"/>
      <c r="E21" s="74"/>
      <c r="F21" s="74"/>
      <c r="G21" s="74"/>
      <c r="H21" s="74"/>
      <c r="I21" s="74"/>
      <c r="J21" s="74"/>
      <c r="K21" s="74"/>
      <c r="L21" s="74"/>
      <c r="M21" s="74"/>
      <c r="N21" s="74"/>
      <c r="O21" s="74"/>
      <c r="P21" s="49"/>
      <c r="Q21" s="49"/>
      <c r="R21" s="49"/>
      <c r="S21" s="49"/>
      <c r="T21" s="49"/>
      <c r="U21" s="49"/>
      <c r="V21" s="49"/>
      <c r="W21" s="51">
        <f>IF(ISERROR(AVERAGE('Data pre-processing'!C21:V21)),35,IF(COUNT('Data pre-processing'!C21:V21)&lt;2,"N/A",AVERAGE('Data pre-processing'!C21:V21)))</f>
        <v>35</v>
      </c>
      <c r="X21" s="51" t="str">
        <f>IF(ISERROR(STDEV('Data pre-processing'!C21:V21)),"N/A",STDEV('Data pre-processing'!C21:V21))</f>
        <v>N/A</v>
      </c>
    </row>
    <row r="22" spans="1:24" ht="12.75" customHeight="1">
      <c r="A22" s="178" t="str">
        <f>'Transcript table'!C30</f>
        <v>AK143693</v>
      </c>
      <c r="B22" s="40" t="s">
        <v>402</v>
      </c>
      <c r="C22" s="277"/>
      <c r="D22" s="74"/>
      <c r="E22" s="74"/>
      <c r="F22" s="74"/>
      <c r="G22" s="74"/>
      <c r="H22" s="74"/>
      <c r="I22" s="74"/>
      <c r="J22" s="74"/>
      <c r="K22" s="74"/>
      <c r="L22" s="74"/>
      <c r="M22" s="74"/>
      <c r="N22" s="74"/>
      <c r="O22" s="74"/>
      <c r="P22" s="49"/>
      <c r="Q22" s="49"/>
      <c r="R22" s="49"/>
      <c r="S22" s="49"/>
      <c r="T22" s="49"/>
      <c r="U22" s="49"/>
      <c r="V22" s="49"/>
      <c r="W22" s="51">
        <f>IF(ISERROR(AVERAGE('Data pre-processing'!C22:V22)),35,IF(COUNT('Data pre-processing'!C22:V22)&lt;2,"N/A",AVERAGE('Data pre-processing'!C22:V22)))</f>
        <v>35</v>
      </c>
      <c r="X22" s="51" t="str">
        <f>IF(ISERROR(STDEV('Data pre-processing'!C22:V22)),"N/A",STDEV('Data pre-processing'!C22:V22))</f>
        <v>N/A</v>
      </c>
    </row>
    <row r="23" spans="1:24" ht="12.75" customHeight="1">
      <c r="A23" s="178" t="str">
        <f>'Transcript table'!C31</f>
        <v>AK153778</v>
      </c>
      <c r="B23" s="40" t="s">
        <v>400</v>
      </c>
      <c r="C23" s="277"/>
      <c r="D23" s="74"/>
      <c r="E23" s="74"/>
      <c r="F23" s="74"/>
      <c r="G23" s="74"/>
      <c r="H23" s="74"/>
      <c r="I23" s="74"/>
      <c r="J23" s="74"/>
      <c r="K23" s="74"/>
      <c r="L23" s="74"/>
      <c r="M23" s="74"/>
      <c r="N23" s="74"/>
      <c r="O23" s="74"/>
      <c r="P23" s="49"/>
      <c r="Q23" s="49"/>
      <c r="R23" s="49"/>
      <c r="S23" s="49"/>
      <c r="T23" s="49"/>
      <c r="U23" s="49"/>
      <c r="V23" s="49"/>
      <c r="W23" s="51">
        <f>IF(ISERROR(AVERAGE('Data pre-processing'!C23:V23)),35,IF(COUNT('Data pre-processing'!C23:V23)&lt;2,"N/A",AVERAGE('Data pre-processing'!C23:V23)))</f>
        <v>35</v>
      </c>
      <c r="X23" s="51" t="str">
        <f>IF(ISERROR(STDEV('Data pre-processing'!C23:V23)),"N/A",STDEV('Data pre-processing'!C23:V23))</f>
        <v>N/A</v>
      </c>
    </row>
    <row r="24" spans="1:24" ht="12.75" customHeight="1">
      <c r="A24" s="178" t="str">
        <f>'Transcript table'!C32</f>
        <v>alncRNA-EC7</v>
      </c>
      <c r="B24" s="40" t="s">
        <v>398</v>
      </c>
      <c r="C24" s="277"/>
      <c r="D24" s="74"/>
      <c r="E24" s="74"/>
      <c r="F24" s="74"/>
      <c r="G24" s="74"/>
      <c r="H24" s="74"/>
      <c r="I24" s="74"/>
      <c r="J24" s="74"/>
      <c r="K24" s="74"/>
      <c r="L24" s="74"/>
      <c r="M24" s="74"/>
      <c r="N24" s="74"/>
      <c r="O24" s="74"/>
      <c r="P24" s="49"/>
      <c r="Q24" s="49"/>
      <c r="R24" s="49"/>
      <c r="S24" s="49"/>
      <c r="T24" s="49"/>
      <c r="U24" s="49"/>
      <c r="V24" s="49"/>
      <c r="W24" s="51">
        <f>IF(ISERROR(AVERAGE('Data pre-processing'!C24:V24)),35,IF(COUNT('Data pre-processing'!C24:V24)&lt;2,"N/A",AVERAGE('Data pre-processing'!C24:V24)))</f>
        <v>35</v>
      </c>
      <c r="X24" s="51" t="str">
        <f>IF(ISERROR(STDEV('Data pre-processing'!C24:V24)),"N/A",STDEV('Data pre-processing'!C24:V24))</f>
        <v>N/A</v>
      </c>
    </row>
    <row r="25" spans="1:24" ht="12.75" customHeight="1">
      <c r="A25" s="178" t="str">
        <f>'Transcript table'!C33</f>
        <v>APOA4-AS</v>
      </c>
      <c r="B25" s="40" t="s">
        <v>396</v>
      </c>
      <c r="C25" s="277"/>
      <c r="D25" s="74"/>
      <c r="E25" s="74"/>
      <c r="F25" s="74"/>
      <c r="G25" s="74"/>
      <c r="H25" s="74"/>
      <c r="I25" s="74"/>
      <c r="J25" s="74"/>
      <c r="K25" s="74"/>
      <c r="L25" s="74"/>
      <c r="M25" s="74"/>
      <c r="N25" s="74"/>
      <c r="O25" s="74"/>
      <c r="P25" s="49"/>
      <c r="Q25" s="49"/>
      <c r="R25" s="49"/>
      <c r="S25" s="49"/>
      <c r="T25" s="49"/>
      <c r="U25" s="49"/>
      <c r="V25" s="49"/>
      <c r="W25" s="51">
        <f>IF(ISERROR(AVERAGE('Data pre-processing'!C25:V25)),35,IF(COUNT('Data pre-processing'!C25:V25)&lt;2,"N/A",AVERAGE('Data pre-processing'!C25:V25)))</f>
        <v>35</v>
      </c>
      <c r="X25" s="51" t="str">
        <f>IF(ISERROR(STDEV('Data pre-processing'!C25:V25)),"N/A",STDEV('Data pre-processing'!C25:V25))</f>
        <v>N/A</v>
      </c>
    </row>
    <row r="26" spans="1:24" ht="12.75" customHeight="1">
      <c r="A26" s="178" t="str">
        <f>'Transcript table'!C34</f>
        <v>Atp2a2</v>
      </c>
      <c r="B26" s="40" t="s">
        <v>394</v>
      </c>
      <c r="C26" s="277"/>
      <c r="D26" s="74"/>
      <c r="E26" s="74"/>
      <c r="F26" s="74"/>
      <c r="G26" s="74"/>
      <c r="H26" s="74"/>
      <c r="I26" s="74"/>
      <c r="J26" s="74"/>
      <c r="K26" s="74"/>
      <c r="L26" s="74"/>
      <c r="M26" s="74"/>
      <c r="N26" s="74"/>
      <c r="O26" s="74"/>
      <c r="P26" s="49"/>
      <c r="Q26" s="49"/>
      <c r="R26" s="49"/>
      <c r="S26" s="49"/>
      <c r="T26" s="49"/>
      <c r="U26" s="49"/>
      <c r="V26" s="49"/>
      <c r="W26" s="51">
        <f>IF(ISERROR(AVERAGE('Data pre-processing'!C26:V26)),35,IF(COUNT('Data pre-processing'!C26:V26)&lt;2,"N/A",AVERAGE('Data pre-processing'!C26:V26)))</f>
        <v>35</v>
      </c>
      <c r="X26" s="51" t="str">
        <f>IF(ISERROR(STDEV('Data pre-processing'!C26:V26)),"N/A",STDEV('Data pre-processing'!C26:V26))</f>
        <v>N/A</v>
      </c>
    </row>
    <row r="27" spans="1:24" ht="12.75" customHeight="1">
      <c r="A27" s="178" t="str">
        <f>'Transcript table'!C35</f>
        <v>B130024G19Rik</v>
      </c>
      <c r="B27" s="40" t="s">
        <v>392</v>
      </c>
      <c r="C27" s="277"/>
      <c r="D27" s="74"/>
      <c r="E27" s="74"/>
      <c r="F27" s="74"/>
      <c r="G27" s="74"/>
      <c r="H27" s="74"/>
      <c r="I27" s="74"/>
      <c r="J27" s="74"/>
      <c r="K27" s="74"/>
      <c r="L27" s="74"/>
      <c r="M27" s="74"/>
      <c r="N27" s="74"/>
      <c r="O27" s="74"/>
      <c r="P27" s="49"/>
      <c r="Q27" s="49"/>
      <c r="R27" s="49"/>
      <c r="S27" s="49"/>
      <c r="T27" s="49"/>
      <c r="U27" s="49"/>
      <c r="V27" s="49"/>
      <c r="W27" s="51">
        <f>IF(ISERROR(AVERAGE('Data pre-processing'!C27:V27)),35,IF(COUNT('Data pre-processing'!C27:V27)&lt;2,"N/A",AVERAGE('Data pre-processing'!C27:V27)))</f>
        <v>35</v>
      </c>
      <c r="X27" s="51" t="str">
        <f>IF(ISERROR(STDEV('Data pre-processing'!C27:V27)),"N/A",STDEV('Data pre-processing'!C27:V27))</f>
        <v>N/A</v>
      </c>
    </row>
    <row r="28" spans="1:24" ht="12.75" customHeight="1">
      <c r="A28" s="178" t="str">
        <f>'Transcript table'!C36</f>
        <v>Borg</v>
      </c>
      <c r="B28" s="40" t="s">
        <v>390</v>
      </c>
      <c r="C28" s="277"/>
      <c r="D28" s="74"/>
      <c r="E28" s="74"/>
      <c r="F28" s="74"/>
      <c r="G28" s="74"/>
      <c r="H28" s="74"/>
      <c r="I28" s="74"/>
      <c r="J28" s="74"/>
      <c r="K28" s="74"/>
      <c r="L28" s="74"/>
      <c r="M28" s="74"/>
      <c r="N28" s="74"/>
      <c r="O28" s="74"/>
      <c r="P28" s="49"/>
      <c r="Q28" s="49"/>
      <c r="R28" s="49"/>
      <c r="S28" s="49"/>
      <c r="T28" s="49"/>
      <c r="U28" s="49"/>
      <c r="V28" s="49"/>
      <c r="W28" s="51">
        <f>IF(ISERROR(AVERAGE('Data pre-processing'!C28:V28)),35,IF(COUNT('Data pre-processing'!C28:V28)&lt;2,"N/A",AVERAGE('Data pre-processing'!C28:V28)))</f>
        <v>35</v>
      </c>
      <c r="X28" s="51" t="str">
        <f>IF(ISERROR(STDEV('Data pre-processing'!C28:V28)),"N/A",STDEV('Data pre-processing'!C28:V28))</f>
        <v>N/A</v>
      </c>
    </row>
    <row r="29" spans="1:24" ht="12.75" customHeight="1">
      <c r="A29" s="178" t="str">
        <f>'Transcript table'!C37</f>
        <v>Bvht</v>
      </c>
      <c r="B29" s="40" t="s">
        <v>388</v>
      </c>
      <c r="C29" s="277"/>
      <c r="D29" s="74"/>
      <c r="E29" s="74"/>
      <c r="F29" s="74"/>
      <c r="G29" s="74"/>
      <c r="H29" s="74"/>
      <c r="I29" s="74"/>
      <c r="J29" s="74"/>
      <c r="K29" s="74"/>
      <c r="L29" s="74"/>
      <c r="M29" s="74"/>
      <c r="N29" s="74"/>
      <c r="O29" s="74"/>
      <c r="P29" s="49"/>
      <c r="Q29" s="49"/>
      <c r="R29" s="49"/>
      <c r="S29" s="49"/>
      <c r="T29" s="49"/>
      <c r="U29" s="49"/>
      <c r="V29" s="49"/>
      <c r="W29" s="51">
        <f>IF(ISERROR(AVERAGE('Data pre-processing'!C29:V29)),35,IF(COUNT('Data pre-processing'!C29:V29)&lt;2,"N/A",AVERAGE('Data pre-processing'!C29:V29)))</f>
        <v>35</v>
      </c>
      <c r="X29" s="51" t="str">
        <f>IF(ISERROR(STDEV('Data pre-processing'!C29:V29)),"N/A",STDEV('Data pre-processing'!C29:V29))</f>
        <v>N/A</v>
      </c>
    </row>
    <row r="30" spans="1:24" ht="12.75" customHeight="1">
      <c r="A30" s="178" t="str">
        <f>'Transcript table'!C38</f>
        <v>C130071C03Rik-1</v>
      </c>
      <c r="B30" s="40" t="s">
        <v>386</v>
      </c>
      <c r="C30" s="277"/>
      <c r="D30" s="74"/>
      <c r="E30" s="74"/>
      <c r="F30" s="74"/>
      <c r="G30" s="74"/>
      <c r="H30" s="74"/>
      <c r="I30" s="74"/>
      <c r="J30" s="74"/>
      <c r="K30" s="74"/>
      <c r="L30" s="74"/>
      <c r="M30" s="74"/>
      <c r="N30" s="74"/>
      <c r="O30" s="74"/>
      <c r="P30" s="49"/>
      <c r="Q30" s="49"/>
      <c r="R30" s="49"/>
      <c r="S30" s="49"/>
      <c r="T30" s="49"/>
      <c r="U30" s="49"/>
      <c r="V30" s="49"/>
      <c r="W30" s="51">
        <f>IF(ISERROR(AVERAGE('Data pre-processing'!C30:V30)),35,IF(COUNT('Data pre-processing'!C30:V30)&lt;2,"N/A",AVERAGE('Data pre-processing'!C30:V30)))</f>
        <v>35</v>
      </c>
      <c r="X30" s="51" t="str">
        <f>IF(ISERROR(STDEV('Data pre-processing'!C30:V30)),"N/A",STDEV('Data pre-processing'!C30:V30))</f>
        <v>N/A</v>
      </c>
    </row>
    <row r="31" spans="1:24" ht="12.75" customHeight="1">
      <c r="A31" s="178" t="str">
        <f>'Transcript table'!C39</f>
        <v>C130071C03Rik-2</v>
      </c>
      <c r="B31" s="40" t="s">
        <v>384</v>
      </c>
      <c r="C31" s="277"/>
      <c r="D31" s="74"/>
      <c r="E31" s="74"/>
      <c r="F31" s="74"/>
      <c r="G31" s="74"/>
      <c r="H31" s="74"/>
      <c r="I31" s="74"/>
      <c r="J31" s="74"/>
      <c r="K31" s="74"/>
      <c r="L31" s="74"/>
      <c r="M31" s="74"/>
      <c r="N31" s="74"/>
      <c r="O31" s="74"/>
      <c r="P31" s="49"/>
      <c r="Q31" s="49"/>
      <c r="R31" s="49"/>
      <c r="S31" s="49"/>
      <c r="T31" s="49"/>
      <c r="U31" s="49"/>
      <c r="V31" s="49"/>
      <c r="W31" s="51">
        <f>IF(ISERROR(AVERAGE('Data pre-processing'!C31:V31)),35,IF(COUNT('Data pre-processing'!C31:V31)&lt;2,"N/A",AVERAGE('Data pre-processing'!C31:V31)))</f>
        <v>35</v>
      </c>
      <c r="X31" s="51" t="str">
        <f>IF(ISERROR(STDEV('Data pre-processing'!C31:V31)),"N/A",STDEV('Data pre-processing'!C31:V31))</f>
        <v>N/A</v>
      </c>
    </row>
    <row r="32" spans="1:24" ht="12.75" customHeight="1">
      <c r="A32" s="178" t="str">
        <f>'Transcript table'!C40</f>
        <v>C2dat1</v>
      </c>
      <c r="B32" s="40" t="s">
        <v>382</v>
      </c>
      <c r="C32" s="277"/>
      <c r="D32" s="74"/>
      <c r="E32" s="74"/>
      <c r="F32" s="74"/>
      <c r="G32" s="74"/>
      <c r="H32" s="74"/>
      <c r="I32" s="74"/>
      <c r="J32" s="74"/>
      <c r="K32" s="74"/>
      <c r="L32" s="74"/>
      <c r="M32" s="74"/>
      <c r="N32" s="74"/>
      <c r="O32" s="74"/>
      <c r="P32" s="49"/>
      <c r="Q32" s="49"/>
      <c r="R32" s="49"/>
      <c r="S32" s="49"/>
      <c r="T32" s="49"/>
      <c r="U32" s="49"/>
      <c r="V32" s="49"/>
      <c r="W32" s="51">
        <f>IF(ISERROR(AVERAGE('Data pre-processing'!C32:V32)),35,IF(COUNT('Data pre-processing'!C32:V32)&lt;2,"N/A",AVERAGE('Data pre-processing'!C32:V32)))</f>
        <v>35</v>
      </c>
      <c r="X32" s="51" t="str">
        <f>IF(ISERROR(STDEV('Data pre-processing'!C32:V32)),"N/A",STDEV('Data pre-processing'!C32:V32))</f>
        <v>N/A</v>
      </c>
    </row>
    <row r="33" spans="1:24" ht="12.75" customHeight="1">
      <c r="A33" s="178" t="str">
        <f>'Transcript table'!C41</f>
        <v>C730029A08Rik</v>
      </c>
      <c r="B33" s="40" t="s">
        <v>380</v>
      </c>
      <c r="C33" s="277"/>
      <c r="D33" s="74"/>
      <c r="E33" s="74"/>
      <c r="F33" s="74"/>
      <c r="G33" s="74"/>
      <c r="H33" s="74"/>
      <c r="I33" s="74"/>
      <c r="J33" s="74"/>
      <c r="K33" s="74"/>
      <c r="L33" s="74"/>
      <c r="M33" s="74"/>
      <c r="N33" s="74"/>
      <c r="O33" s="74"/>
      <c r="P33" s="49"/>
      <c r="Q33" s="49"/>
      <c r="R33" s="49"/>
      <c r="S33" s="49"/>
      <c r="T33" s="49"/>
      <c r="U33" s="49"/>
      <c r="V33" s="49"/>
      <c r="W33" s="51">
        <f>IF(ISERROR(AVERAGE('Data pre-processing'!C33:V33)),35,IF(COUNT('Data pre-processing'!C33:V33)&lt;2,"N/A",AVERAGE('Data pre-processing'!C33:V33)))</f>
        <v>35</v>
      </c>
      <c r="X33" s="51" t="str">
        <f>IF(ISERROR(STDEV('Data pre-processing'!C33:V33)),"N/A",STDEV('Data pre-processing'!C33:V33))</f>
        <v>N/A</v>
      </c>
    </row>
    <row r="34" spans="1:24" ht="12.75" customHeight="1">
      <c r="A34" s="178" t="str">
        <f>'Transcript table'!C42</f>
        <v>C730036E19Rik</v>
      </c>
      <c r="B34" s="40" t="s">
        <v>378</v>
      </c>
      <c r="C34" s="277"/>
      <c r="D34" s="74"/>
      <c r="E34" s="74"/>
      <c r="F34" s="74"/>
      <c r="G34" s="74"/>
      <c r="H34" s="74"/>
      <c r="I34" s="74"/>
      <c r="J34" s="74"/>
      <c r="K34" s="74"/>
      <c r="L34" s="74"/>
      <c r="M34" s="74"/>
      <c r="N34" s="74"/>
      <c r="O34" s="74"/>
      <c r="P34" s="49"/>
      <c r="Q34" s="49"/>
      <c r="R34" s="49"/>
      <c r="S34" s="49"/>
      <c r="T34" s="49"/>
      <c r="U34" s="49"/>
      <c r="V34" s="49"/>
      <c r="W34" s="51">
        <f>IF(ISERROR(AVERAGE('Data pre-processing'!C34:V34)),35,IF(COUNT('Data pre-processing'!C34:V34)&lt;2,"N/A",AVERAGE('Data pre-processing'!C34:V34)))</f>
        <v>35</v>
      </c>
      <c r="X34" s="51" t="str">
        <f>IF(ISERROR(STDEV('Data pre-processing'!C34:V34)),"N/A",STDEV('Data pre-processing'!C34:V34))</f>
        <v>N/A</v>
      </c>
    </row>
    <row r="35" spans="1:24" ht="12.75" customHeight="1">
      <c r="A35" s="178" t="str">
        <f>'Transcript table'!C43</f>
        <v>CAIF</v>
      </c>
      <c r="B35" s="40" t="s">
        <v>376</v>
      </c>
      <c r="C35" s="277"/>
      <c r="D35" s="74"/>
      <c r="E35" s="74"/>
      <c r="F35" s="74"/>
      <c r="G35" s="74"/>
      <c r="H35" s="74"/>
      <c r="I35" s="74"/>
      <c r="J35" s="74"/>
      <c r="K35" s="74"/>
      <c r="L35" s="74"/>
      <c r="M35" s="74"/>
      <c r="N35" s="74"/>
      <c r="O35" s="74"/>
      <c r="P35" s="49"/>
      <c r="Q35" s="49"/>
      <c r="R35" s="49"/>
      <c r="S35" s="49"/>
      <c r="T35" s="49"/>
      <c r="U35" s="49"/>
      <c r="V35" s="49"/>
      <c r="W35" s="51">
        <f>IF(ISERROR(AVERAGE('Data pre-processing'!C35:V35)),35,IF(COUNT('Data pre-processing'!C35:V35)&lt;2,"N/A",AVERAGE('Data pre-processing'!C35:V35)))</f>
        <v>35</v>
      </c>
      <c r="X35" s="51" t="str">
        <f>IF(ISERROR(STDEV('Data pre-processing'!C35:V35)),"N/A",STDEV('Data pre-processing'!C35:V35))</f>
        <v>N/A</v>
      </c>
    </row>
    <row r="36" spans="1:24" ht="12.75" customHeight="1">
      <c r="A36" s="178" t="str">
        <f>'Transcript table'!C44</f>
        <v>Chaer</v>
      </c>
      <c r="B36" s="40" t="s">
        <v>374</v>
      </c>
      <c r="C36" s="277"/>
      <c r="D36" s="74"/>
      <c r="E36" s="74"/>
      <c r="F36" s="74"/>
      <c r="G36" s="74"/>
      <c r="H36" s="74"/>
      <c r="I36" s="74"/>
      <c r="J36" s="74"/>
      <c r="K36" s="74"/>
      <c r="L36" s="74"/>
      <c r="M36" s="74"/>
      <c r="N36" s="74"/>
      <c r="O36" s="74"/>
      <c r="P36" s="49"/>
      <c r="Q36" s="49"/>
      <c r="R36" s="49"/>
      <c r="S36" s="49"/>
      <c r="T36" s="49"/>
      <c r="U36" s="49"/>
      <c r="V36" s="49"/>
      <c r="W36" s="51">
        <f>IF(ISERROR(AVERAGE('Data pre-processing'!C36:V36)),35,IF(COUNT('Data pre-processing'!C36:V36)&lt;2,"N/A",AVERAGE('Data pre-processing'!C36:V36)))</f>
        <v>35</v>
      </c>
      <c r="X36" s="51" t="str">
        <f>IF(ISERROR(STDEV('Data pre-processing'!C36:V36)),"N/A",STDEV('Data pre-processing'!C36:V36))</f>
        <v>N/A</v>
      </c>
    </row>
    <row r="37" spans="1:24" ht="12.75" customHeight="1">
      <c r="A37" s="178" t="str">
        <f>'Transcript table'!C45</f>
        <v>Chast</v>
      </c>
      <c r="B37" s="40" t="s">
        <v>372</v>
      </c>
      <c r="C37" s="277"/>
      <c r="D37" s="74"/>
      <c r="E37" s="74"/>
      <c r="F37" s="74"/>
      <c r="G37" s="74"/>
      <c r="H37" s="74"/>
      <c r="I37" s="74"/>
      <c r="J37" s="74"/>
      <c r="K37" s="74"/>
      <c r="L37" s="74"/>
      <c r="M37" s="74"/>
      <c r="N37" s="74"/>
      <c r="O37" s="74"/>
      <c r="P37" s="49"/>
      <c r="Q37" s="49"/>
      <c r="R37" s="49"/>
      <c r="S37" s="49"/>
      <c r="T37" s="49"/>
      <c r="U37" s="49"/>
      <c r="V37" s="49"/>
      <c r="W37" s="51">
        <f>IF(ISERROR(AVERAGE('Data pre-processing'!C37:V37)),35,IF(COUNT('Data pre-processing'!C37:V37)&lt;2,"N/A",AVERAGE('Data pre-processing'!C37:V37)))</f>
        <v>35</v>
      </c>
      <c r="X37" s="51" t="str">
        <f>IF(ISERROR(STDEV('Data pre-processing'!C37:V37)),"N/A",STDEV('Data pre-processing'!C37:V37))</f>
        <v>N/A</v>
      </c>
    </row>
    <row r="38" spans="1:24" ht="12.75" customHeight="1">
      <c r="A38" s="178" t="str">
        <f>'Transcript table'!C46</f>
        <v>Crxos</v>
      </c>
      <c r="B38" s="40" t="s">
        <v>370</v>
      </c>
      <c r="C38" s="277"/>
      <c r="D38" s="74"/>
      <c r="E38" s="74"/>
      <c r="F38" s="74"/>
      <c r="G38" s="74"/>
      <c r="H38" s="74"/>
      <c r="I38" s="74"/>
      <c r="J38" s="74"/>
      <c r="K38" s="74"/>
      <c r="L38" s="74"/>
      <c r="M38" s="74"/>
      <c r="N38" s="74"/>
      <c r="O38" s="74"/>
      <c r="P38" s="49"/>
      <c r="Q38" s="49"/>
      <c r="R38" s="49"/>
      <c r="S38" s="49"/>
      <c r="T38" s="49"/>
      <c r="U38" s="49"/>
      <c r="V38" s="49"/>
      <c r="W38" s="51">
        <f>IF(ISERROR(AVERAGE('Data pre-processing'!C38:V38)),35,IF(COUNT('Data pre-processing'!C38:V38)&lt;2,"N/A",AVERAGE('Data pre-processing'!C38:V38)))</f>
        <v>35</v>
      </c>
      <c r="X38" s="51" t="str">
        <f>IF(ISERROR(STDEV('Data pre-processing'!C38:V38)),"N/A",STDEV('Data pre-processing'!C38:V38))</f>
        <v>N/A</v>
      </c>
    </row>
    <row r="39" spans="1:24" ht="12.75" customHeight="1">
      <c r="A39" s="178" t="str">
        <f>'Transcript table'!C47</f>
        <v>Cyp4b1-ps2</v>
      </c>
      <c r="B39" s="40" t="s">
        <v>368</v>
      </c>
      <c r="C39" s="277"/>
      <c r="D39" s="74"/>
      <c r="E39" s="74"/>
      <c r="F39" s="74"/>
      <c r="G39" s="74"/>
      <c r="H39" s="74"/>
      <c r="I39" s="74"/>
      <c r="J39" s="74"/>
      <c r="K39" s="74"/>
      <c r="L39" s="74"/>
      <c r="M39" s="74"/>
      <c r="N39" s="74"/>
      <c r="O39" s="74"/>
      <c r="P39" s="49"/>
      <c r="Q39" s="49"/>
      <c r="R39" s="49"/>
      <c r="S39" s="49"/>
      <c r="T39" s="49"/>
      <c r="U39" s="49"/>
      <c r="V39" s="49"/>
      <c r="W39" s="51">
        <f>IF(ISERROR(AVERAGE('Data pre-processing'!C39:V39)),35,IF(COUNT('Data pre-processing'!C39:V39)&lt;2,"N/A",AVERAGE('Data pre-processing'!C39:V39)))</f>
        <v>35</v>
      </c>
      <c r="X39" s="51" t="str">
        <f>IF(ISERROR(STDEV('Data pre-processing'!C39:V39)),"N/A",STDEV('Data pre-processing'!C39:V39))</f>
        <v>N/A</v>
      </c>
    </row>
    <row r="40" spans="1:24" ht="12.75" customHeight="1">
      <c r="A40" s="178" t="str">
        <f>'Transcript table'!C48</f>
        <v>Dalir</v>
      </c>
      <c r="B40" s="40" t="s">
        <v>366</v>
      </c>
      <c r="C40" s="278"/>
      <c r="D40" s="75"/>
      <c r="E40" s="75"/>
      <c r="F40" s="74"/>
      <c r="G40" s="75"/>
      <c r="H40" s="74"/>
      <c r="I40" s="74"/>
      <c r="J40" s="75"/>
      <c r="K40" s="75"/>
      <c r="L40" s="75"/>
      <c r="M40" s="74"/>
      <c r="N40" s="74"/>
      <c r="O40" s="75"/>
      <c r="P40" s="49"/>
      <c r="Q40" s="49"/>
      <c r="R40" s="49"/>
      <c r="S40" s="49"/>
      <c r="T40" s="49"/>
      <c r="U40" s="49"/>
      <c r="V40" s="49"/>
      <c r="W40" s="51">
        <f>IF(ISERROR(AVERAGE('Data pre-processing'!C40:V40)),35,IF(COUNT('Data pre-processing'!C40:V40)&lt;2,"N/A",AVERAGE('Data pre-processing'!C40:V40)))</f>
        <v>35</v>
      </c>
      <c r="X40" s="51" t="str">
        <f>IF(ISERROR(STDEV('Data pre-processing'!C40:V40)),"N/A",STDEV('Data pre-processing'!C40:V40))</f>
        <v>N/A</v>
      </c>
    </row>
    <row r="41" spans="1:24" ht="12.75" customHeight="1">
      <c r="A41" s="178" t="str">
        <f>'Transcript table'!C49</f>
        <v>Digit</v>
      </c>
      <c r="B41" s="40" t="s">
        <v>364</v>
      </c>
      <c r="C41" s="277"/>
      <c r="D41" s="74"/>
      <c r="E41" s="74"/>
      <c r="F41" s="74"/>
      <c r="G41" s="74"/>
      <c r="H41" s="74"/>
      <c r="I41" s="74"/>
      <c r="J41" s="74"/>
      <c r="K41" s="74"/>
      <c r="L41" s="74"/>
      <c r="M41" s="74"/>
      <c r="N41" s="74"/>
      <c r="O41" s="74"/>
      <c r="P41" s="49"/>
      <c r="Q41" s="49"/>
      <c r="R41" s="49"/>
      <c r="S41" s="49"/>
      <c r="T41" s="49"/>
      <c r="U41" s="49"/>
      <c r="V41" s="49"/>
      <c r="W41" s="51">
        <f>IF(ISERROR(AVERAGE('Data pre-processing'!C41:V41)),35,IF(COUNT('Data pre-processing'!C41:V41)&lt;2,"N/A",AVERAGE('Data pre-processing'!C41:V41)))</f>
        <v>35</v>
      </c>
      <c r="X41" s="51" t="str">
        <f>IF(ISERROR(STDEV('Data pre-processing'!C41:V41)),"N/A",STDEV('Data pre-processing'!C41:V41))</f>
        <v>N/A</v>
      </c>
    </row>
    <row r="42" spans="1:24" ht="12.75" customHeight="1">
      <c r="A42" s="178" t="str">
        <f>'Transcript table'!C50</f>
        <v>Dio3os</v>
      </c>
      <c r="B42" s="40" t="s">
        <v>362</v>
      </c>
      <c r="C42" s="277"/>
      <c r="D42" s="74"/>
      <c r="E42" s="74"/>
      <c r="F42" s="74"/>
      <c r="G42" s="74"/>
      <c r="H42" s="74"/>
      <c r="I42" s="74"/>
      <c r="J42" s="74"/>
      <c r="K42" s="74"/>
      <c r="L42" s="74"/>
      <c r="M42" s="74"/>
      <c r="N42" s="74"/>
      <c r="O42" s="74"/>
      <c r="P42" s="49"/>
      <c r="Q42" s="49"/>
      <c r="R42" s="49"/>
      <c r="S42" s="49"/>
      <c r="T42" s="49"/>
      <c r="U42" s="49"/>
      <c r="V42" s="49"/>
      <c r="W42" s="51">
        <f>IF(ISERROR(AVERAGE('Data pre-processing'!C42:V42)),35,IF(COUNT('Data pre-processing'!C42:V42)&lt;2,"N/A",AVERAGE('Data pre-processing'!C42:V42)))</f>
        <v>35</v>
      </c>
      <c r="X42" s="51" t="str">
        <f>IF(ISERROR(STDEV('Data pre-processing'!C42:V42)),"N/A",STDEV('Data pre-processing'!C42:V42))</f>
        <v>N/A</v>
      </c>
    </row>
    <row r="43" spans="1:24" ht="12.75" customHeight="1">
      <c r="A43" s="178" t="str">
        <f>'Transcript table'!C51</f>
        <v>Dleu2</v>
      </c>
      <c r="B43" s="40" t="s">
        <v>360</v>
      </c>
      <c r="C43" s="277"/>
      <c r="D43" s="74"/>
      <c r="E43" s="74"/>
      <c r="F43" s="74"/>
      <c r="G43" s="74"/>
      <c r="H43" s="74"/>
      <c r="I43" s="74"/>
      <c r="J43" s="74"/>
      <c r="K43" s="74"/>
      <c r="L43" s="74"/>
      <c r="M43" s="74"/>
      <c r="N43" s="74"/>
      <c r="O43" s="74"/>
      <c r="P43" s="49"/>
      <c r="Q43" s="49"/>
      <c r="R43" s="49"/>
      <c r="S43" s="49"/>
      <c r="T43" s="49"/>
      <c r="U43" s="49"/>
      <c r="V43" s="49"/>
      <c r="W43" s="51">
        <f>IF(ISERROR(AVERAGE('Data pre-processing'!C43:V43)),35,IF(COUNT('Data pre-processing'!C43:V43)&lt;2,"N/A",AVERAGE('Data pre-processing'!C43:V43)))</f>
        <v>35</v>
      </c>
      <c r="X43" s="51" t="str">
        <f>IF(ISERROR(STDEV('Data pre-processing'!C43:V43)),"N/A",STDEV('Data pre-processing'!C43:V43))</f>
        <v>N/A</v>
      </c>
    </row>
    <row r="44" spans="1:24" ht="12.75" customHeight="1">
      <c r="A44" s="178" t="str">
        <f>'Transcript table'!C52</f>
        <v>Dlx1as</v>
      </c>
      <c r="B44" s="40" t="s">
        <v>358</v>
      </c>
      <c r="C44" s="277"/>
      <c r="D44" s="74"/>
      <c r="E44" s="74"/>
      <c r="F44" s="74"/>
      <c r="G44" s="74"/>
      <c r="H44" s="74"/>
      <c r="I44" s="74"/>
      <c r="J44" s="74"/>
      <c r="K44" s="74"/>
      <c r="L44" s="74"/>
      <c r="M44" s="74"/>
      <c r="N44" s="74"/>
      <c r="O44" s="74"/>
      <c r="P44" s="49"/>
      <c r="Q44" s="49"/>
      <c r="R44" s="49"/>
      <c r="S44" s="49"/>
      <c r="T44" s="49"/>
      <c r="U44" s="49"/>
      <c r="V44" s="49"/>
      <c r="W44" s="51">
        <f>IF(ISERROR(AVERAGE('Data pre-processing'!C44:V44)),35,IF(COUNT('Data pre-processing'!C44:V44)&lt;2,"N/A",AVERAGE('Data pre-processing'!C44:V44)))</f>
        <v>35</v>
      </c>
      <c r="X44" s="51" t="str">
        <f>IF(ISERROR(STDEV('Data pre-processing'!C44:V44)),"N/A",STDEV('Data pre-processing'!C44:V44))</f>
        <v>N/A</v>
      </c>
    </row>
    <row r="45" spans="1:24" ht="12.75" customHeight="1">
      <c r="A45" s="178" t="str">
        <f>'Transcript table'!C53</f>
        <v>Dlx4os</v>
      </c>
      <c r="B45" s="40" t="s">
        <v>356</v>
      </c>
      <c r="C45" s="277"/>
      <c r="D45" s="74"/>
      <c r="E45" s="74"/>
      <c r="F45" s="74"/>
      <c r="G45" s="74"/>
      <c r="H45" s="74"/>
      <c r="I45" s="74"/>
      <c r="J45" s="74"/>
      <c r="K45" s="74"/>
      <c r="L45" s="74"/>
      <c r="M45" s="74"/>
      <c r="N45" s="74"/>
      <c r="O45" s="74"/>
      <c r="P45" s="49"/>
      <c r="Q45" s="49"/>
      <c r="R45" s="49"/>
      <c r="S45" s="49"/>
      <c r="T45" s="49"/>
      <c r="U45" s="49"/>
      <c r="V45" s="49"/>
      <c r="W45" s="51">
        <f>IF(ISERROR(AVERAGE('Data pre-processing'!C45:V45)),35,IF(COUNT('Data pre-processing'!C45:V45)&lt;2,"N/A",AVERAGE('Data pre-processing'!C45:V45)))</f>
        <v>35</v>
      </c>
      <c r="X45" s="51" t="str">
        <f>IF(ISERROR(STDEV('Data pre-processing'!C45:V45)),"N/A",STDEV('Data pre-processing'!C45:V45))</f>
        <v>N/A</v>
      </c>
    </row>
    <row r="46" spans="1:24" ht="12.75" customHeight="1">
      <c r="A46" s="178" t="str">
        <f>'Transcript table'!C54</f>
        <v>Dlx6os1</v>
      </c>
      <c r="B46" s="40" t="s">
        <v>354</v>
      </c>
      <c r="C46" s="277"/>
      <c r="D46" s="74"/>
      <c r="E46" s="74"/>
      <c r="F46" s="74"/>
      <c r="G46" s="74"/>
      <c r="H46" s="74"/>
      <c r="I46" s="74"/>
      <c r="J46" s="74"/>
      <c r="K46" s="74"/>
      <c r="L46" s="74"/>
      <c r="M46" s="74"/>
      <c r="N46" s="74"/>
      <c r="O46" s="74"/>
      <c r="P46" s="49"/>
      <c r="Q46" s="49"/>
      <c r="R46" s="49"/>
      <c r="S46" s="49"/>
      <c r="T46" s="49"/>
      <c r="U46" s="49"/>
      <c r="V46" s="49"/>
      <c r="W46" s="51">
        <f>IF(ISERROR(AVERAGE('Data pre-processing'!C46:V46)),35,IF(COUNT('Data pre-processing'!C46:V46)&lt;2,"N/A",AVERAGE('Data pre-processing'!C46:V46)))</f>
        <v>35</v>
      </c>
      <c r="X46" s="51" t="str">
        <f>IF(ISERROR(STDEV('Data pre-processing'!C46:V46)),"N/A",STDEV('Data pre-processing'!C46:V46))</f>
        <v>N/A</v>
      </c>
    </row>
    <row r="47" spans="1:24" ht="12.75" customHeight="1">
      <c r="A47" s="178" t="str">
        <f>'Transcript table'!C55</f>
        <v>Dreh</v>
      </c>
      <c r="B47" s="40" t="s">
        <v>352</v>
      </c>
      <c r="C47" s="277"/>
      <c r="D47" s="74"/>
      <c r="E47" s="74"/>
      <c r="F47" s="74"/>
      <c r="G47" s="74"/>
      <c r="H47" s="74"/>
      <c r="I47" s="74"/>
      <c r="J47" s="74"/>
      <c r="K47" s="74"/>
      <c r="L47" s="74"/>
      <c r="M47" s="74"/>
      <c r="N47" s="74"/>
      <c r="O47" s="74"/>
      <c r="P47" s="49"/>
      <c r="Q47" s="49"/>
      <c r="R47" s="49"/>
      <c r="S47" s="49"/>
      <c r="T47" s="49"/>
      <c r="U47" s="49"/>
      <c r="V47" s="49"/>
      <c r="W47" s="51">
        <f>IF(ISERROR(AVERAGE('Data pre-processing'!C47:V47)),35,IF(COUNT('Data pre-processing'!C47:V47)&lt;2,"N/A",AVERAGE('Data pre-processing'!C47:V47)))</f>
        <v>35</v>
      </c>
      <c r="X47" s="51" t="str">
        <f>IF(ISERROR(STDEV('Data pre-processing'!C47:V47)),"N/A",STDEV('Data pre-processing'!C47:V47))</f>
        <v>N/A</v>
      </c>
    </row>
    <row r="48" spans="1:24" ht="12.75" customHeight="1">
      <c r="A48" s="178" t="str">
        <f>'Transcript table'!C56</f>
        <v>Dworf</v>
      </c>
      <c r="B48" s="40" t="s">
        <v>350</v>
      </c>
      <c r="C48" s="277"/>
      <c r="D48" s="74"/>
      <c r="E48" s="74"/>
      <c r="F48" s="74"/>
      <c r="G48" s="74"/>
      <c r="H48" s="74"/>
      <c r="I48" s="74"/>
      <c r="J48" s="74"/>
      <c r="K48" s="74"/>
      <c r="L48" s="74"/>
      <c r="M48" s="74"/>
      <c r="N48" s="74"/>
      <c r="O48" s="74"/>
      <c r="P48" s="49"/>
      <c r="Q48" s="49"/>
      <c r="R48" s="49"/>
      <c r="S48" s="49"/>
      <c r="T48" s="49"/>
      <c r="U48" s="49"/>
      <c r="V48" s="49"/>
      <c r="W48" s="51">
        <f>IF(ISERROR(AVERAGE('Data pre-processing'!C48:V48)),35,IF(COUNT('Data pre-processing'!C48:V48)&lt;2,"N/A",AVERAGE('Data pre-processing'!C48:V48)))</f>
        <v>35</v>
      </c>
      <c r="X48" s="51" t="str">
        <f>IF(ISERROR(STDEV('Data pre-processing'!C48:V48)),"N/A",STDEV('Data pre-processing'!C48:V48))</f>
        <v>N/A</v>
      </c>
    </row>
    <row r="49" spans="1:24" ht="12.75" customHeight="1">
      <c r="A49" s="178" t="str">
        <f>'Transcript table'!C57</f>
        <v>E130102H24Rik</v>
      </c>
      <c r="B49" s="40" t="s">
        <v>348</v>
      </c>
      <c r="C49" s="277"/>
      <c r="D49" s="74"/>
      <c r="E49" s="74"/>
      <c r="F49" s="74"/>
      <c r="G49" s="74"/>
      <c r="H49" s="74"/>
      <c r="I49" s="74"/>
      <c r="J49" s="74"/>
      <c r="K49" s="74"/>
      <c r="L49" s="74"/>
      <c r="M49" s="74"/>
      <c r="N49" s="74"/>
      <c r="O49" s="74"/>
      <c r="P49" s="49"/>
      <c r="Q49" s="49"/>
      <c r="R49" s="49"/>
      <c r="S49" s="49"/>
      <c r="T49" s="49"/>
      <c r="U49" s="49"/>
      <c r="V49" s="49"/>
      <c r="W49" s="51">
        <f>IF(ISERROR(AVERAGE('Data pre-processing'!C49:V49)),35,IF(COUNT('Data pre-processing'!C49:V49)&lt;2,"N/A",AVERAGE('Data pre-processing'!C49:V49)))</f>
        <v>35</v>
      </c>
      <c r="X49" s="51" t="str">
        <f>IF(ISERROR(STDEV('Data pre-processing'!C49:V49)),"N/A",STDEV('Data pre-processing'!C49:V49))</f>
        <v>N/A</v>
      </c>
    </row>
    <row r="50" spans="1:24" ht="12.75" customHeight="1">
      <c r="A50" s="178" t="str">
        <f>'Transcript table'!C58</f>
        <v>Egr2-AS</v>
      </c>
      <c r="B50" s="40" t="s">
        <v>346</v>
      </c>
      <c r="C50" s="277"/>
      <c r="D50" s="74"/>
      <c r="E50" s="74"/>
      <c r="F50" s="74"/>
      <c r="G50" s="74"/>
      <c r="H50" s="74"/>
      <c r="I50" s="74"/>
      <c r="J50" s="74"/>
      <c r="K50" s="74"/>
      <c r="L50" s="74"/>
      <c r="M50" s="74"/>
      <c r="N50" s="74"/>
      <c r="O50" s="74"/>
      <c r="P50" s="49"/>
      <c r="Q50" s="49"/>
      <c r="R50" s="49"/>
      <c r="S50" s="49"/>
      <c r="T50" s="49"/>
      <c r="U50" s="49"/>
      <c r="V50" s="49"/>
      <c r="W50" s="51">
        <f>IF(ISERROR(AVERAGE('Data pre-processing'!C50:V50)),35,IF(COUNT('Data pre-processing'!C50:V50)&lt;2,"N/A",AVERAGE('Data pre-processing'!C50:V50)))</f>
        <v>35</v>
      </c>
      <c r="X50" s="51" t="str">
        <f>IF(ISERROR(STDEV('Data pre-processing'!C50:V50)),"N/A",STDEV('Data pre-processing'!C50:V50))</f>
        <v>N/A</v>
      </c>
    </row>
    <row r="51" spans="1:24" ht="12.75" customHeight="1">
      <c r="A51" s="178" t="str">
        <f>'Transcript table'!C59</f>
        <v>Emx2os</v>
      </c>
      <c r="B51" s="40" t="s">
        <v>344</v>
      </c>
      <c r="C51" s="277"/>
      <c r="D51" s="74"/>
      <c r="E51" s="74"/>
      <c r="F51" s="74"/>
      <c r="G51" s="74"/>
      <c r="H51" s="74"/>
      <c r="I51" s="74"/>
      <c r="J51" s="74"/>
      <c r="K51" s="74"/>
      <c r="L51" s="74"/>
      <c r="M51" s="74"/>
      <c r="N51" s="74"/>
      <c r="O51" s="74"/>
      <c r="P51" s="49"/>
      <c r="Q51" s="49"/>
      <c r="R51" s="49"/>
      <c r="S51" s="49"/>
      <c r="T51" s="49"/>
      <c r="U51" s="49"/>
      <c r="V51" s="49"/>
      <c r="W51" s="51">
        <f>IF(ISERROR(AVERAGE('Data pre-processing'!C51:V51)),35,IF(COUNT('Data pre-processing'!C51:V51)&lt;2,"N/A",AVERAGE('Data pre-processing'!C51:V51)))</f>
        <v>35</v>
      </c>
      <c r="X51" s="51" t="str">
        <f>IF(ISERROR(STDEV('Data pre-processing'!C51:V51)),"N/A",STDEV('Data pre-processing'!C51:V51))</f>
        <v>N/A</v>
      </c>
    </row>
    <row r="52" spans="1:24" ht="12.75" customHeight="1">
      <c r="A52" s="178" t="str">
        <f>'Transcript table'!C60</f>
        <v>Esrp2-as-1</v>
      </c>
      <c r="B52" s="40" t="s">
        <v>342</v>
      </c>
      <c r="C52" s="277"/>
      <c r="D52" s="74"/>
      <c r="E52" s="74"/>
      <c r="F52" s="74"/>
      <c r="G52" s="74"/>
      <c r="H52" s="74"/>
      <c r="I52" s="74"/>
      <c r="J52" s="74"/>
      <c r="K52" s="74"/>
      <c r="L52" s="74"/>
      <c r="M52" s="74"/>
      <c r="N52" s="74"/>
      <c r="O52" s="74"/>
      <c r="P52" s="49"/>
      <c r="Q52" s="49"/>
      <c r="R52" s="49"/>
      <c r="S52" s="49"/>
      <c r="T52" s="49"/>
      <c r="U52" s="49"/>
      <c r="V52" s="49"/>
      <c r="W52" s="51">
        <f>IF(ISERROR(AVERAGE('Data pre-processing'!C52:V52)),35,IF(COUNT('Data pre-processing'!C52:V52)&lt;2,"N/A",AVERAGE('Data pre-processing'!C52:V52)))</f>
        <v>35</v>
      </c>
      <c r="X52" s="51" t="str">
        <f>IF(ISERROR(STDEV('Data pre-processing'!C52:V52)),"N/A",STDEV('Data pre-processing'!C52:V52))</f>
        <v>N/A</v>
      </c>
    </row>
    <row r="53" spans="1:24" ht="12.75" customHeight="1">
      <c r="A53" s="178" t="str">
        <f>'Transcript table'!C61</f>
        <v>Esrp2-as-2</v>
      </c>
      <c r="B53" s="40" t="s">
        <v>340</v>
      </c>
      <c r="C53" s="277"/>
      <c r="D53" s="74"/>
      <c r="E53" s="74"/>
      <c r="F53" s="74"/>
      <c r="G53" s="74"/>
      <c r="H53" s="74"/>
      <c r="I53" s="74"/>
      <c r="J53" s="74"/>
      <c r="K53" s="74"/>
      <c r="L53" s="74"/>
      <c r="M53" s="74"/>
      <c r="N53" s="74"/>
      <c r="O53" s="74"/>
      <c r="P53" s="49"/>
      <c r="Q53" s="49"/>
      <c r="R53" s="49"/>
      <c r="S53" s="49"/>
      <c r="T53" s="49"/>
      <c r="U53" s="49"/>
      <c r="V53" s="49"/>
      <c r="W53" s="51">
        <f>IF(ISERROR(AVERAGE('Data pre-processing'!C53:V53)),35,IF(COUNT('Data pre-processing'!C53:V53)&lt;2,"N/A",AVERAGE('Data pre-processing'!C53:V53)))</f>
        <v>35</v>
      </c>
      <c r="X53" s="51" t="str">
        <f>IF(ISERROR(STDEV('Data pre-processing'!C53:V53)),"N/A",STDEV('Data pre-processing'!C53:V53))</f>
        <v>N/A</v>
      </c>
    </row>
    <row r="54" spans="1:24" ht="12.75" customHeight="1">
      <c r="A54" s="178" t="str">
        <f>'Transcript table'!C62</f>
        <v>Esrp2-as-3</v>
      </c>
      <c r="B54" s="40" t="s">
        <v>338</v>
      </c>
      <c r="C54" s="277"/>
      <c r="D54" s="74"/>
      <c r="E54" s="74"/>
      <c r="F54" s="74"/>
      <c r="G54" s="74"/>
      <c r="H54" s="74"/>
      <c r="I54" s="74"/>
      <c r="J54" s="74"/>
      <c r="K54" s="74"/>
      <c r="L54" s="74"/>
      <c r="M54" s="74"/>
      <c r="N54" s="74"/>
      <c r="O54" s="74"/>
      <c r="P54" s="49"/>
      <c r="Q54" s="49"/>
      <c r="R54" s="49"/>
      <c r="S54" s="49"/>
      <c r="T54" s="49"/>
      <c r="U54" s="49"/>
      <c r="V54" s="49"/>
      <c r="W54" s="51">
        <f>IF(ISERROR(AVERAGE('Data pre-processing'!C54:V54)),35,IF(COUNT('Data pre-processing'!C54:V54)&lt;2,"N/A",AVERAGE('Data pre-processing'!C54:V54)))</f>
        <v>35</v>
      </c>
      <c r="X54" s="51" t="str">
        <f>IF(ISERROR(STDEV('Data pre-processing'!C54:V54)),"N/A",STDEV('Data pre-processing'!C54:V54))</f>
        <v>N/A</v>
      </c>
    </row>
    <row r="55" spans="1:24" ht="12.75" customHeight="1">
      <c r="A55" s="178" t="str">
        <f>'Transcript table'!C63</f>
        <v>Evx1as</v>
      </c>
      <c r="B55" s="40" t="s">
        <v>336</v>
      </c>
      <c r="C55" s="277"/>
      <c r="D55" s="74"/>
      <c r="E55" s="74"/>
      <c r="F55" s="74"/>
      <c r="G55" s="74"/>
      <c r="H55" s="74"/>
      <c r="I55" s="74"/>
      <c r="J55" s="74"/>
      <c r="K55" s="74"/>
      <c r="L55" s="74"/>
      <c r="M55" s="74"/>
      <c r="N55" s="74"/>
      <c r="O55" s="74"/>
      <c r="P55" s="49"/>
      <c r="Q55" s="49"/>
      <c r="R55" s="49"/>
      <c r="S55" s="49"/>
      <c r="T55" s="49"/>
      <c r="U55" s="49"/>
      <c r="V55" s="49"/>
      <c r="W55" s="51">
        <f>IF(ISERROR(AVERAGE('Data pre-processing'!C55:V55)),35,IF(COUNT('Data pre-processing'!C55:V55)&lt;2,"N/A",AVERAGE('Data pre-processing'!C55:V55)))</f>
        <v>35</v>
      </c>
      <c r="X55" s="51" t="str">
        <f>IF(ISERROR(STDEV('Data pre-processing'!C55:V55)),"N/A",STDEV('Data pre-processing'!C55:V55))</f>
        <v>N/A</v>
      </c>
    </row>
    <row r="56" spans="1:24" ht="12.75" customHeight="1">
      <c r="A56" s="178" t="str">
        <f>'Transcript table'!C64</f>
        <v>Fendrr-1</v>
      </c>
      <c r="B56" s="40" t="s">
        <v>334</v>
      </c>
      <c r="C56" s="277"/>
      <c r="D56" s="74"/>
      <c r="E56" s="74"/>
      <c r="F56" s="74"/>
      <c r="G56" s="74"/>
      <c r="H56" s="74"/>
      <c r="I56" s="74"/>
      <c r="J56" s="74"/>
      <c r="K56" s="74"/>
      <c r="L56" s="74"/>
      <c r="M56" s="74"/>
      <c r="N56" s="74"/>
      <c r="O56" s="74"/>
      <c r="P56" s="49"/>
      <c r="Q56" s="49"/>
      <c r="R56" s="49"/>
      <c r="S56" s="49"/>
      <c r="T56" s="49"/>
      <c r="U56" s="49"/>
      <c r="V56" s="49"/>
      <c r="W56" s="51">
        <f>IF(ISERROR(AVERAGE('Data pre-processing'!C56:V56)),35,IF(COUNT('Data pre-processing'!C56:V56)&lt;2,"N/A",AVERAGE('Data pre-processing'!C56:V56)))</f>
        <v>35</v>
      </c>
      <c r="X56" s="51" t="str">
        <f>IF(ISERROR(STDEV('Data pre-processing'!C56:V56)),"N/A",STDEV('Data pre-processing'!C56:V56))</f>
        <v>N/A</v>
      </c>
    </row>
    <row r="57" spans="1:24" ht="12.75" customHeight="1">
      <c r="A57" s="178" t="str">
        <f>'Transcript table'!C65</f>
        <v>Fendrr-2</v>
      </c>
      <c r="B57" s="40" t="s">
        <v>332</v>
      </c>
      <c r="C57" s="277"/>
      <c r="D57" s="74"/>
      <c r="E57" s="74"/>
      <c r="F57" s="74"/>
      <c r="G57" s="74"/>
      <c r="H57" s="74"/>
      <c r="I57" s="74"/>
      <c r="J57" s="74"/>
      <c r="K57" s="74"/>
      <c r="L57" s="74"/>
      <c r="M57" s="74"/>
      <c r="N57" s="74"/>
      <c r="O57" s="74"/>
      <c r="P57" s="49"/>
      <c r="Q57" s="49"/>
      <c r="R57" s="49"/>
      <c r="S57" s="49"/>
      <c r="T57" s="49"/>
      <c r="U57" s="49"/>
      <c r="V57" s="49"/>
      <c r="W57" s="51">
        <f>IF(ISERROR(AVERAGE('Data pre-processing'!C57:V57)),35,IF(COUNT('Data pre-processing'!C57:V57)&lt;2,"N/A",AVERAGE('Data pre-processing'!C57:V57)))</f>
        <v>35</v>
      </c>
      <c r="X57" s="51" t="str">
        <f>IF(ISERROR(STDEV('Data pre-processing'!C57:V57)),"N/A",STDEV('Data pre-processing'!C57:V57))</f>
        <v>N/A</v>
      </c>
    </row>
    <row r="58" spans="1:24" ht="12.75" customHeight="1">
      <c r="A58" s="178" t="str">
        <f>'Transcript table'!C66</f>
        <v>Firre</v>
      </c>
      <c r="B58" s="40" t="s">
        <v>330</v>
      </c>
      <c r="C58" s="277"/>
      <c r="D58" s="74"/>
      <c r="E58" s="74"/>
      <c r="F58" s="74"/>
      <c r="G58" s="74"/>
      <c r="H58" s="74"/>
      <c r="I58" s="74"/>
      <c r="J58" s="74"/>
      <c r="K58" s="74"/>
      <c r="L58" s="74"/>
      <c r="M58" s="74"/>
      <c r="N58" s="74"/>
      <c r="O58" s="74"/>
      <c r="P58" s="49"/>
      <c r="Q58" s="49"/>
      <c r="R58" s="49"/>
      <c r="S58" s="49"/>
      <c r="T58" s="49"/>
      <c r="U58" s="49"/>
      <c r="V58" s="49"/>
      <c r="W58" s="51">
        <f>IF(ISERROR(AVERAGE('Data pre-processing'!C58:V58)),35,IF(COUNT('Data pre-processing'!C58:V58)&lt;2,"N/A",AVERAGE('Data pre-processing'!C58:V58)))</f>
        <v>35</v>
      </c>
      <c r="X58" s="51" t="str">
        <f>IF(ISERROR(STDEV('Data pre-processing'!C58:V58)),"N/A",STDEV('Data pre-processing'!C58:V58))</f>
        <v>N/A</v>
      </c>
    </row>
    <row r="59" spans="1:24" ht="12.75" customHeight="1">
      <c r="A59" s="178" t="str">
        <f>'Transcript table'!C67</f>
        <v>Ftx-1</v>
      </c>
      <c r="B59" s="40" t="s">
        <v>328</v>
      </c>
      <c r="C59" s="277"/>
      <c r="D59" s="74"/>
      <c r="E59" s="74"/>
      <c r="F59" s="74"/>
      <c r="G59" s="74"/>
      <c r="H59" s="74"/>
      <c r="I59" s="74"/>
      <c r="J59" s="74"/>
      <c r="K59" s="74"/>
      <c r="L59" s="74"/>
      <c r="M59" s="74"/>
      <c r="N59" s="74"/>
      <c r="O59" s="74"/>
      <c r="P59" s="49"/>
      <c r="Q59" s="49"/>
      <c r="R59" s="49"/>
      <c r="S59" s="49"/>
      <c r="T59" s="49"/>
      <c r="U59" s="49"/>
      <c r="V59" s="49"/>
      <c r="W59" s="51">
        <f>IF(ISERROR(AVERAGE('Data pre-processing'!C59:V59)),35,IF(COUNT('Data pre-processing'!C59:V59)&lt;2,"N/A",AVERAGE('Data pre-processing'!C59:V59)))</f>
        <v>35</v>
      </c>
      <c r="X59" s="51" t="str">
        <f>IF(ISERROR(STDEV('Data pre-processing'!C59:V59)),"N/A",STDEV('Data pre-processing'!C59:V59))</f>
        <v>N/A</v>
      </c>
    </row>
    <row r="60" spans="1:24" ht="12.75" customHeight="1">
      <c r="A60" s="178" t="str">
        <f>'Transcript table'!C68</f>
        <v>Ftx-2</v>
      </c>
      <c r="B60" s="40" t="s">
        <v>326</v>
      </c>
      <c r="C60" s="277"/>
      <c r="D60" s="74"/>
      <c r="E60" s="74"/>
      <c r="F60" s="74"/>
      <c r="G60" s="74"/>
      <c r="H60" s="74"/>
      <c r="I60" s="74"/>
      <c r="J60" s="74"/>
      <c r="K60" s="74"/>
      <c r="L60" s="74"/>
      <c r="M60" s="74"/>
      <c r="N60" s="74"/>
      <c r="O60" s="74"/>
      <c r="P60" s="49"/>
      <c r="Q60" s="49"/>
      <c r="R60" s="49"/>
      <c r="S60" s="49"/>
      <c r="T60" s="49"/>
      <c r="U60" s="49"/>
      <c r="V60" s="49"/>
      <c r="W60" s="51">
        <f>IF(ISERROR(AVERAGE('Data pre-processing'!C60:V60)),35,IF(COUNT('Data pre-processing'!C60:V60)&lt;2,"N/A",AVERAGE('Data pre-processing'!C60:V60)))</f>
        <v>35</v>
      </c>
      <c r="X60" s="51" t="str">
        <f>IF(ISERROR(STDEV('Data pre-processing'!C60:V60)),"N/A",STDEV('Data pre-processing'!C60:V60))</f>
        <v>N/A</v>
      </c>
    </row>
    <row r="61" spans="1:24" ht="12.75" customHeight="1">
      <c r="A61" s="178" t="str">
        <f>'Transcript table'!C69</f>
        <v>G730013B05Rik-1</v>
      </c>
      <c r="B61" s="40" t="s">
        <v>324</v>
      </c>
      <c r="C61" s="277"/>
      <c r="D61" s="74"/>
      <c r="E61" s="74"/>
      <c r="F61" s="74"/>
      <c r="G61" s="74"/>
      <c r="H61" s="74"/>
      <c r="I61" s="74"/>
      <c r="J61" s="74"/>
      <c r="K61" s="74"/>
      <c r="L61" s="74"/>
      <c r="M61" s="74"/>
      <c r="N61" s="74"/>
      <c r="O61" s="74"/>
      <c r="P61" s="49"/>
      <c r="Q61" s="49"/>
      <c r="R61" s="49"/>
      <c r="S61" s="49"/>
      <c r="T61" s="49"/>
      <c r="U61" s="49"/>
      <c r="V61" s="49"/>
      <c r="W61" s="51">
        <f>IF(ISERROR(AVERAGE('Data pre-processing'!C61:V61)),35,IF(COUNT('Data pre-processing'!C61:V61)&lt;2,"N/A",AVERAGE('Data pre-processing'!C61:V61)))</f>
        <v>35</v>
      </c>
      <c r="X61" s="51" t="str">
        <f>IF(ISERROR(STDEV('Data pre-processing'!C61:V61)),"N/A",STDEV('Data pre-processing'!C61:V61))</f>
        <v>N/A</v>
      </c>
    </row>
    <row r="62" spans="1:24" ht="12.75" customHeight="1">
      <c r="A62" s="178" t="str">
        <f>'Transcript table'!C70</f>
        <v>G730013B05Rik-2</v>
      </c>
      <c r="B62" s="40" t="s">
        <v>322</v>
      </c>
      <c r="C62" s="277"/>
      <c r="D62" s="74"/>
      <c r="E62" s="74"/>
      <c r="F62" s="74"/>
      <c r="G62" s="74"/>
      <c r="H62" s="74"/>
      <c r="I62" s="74"/>
      <c r="J62" s="74"/>
      <c r="K62" s="74"/>
      <c r="L62" s="74"/>
      <c r="M62" s="74"/>
      <c r="N62" s="74"/>
      <c r="O62" s="74"/>
      <c r="P62" s="49"/>
      <c r="Q62" s="49"/>
      <c r="R62" s="49"/>
      <c r="S62" s="49"/>
      <c r="T62" s="49"/>
      <c r="U62" s="49"/>
      <c r="V62" s="49"/>
      <c r="W62" s="51">
        <f>IF(ISERROR(AVERAGE('Data pre-processing'!C62:V62)),35,IF(COUNT('Data pre-processing'!C62:V62)&lt;2,"N/A",AVERAGE('Data pre-processing'!C62:V62)))</f>
        <v>35</v>
      </c>
      <c r="X62" s="51" t="str">
        <f>IF(ISERROR(STDEV('Data pre-processing'!C62:V62)),"N/A",STDEV('Data pre-processing'!C62:V62))</f>
        <v>N/A</v>
      </c>
    </row>
    <row r="63" spans="1:24" ht="12.75" customHeight="1">
      <c r="A63" s="178" t="str">
        <f>'Transcript table'!C71</f>
        <v>Gas5</v>
      </c>
      <c r="B63" s="40" t="s">
        <v>320</v>
      </c>
      <c r="C63" s="277"/>
      <c r="D63" s="74"/>
      <c r="E63" s="74"/>
      <c r="F63" s="74"/>
      <c r="G63" s="74"/>
      <c r="H63" s="74"/>
      <c r="I63" s="74"/>
      <c r="J63" s="74"/>
      <c r="K63" s="74"/>
      <c r="L63" s="74"/>
      <c r="M63" s="74"/>
      <c r="N63" s="74"/>
      <c r="O63" s="74"/>
      <c r="P63" s="49"/>
      <c r="Q63" s="49"/>
      <c r="R63" s="49"/>
      <c r="S63" s="49"/>
      <c r="T63" s="49"/>
      <c r="U63" s="49"/>
      <c r="V63" s="49"/>
      <c r="W63" s="51">
        <f>IF(ISERROR(AVERAGE('Data pre-processing'!C63:V63)),35,IF(COUNT('Data pre-processing'!C63:V63)&lt;2,"N/A",AVERAGE('Data pre-processing'!C63:V63)))</f>
        <v>35</v>
      </c>
      <c r="X63" s="51" t="str">
        <f>IF(ISERROR(STDEV('Data pre-processing'!C63:V63)),"N/A",STDEV('Data pre-processing'!C63:V63))</f>
        <v>N/A</v>
      </c>
    </row>
    <row r="64" spans="1:24" ht="12.75" customHeight="1">
      <c r="A64" s="178" t="str">
        <f>'Transcript table'!C72</f>
        <v>Gfra1</v>
      </c>
      <c r="B64" s="40" t="s">
        <v>318</v>
      </c>
      <c r="C64" s="277"/>
      <c r="D64" s="74"/>
      <c r="E64" s="74"/>
      <c r="F64" s="74"/>
      <c r="G64" s="74"/>
      <c r="H64" s="74"/>
      <c r="I64" s="74"/>
      <c r="J64" s="74"/>
      <c r="K64" s="74"/>
      <c r="L64" s="74"/>
      <c r="M64" s="74"/>
      <c r="N64" s="74"/>
      <c r="O64" s="74"/>
      <c r="P64" s="49"/>
      <c r="Q64" s="49"/>
      <c r="R64" s="49"/>
      <c r="S64" s="49"/>
      <c r="T64" s="49"/>
      <c r="U64" s="49"/>
      <c r="V64" s="49"/>
      <c r="W64" s="51">
        <f>IF(ISERROR(AVERAGE('Data pre-processing'!C64:V64)),35,IF(COUNT('Data pre-processing'!C64:V64)&lt;2,"N/A",AVERAGE('Data pre-processing'!C64:V64)))</f>
        <v>35</v>
      </c>
      <c r="X64" s="51" t="str">
        <f>IF(ISERROR(STDEV('Data pre-processing'!C64:V64)),"N/A",STDEV('Data pre-processing'!C64:V64))</f>
        <v>N/A</v>
      </c>
    </row>
    <row r="65" spans="1:24" ht="12.75" customHeight="1">
      <c r="A65" s="178" t="str">
        <f>'Transcript table'!C73</f>
        <v>Gm12919</v>
      </c>
      <c r="B65" s="40" t="s">
        <v>316</v>
      </c>
      <c r="C65" s="277"/>
      <c r="D65" s="74"/>
      <c r="E65" s="74"/>
      <c r="F65" s="74"/>
      <c r="G65" s="74"/>
      <c r="H65" s="74"/>
      <c r="I65" s="74"/>
      <c r="J65" s="74"/>
      <c r="K65" s="74"/>
      <c r="L65" s="74"/>
      <c r="M65" s="74"/>
      <c r="N65" s="74"/>
      <c r="O65" s="74"/>
      <c r="P65" s="49"/>
      <c r="Q65" s="49"/>
      <c r="R65" s="49"/>
      <c r="S65" s="49"/>
      <c r="T65" s="49"/>
      <c r="U65" s="49"/>
      <c r="V65" s="49"/>
      <c r="W65" s="51">
        <f>IF(ISERROR(AVERAGE('Data pre-processing'!C65:V65)),35,IF(COUNT('Data pre-processing'!C65:V65)&lt;2,"N/A",AVERAGE('Data pre-processing'!C65:V65)))</f>
        <v>35</v>
      </c>
      <c r="X65" s="51" t="str">
        <f>IF(ISERROR(STDEV('Data pre-processing'!C65:V65)),"N/A",STDEV('Data pre-processing'!C65:V65))</f>
        <v>N/A</v>
      </c>
    </row>
    <row r="66" spans="1:24" ht="12.75" customHeight="1">
      <c r="A66" s="178" t="str">
        <f>'Transcript table'!C74</f>
        <v>Gm13865</v>
      </c>
      <c r="B66" s="40" t="s">
        <v>314</v>
      </c>
      <c r="C66" s="277"/>
      <c r="D66" s="74"/>
      <c r="E66" s="74"/>
      <c r="F66" s="74"/>
      <c r="G66" s="74"/>
      <c r="H66" s="74"/>
      <c r="I66" s="74"/>
      <c r="J66" s="74"/>
      <c r="K66" s="74"/>
      <c r="L66" s="74"/>
      <c r="M66" s="74"/>
      <c r="N66" s="74"/>
      <c r="O66" s="74"/>
      <c r="P66" s="49"/>
      <c r="Q66" s="49"/>
      <c r="R66" s="49"/>
      <c r="S66" s="49"/>
      <c r="T66" s="49"/>
      <c r="U66" s="49"/>
      <c r="V66" s="49"/>
      <c r="W66" s="51">
        <f>IF(ISERROR(AVERAGE('Data pre-processing'!C66:V66)),35,IF(COUNT('Data pre-processing'!C66:V66)&lt;2,"N/A",AVERAGE('Data pre-processing'!C66:V66)))</f>
        <v>35</v>
      </c>
      <c r="X66" s="51" t="str">
        <f>IF(ISERROR(STDEV('Data pre-processing'!C66:V66)),"N/A",STDEV('Data pre-processing'!C66:V66))</f>
        <v>N/A</v>
      </c>
    </row>
    <row r="67" spans="1:24" ht="12.75" customHeight="1">
      <c r="A67" s="178" t="str">
        <f>'Transcript table'!C75</f>
        <v>Gm14155</v>
      </c>
      <c r="B67" s="40" t="s">
        <v>312</v>
      </c>
      <c r="C67" s="277"/>
      <c r="D67" s="74"/>
      <c r="E67" s="74"/>
      <c r="F67" s="74"/>
      <c r="G67" s="74"/>
      <c r="H67" s="74"/>
      <c r="I67" s="74"/>
      <c r="J67" s="74"/>
      <c r="K67" s="74"/>
      <c r="L67" s="74"/>
      <c r="M67" s="74"/>
      <c r="N67" s="74"/>
      <c r="O67" s="74"/>
      <c r="P67" s="49"/>
      <c r="Q67" s="49"/>
      <c r="R67" s="49"/>
      <c r="S67" s="49"/>
      <c r="T67" s="49"/>
      <c r="U67" s="49"/>
      <c r="V67" s="49"/>
      <c r="W67" s="51">
        <f>IF(ISERROR(AVERAGE('Data pre-processing'!C67:V67)),35,IF(COUNT('Data pre-processing'!C67:V67)&lt;2,"N/A",AVERAGE('Data pre-processing'!C67:V67)))</f>
        <v>35</v>
      </c>
      <c r="X67" s="51" t="str">
        <f>IF(ISERROR(STDEV('Data pre-processing'!C67:V67)),"N/A",STDEV('Data pre-processing'!C67:V67))</f>
        <v>N/A</v>
      </c>
    </row>
    <row r="68" spans="1:24" ht="12.75" customHeight="1">
      <c r="A68" s="178" t="str">
        <f>'Transcript table'!C76</f>
        <v>Gm15050</v>
      </c>
      <c r="B68" s="40" t="s">
        <v>310</v>
      </c>
      <c r="C68" s="277"/>
      <c r="D68" s="74"/>
      <c r="E68" s="74"/>
      <c r="F68" s="74"/>
      <c r="G68" s="74"/>
      <c r="H68" s="74"/>
      <c r="I68" s="74"/>
      <c r="J68" s="74"/>
      <c r="K68" s="74"/>
      <c r="L68" s="74"/>
      <c r="M68" s="74"/>
      <c r="N68" s="74"/>
      <c r="O68" s="74"/>
      <c r="P68" s="49"/>
      <c r="Q68" s="49"/>
      <c r="R68" s="49"/>
      <c r="S68" s="49"/>
      <c r="T68" s="49"/>
      <c r="U68" s="49"/>
      <c r="V68" s="49"/>
      <c r="W68" s="51">
        <f>IF(ISERROR(AVERAGE('Data pre-processing'!C68:V68)),35,IF(COUNT('Data pre-processing'!C68:V68)&lt;2,"N/A",AVERAGE('Data pre-processing'!C68:V68)))</f>
        <v>35</v>
      </c>
      <c r="X68" s="51" t="str">
        <f>IF(ISERROR(STDEV('Data pre-processing'!C68:V68)),"N/A",STDEV('Data pre-processing'!C68:V68))</f>
        <v>N/A</v>
      </c>
    </row>
    <row r="69" spans="1:24" ht="12.75" customHeight="1">
      <c r="A69" s="178" t="str">
        <f>'Transcript table'!C77</f>
        <v>Gm15054</v>
      </c>
      <c r="B69" s="40" t="s">
        <v>308</v>
      </c>
      <c r="C69" s="277"/>
      <c r="D69" s="74"/>
      <c r="E69" s="74"/>
      <c r="F69" s="74"/>
      <c r="G69" s="74"/>
      <c r="H69" s="74"/>
      <c r="I69" s="74"/>
      <c r="J69" s="74"/>
      <c r="K69" s="74"/>
      <c r="L69" s="74"/>
      <c r="M69" s="74"/>
      <c r="N69" s="74"/>
      <c r="O69" s="74"/>
      <c r="P69" s="49"/>
      <c r="Q69" s="49"/>
      <c r="R69" s="49"/>
      <c r="S69" s="49"/>
      <c r="T69" s="49"/>
      <c r="U69" s="49"/>
      <c r="V69" s="49"/>
      <c r="W69" s="51">
        <f>IF(ISERROR(AVERAGE('Data pre-processing'!C69:V69)),35,IF(COUNT('Data pre-processing'!C69:V69)&lt;2,"N/A",AVERAGE('Data pre-processing'!C69:V69)))</f>
        <v>35</v>
      </c>
      <c r="X69" s="51" t="str">
        <f>IF(ISERROR(STDEV('Data pre-processing'!C69:V69)),"N/A",STDEV('Data pre-processing'!C69:V69))</f>
        <v>N/A</v>
      </c>
    </row>
    <row r="70" spans="1:24" ht="12.75" customHeight="1">
      <c r="A70" s="178" t="str">
        <f>'Transcript table'!C78</f>
        <v>Gm15834</v>
      </c>
      <c r="B70" s="40" t="s">
        <v>306</v>
      </c>
      <c r="C70" s="277"/>
      <c r="D70" s="74"/>
      <c r="E70" s="74"/>
      <c r="F70" s="74"/>
      <c r="G70" s="74"/>
      <c r="H70" s="74"/>
      <c r="I70" s="74"/>
      <c r="J70" s="74"/>
      <c r="K70" s="74"/>
      <c r="L70" s="74"/>
      <c r="M70" s="74"/>
      <c r="N70" s="74"/>
      <c r="O70" s="74"/>
      <c r="P70" s="49"/>
      <c r="Q70" s="49"/>
      <c r="R70" s="49"/>
      <c r="S70" s="49"/>
      <c r="T70" s="49"/>
      <c r="U70" s="49"/>
      <c r="V70" s="49"/>
      <c r="W70" s="51">
        <f>IF(ISERROR(AVERAGE('Data pre-processing'!C70:V70)),35,IF(COUNT('Data pre-processing'!C70:V70)&lt;2,"N/A",AVERAGE('Data pre-processing'!C70:V70)))</f>
        <v>35</v>
      </c>
      <c r="X70" s="51" t="str">
        <f>IF(ISERROR(STDEV('Data pre-processing'!C70:V70)),"N/A",STDEV('Data pre-processing'!C70:V70))</f>
        <v>N/A</v>
      </c>
    </row>
    <row r="71" spans="1:24" ht="12.75" customHeight="1">
      <c r="A71" s="178" t="str">
        <f>'Transcript table'!C79</f>
        <v>Gm16551</v>
      </c>
      <c r="B71" s="40" t="s">
        <v>304</v>
      </c>
      <c r="C71" s="277"/>
      <c r="D71" s="74"/>
      <c r="E71" s="74"/>
      <c r="F71" s="74"/>
      <c r="G71" s="74"/>
      <c r="H71" s="74"/>
      <c r="I71" s="74"/>
      <c r="J71" s="74"/>
      <c r="K71" s="74"/>
      <c r="L71" s="74"/>
      <c r="M71" s="74"/>
      <c r="N71" s="74"/>
      <c r="O71" s="74"/>
      <c r="P71" s="49"/>
      <c r="Q71" s="49"/>
      <c r="R71" s="49"/>
      <c r="S71" s="49"/>
      <c r="T71" s="49"/>
      <c r="U71" s="49"/>
      <c r="V71" s="49"/>
      <c r="W71" s="51">
        <f>IF(ISERROR(AVERAGE('Data pre-processing'!C71:V71)),35,IF(COUNT('Data pre-processing'!C71:V71)&lt;2,"N/A",AVERAGE('Data pre-processing'!C71:V71)))</f>
        <v>35</v>
      </c>
      <c r="X71" s="51" t="str">
        <f>IF(ISERROR(STDEV('Data pre-processing'!C71:V71)),"N/A",STDEV('Data pre-processing'!C71:V71))</f>
        <v>N/A</v>
      </c>
    </row>
    <row r="72" spans="1:24" ht="12.75" customHeight="1">
      <c r="A72" s="178" t="str">
        <f>'Transcript table'!C80</f>
        <v>Gm16845-1</v>
      </c>
      <c r="B72" s="40" t="s">
        <v>302</v>
      </c>
      <c r="C72" s="277"/>
      <c r="D72" s="74"/>
      <c r="E72" s="74"/>
      <c r="F72" s="74"/>
      <c r="G72" s="74"/>
      <c r="H72" s="74"/>
      <c r="I72" s="74"/>
      <c r="J72" s="74"/>
      <c r="K72" s="74"/>
      <c r="L72" s="74"/>
      <c r="M72" s="74"/>
      <c r="N72" s="74"/>
      <c r="O72" s="74"/>
      <c r="P72" s="49"/>
      <c r="Q72" s="49"/>
      <c r="R72" s="49"/>
      <c r="S72" s="49"/>
      <c r="T72" s="49"/>
      <c r="U72" s="49"/>
      <c r="V72" s="49"/>
      <c r="W72" s="51">
        <f>IF(ISERROR(AVERAGE('Data pre-processing'!C72:V72)),35,IF(COUNT('Data pre-processing'!C72:V72)&lt;2,"N/A",AVERAGE('Data pre-processing'!C72:V72)))</f>
        <v>35</v>
      </c>
      <c r="X72" s="51" t="str">
        <f>IF(ISERROR(STDEV('Data pre-processing'!C72:V72)),"N/A",STDEV('Data pre-processing'!C72:V72))</f>
        <v>N/A</v>
      </c>
    </row>
    <row r="73" spans="1:24" ht="12.75" customHeight="1">
      <c r="A73" s="178" t="str">
        <f>'Transcript table'!C81</f>
        <v>Gm16845-2</v>
      </c>
      <c r="B73" s="40" t="s">
        <v>300</v>
      </c>
      <c r="C73" s="277"/>
      <c r="D73" s="74"/>
      <c r="E73" s="74"/>
      <c r="F73" s="74"/>
      <c r="G73" s="74"/>
      <c r="H73" s="74"/>
      <c r="I73" s="74"/>
      <c r="J73" s="74"/>
      <c r="K73" s="74"/>
      <c r="L73" s="74"/>
      <c r="M73" s="74"/>
      <c r="N73" s="74"/>
      <c r="O73" s="74"/>
      <c r="P73" s="49"/>
      <c r="Q73" s="49"/>
      <c r="R73" s="49"/>
      <c r="S73" s="49"/>
      <c r="T73" s="49"/>
      <c r="U73" s="49"/>
      <c r="V73" s="49"/>
      <c r="W73" s="51">
        <f>IF(ISERROR(AVERAGE('Data pre-processing'!C73:V73)),35,IF(COUNT('Data pre-processing'!C73:V73)&lt;2,"N/A",AVERAGE('Data pre-processing'!C73:V73)))</f>
        <v>35</v>
      </c>
      <c r="X73" s="51" t="str">
        <f>IF(ISERROR(STDEV('Data pre-processing'!C73:V73)),"N/A",STDEV('Data pre-processing'!C73:V73))</f>
        <v>N/A</v>
      </c>
    </row>
    <row r="74" spans="1:24" ht="12.75" customHeight="1">
      <c r="A74" s="178" t="str">
        <f>'Transcript table'!C82</f>
        <v>Gm2694-1</v>
      </c>
      <c r="B74" s="40" t="s">
        <v>298</v>
      </c>
      <c r="C74" s="277"/>
      <c r="D74" s="74"/>
      <c r="E74" s="74"/>
      <c r="F74" s="74"/>
      <c r="G74" s="74"/>
      <c r="H74" s="74"/>
      <c r="I74" s="74"/>
      <c r="J74" s="74"/>
      <c r="K74" s="74"/>
      <c r="L74" s="74"/>
      <c r="M74" s="74"/>
      <c r="N74" s="74"/>
      <c r="O74" s="74"/>
      <c r="P74" s="49"/>
      <c r="Q74" s="49"/>
      <c r="R74" s="49"/>
      <c r="S74" s="49"/>
      <c r="T74" s="49"/>
      <c r="U74" s="49"/>
      <c r="V74" s="49"/>
      <c r="W74" s="51">
        <f>IF(ISERROR(AVERAGE('Data pre-processing'!C74:V74)),35,IF(COUNT('Data pre-processing'!C74:V74)&lt;2,"N/A",AVERAGE('Data pre-processing'!C74:V74)))</f>
        <v>35</v>
      </c>
      <c r="X74" s="51" t="str">
        <f>IF(ISERROR(STDEV('Data pre-processing'!C74:V74)),"N/A",STDEV('Data pre-processing'!C74:V74))</f>
        <v>N/A</v>
      </c>
    </row>
    <row r="75" spans="1:24" ht="12.75" customHeight="1">
      <c r="A75" s="178" t="str">
        <f>'Transcript table'!C83</f>
        <v>Gm2694-2</v>
      </c>
      <c r="B75" s="40" t="s">
        <v>296</v>
      </c>
      <c r="C75" s="277"/>
      <c r="D75" s="74"/>
      <c r="E75" s="74"/>
      <c r="F75" s="74"/>
      <c r="G75" s="74"/>
      <c r="H75" s="74"/>
      <c r="I75" s="74"/>
      <c r="J75" s="74"/>
      <c r="K75" s="74"/>
      <c r="L75" s="74"/>
      <c r="M75" s="74"/>
      <c r="N75" s="74"/>
      <c r="O75" s="74"/>
      <c r="P75" s="49"/>
      <c r="Q75" s="49"/>
      <c r="R75" s="49"/>
      <c r="S75" s="49"/>
      <c r="T75" s="49"/>
      <c r="U75" s="49"/>
      <c r="V75" s="49"/>
      <c r="W75" s="51">
        <f>IF(ISERROR(AVERAGE('Data pre-processing'!C75:V75)),35,IF(COUNT('Data pre-processing'!C75:V75)&lt;2,"N/A",AVERAGE('Data pre-processing'!C75:V75)))</f>
        <v>35</v>
      </c>
      <c r="X75" s="51" t="str">
        <f>IF(ISERROR(STDEV('Data pre-processing'!C75:V75)),"N/A",STDEV('Data pre-processing'!C75:V75))</f>
        <v>N/A</v>
      </c>
    </row>
    <row r="76" spans="1:24" ht="12.75" customHeight="1">
      <c r="A76" s="178" t="str">
        <f>'Transcript table'!C84</f>
        <v>Gm30731</v>
      </c>
      <c r="B76" s="40" t="s">
        <v>294</v>
      </c>
      <c r="C76" s="277"/>
      <c r="D76" s="74"/>
      <c r="E76" s="74"/>
      <c r="F76" s="74"/>
      <c r="G76" s="74"/>
      <c r="H76" s="74"/>
      <c r="I76" s="74"/>
      <c r="J76" s="74"/>
      <c r="K76" s="74"/>
      <c r="L76" s="74"/>
      <c r="M76" s="74"/>
      <c r="N76" s="74"/>
      <c r="O76" s="74"/>
      <c r="P76" s="49"/>
      <c r="Q76" s="49"/>
      <c r="R76" s="49"/>
      <c r="S76" s="49"/>
      <c r="T76" s="49"/>
      <c r="U76" s="49"/>
      <c r="V76" s="49"/>
      <c r="W76" s="51">
        <f>IF(ISERROR(AVERAGE('Data pre-processing'!C76:V76)),35,IF(COUNT('Data pre-processing'!C76:V76)&lt;2,"N/A",AVERAGE('Data pre-processing'!C76:V76)))</f>
        <v>35</v>
      </c>
      <c r="X76" s="51" t="str">
        <f>IF(ISERROR(STDEV('Data pre-processing'!C76:V76)),"N/A",STDEV('Data pre-processing'!C76:V76))</f>
        <v>N/A</v>
      </c>
    </row>
    <row r="77" spans="1:24" ht="12.75" customHeight="1">
      <c r="A77" s="178" t="str">
        <f>'Transcript table'!C85</f>
        <v>Gm32592</v>
      </c>
      <c r="B77" s="40" t="s">
        <v>292</v>
      </c>
      <c r="C77" s="277"/>
      <c r="D77" s="74"/>
      <c r="E77" s="74"/>
      <c r="F77" s="74"/>
      <c r="G77" s="74"/>
      <c r="H77" s="74"/>
      <c r="I77" s="74"/>
      <c r="J77" s="74"/>
      <c r="K77" s="74"/>
      <c r="L77" s="74"/>
      <c r="M77" s="74"/>
      <c r="N77" s="74"/>
      <c r="O77" s="74"/>
      <c r="P77" s="49"/>
      <c r="Q77" s="49"/>
      <c r="R77" s="49"/>
      <c r="S77" s="49"/>
      <c r="T77" s="49"/>
      <c r="U77" s="49"/>
      <c r="V77" s="49"/>
      <c r="W77" s="51">
        <f>IF(ISERROR(AVERAGE('Data pre-processing'!C77:V77)),35,IF(COUNT('Data pre-processing'!C77:V77)&lt;2,"N/A",AVERAGE('Data pre-processing'!C77:V77)))</f>
        <v>35</v>
      </c>
      <c r="X77" s="51" t="str">
        <f>IF(ISERROR(STDEV('Data pre-processing'!C77:V77)),"N/A",STDEV('Data pre-processing'!C77:V77))</f>
        <v>N/A</v>
      </c>
    </row>
    <row r="78" spans="1:24" ht="12.75" customHeight="1">
      <c r="A78" s="178" t="str">
        <f>'Transcript table'!C86</f>
        <v>Gm6644</v>
      </c>
      <c r="B78" s="40" t="s">
        <v>290</v>
      </c>
      <c r="C78" s="277"/>
      <c r="D78" s="74"/>
      <c r="E78" s="74"/>
      <c r="F78" s="74"/>
      <c r="G78" s="74"/>
      <c r="H78" s="74"/>
      <c r="I78" s="74"/>
      <c r="J78" s="74"/>
      <c r="K78" s="74"/>
      <c r="L78" s="74"/>
      <c r="M78" s="74"/>
      <c r="N78" s="74"/>
      <c r="O78" s="74"/>
      <c r="P78" s="49"/>
      <c r="Q78" s="49"/>
      <c r="R78" s="49"/>
      <c r="S78" s="49"/>
      <c r="T78" s="49"/>
      <c r="U78" s="49"/>
      <c r="V78" s="49"/>
      <c r="W78" s="51">
        <f>IF(ISERROR(AVERAGE('Data pre-processing'!C78:V78)),35,IF(COUNT('Data pre-processing'!C78:V78)&lt;2,"N/A",AVERAGE('Data pre-processing'!C78:V78)))</f>
        <v>35</v>
      </c>
      <c r="X78" s="51" t="str">
        <f>IF(ISERROR(STDEV('Data pre-processing'!C78:V78)),"N/A",STDEV('Data pre-processing'!C78:V78))</f>
        <v>N/A</v>
      </c>
    </row>
    <row r="79" spans="1:24" ht="12.75" customHeight="1">
      <c r="A79" s="178" t="str">
        <f>'Transcript table'!C87</f>
        <v>Gm6768</v>
      </c>
      <c r="B79" s="40" t="s">
        <v>288</v>
      </c>
      <c r="C79" s="277"/>
      <c r="D79" s="74"/>
      <c r="E79" s="74"/>
      <c r="F79" s="74"/>
      <c r="G79" s="74"/>
      <c r="H79" s="74"/>
      <c r="I79" s="74"/>
      <c r="J79" s="74"/>
      <c r="K79" s="74"/>
      <c r="L79" s="74"/>
      <c r="M79" s="74"/>
      <c r="N79" s="74"/>
      <c r="O79" s="74"/>
      <c r="P79" s="49"/>
      <c r="Q79" s="49"/>
      <c r="R79" s="49"/>
      <c r="S79" s="49"/>
      <c r="T79" s="49"/>
      <c r="U79" s="49"/>
      <c r="V79" s="49"/>
      <c r="W79" s="51">
        <f>IF(ISERROR(AVERAGE('Data pre-processing'!C79:V79)),35,IF(COUNT('Data pre-processing'!C79:V79)&lt;2,"N/A",AVERAGE('Data pre-processing'!C79:V79)))</f>
        <v>35</v>
      </c>
      <c r="X79" s="51" t="str">
        <f>IF(ISERROR(STDEV('Data pre-processing'!C79:V79)),"N/A",STDEV('Data pre-processing'!C79:V79))</f>
        <v>N/A</v>
      </c>
    </row>
    <row r="80" spans="1:24" ht="12.75" customHeight="1">
      <c r="A80" s="178" t="str">
        <f>'Transcript table'!C88</f>
        <v>H19</v>
      </c>
      <c r="B80" s="40" t="s">
        <v>286</v>
      </c>
      <c r="C80" s="277"/>
      <c r="D80" s="74"/>
      <c r="E80" s="74"/>
      <c r="F80" s="74"/>
      <c r="G80" s="74"/>
      <c r="H80" s="74"/>
      <c r="I80" s="74"/>
      <c r="J80" s="74"/>
      <c r="K80" s="74"/>
      <c r="L80" s="74"/>
      <c r="M80" s="74"/>
      <c r="N80" s="74"/>
      <c r="O80" s="74"/>
      <c r="P80" s="49"/>
      <c r="Q80" s="49"/>
      <c r="R80" s="49"/>
      <c r="S80" s="49"/>
      <c r="T80" s="49"/>
      <c r="U80" s="49"/>
      <c r="V80" s="49"/>
      <c r="W80" s="51">
        <f>IF(ISERROR(AVERAGE('Data pre-processing'!C80:V80)),35,IF(COUNT('Data pre-processing'!C80:V80)&lt;2,"N/A",AVERAGE('Data pre-processing'!C80:V80)))</f>
        <v>35</v>
      </c>
      <c r="X80" s="51" t="str">
        <f>IF(ISERROR(STDEV('Data pre-processing'!C80:V80)),"N/A",STDEV('Data pre-processing'!C80:V80))</f>
        <v>N/A</v>
      </c>
    </row>
    <row r="81" spans="1:24" ht="12.75" customHeight="1">
      <c r="A81" s="178" t="str">
        <f>'Transcript table'!C89</f>
        <v>Halr1</v>
      </c>
      <c r="B81" s="40" t="s">
        <v>284</v>
      </c>
      <c r="C81" s="277"/>
      <c r="D81" s="74"/>
      <c r="E81" s="74"/>
      <c r="F81" s="74"/>
      <c r="G81" s="74"/>
      <c r="H81" s="74"/>
      <c r="I81" s="74"/>
      <c r="J81" s="74"/>
      <c r="K81" s="74"/>
      <c r="L81" s="74"/>
      <c r="M81" s="74"/>
      <c r="N81" s="74"/>
      <c r="O81" s="74"/>
      <c r="P81" s="49"/>
      <c r="Q81" s="49"/>
      <c r="R81" s="49"/>
      <c r="S81" s="49"/>
      <c r="T81" s="49"/>
      <c r="U81" s="49"/>
      <c r="V81" s="49"/>
      <c r="W81" s="51">
        <f>IF(ISERROR(AVERAGE('Data pre-processing'!C81:V81)),35,IF(COUNT('Data pre-processing'!C81:V81)&lt;2,"N/A",AVERAGE('Data pre-processing'!C81:V81)))</f>
        <v>35</v>
      </c>
      <c r="X81" s="51" t="str">
        <f>IF(ISERROR(STDEV('Data pre-processing'!C81:V81)),"N/A",STDEV('Data pre-processing'!C81:V81))</f>
        <v>N/A</v>
      </c>
    </row>
    <row r="82" spans="1:24" ht="12.75" customHeight="1">
      <c r="A82" s="178" t="str">
        <f>'Transcript table'!C90</f>
        <v>Hm629797</v>
      </c>
      <c r="B82" s="40" t="s">
        <v>282</v>
      </c>
      <c r="C82" s="277"/>
      <c r="D82" s="74"/>
      <c r="E82" s="74"/>
      <c r="F82" s="74"/>
      <c r="G82" s="74"/>
      <c r="H82" s="74"/>
      <c r="I82" s="74"/>
      <c r="J82" s="74"/>
      <c r="K82" s="74"/>
      <c r="L82" s="74"/>
      <c r="M82" s="74"/>
      <c r="N82" s="74"/>
      <c r="O82" s="74"/>
      <c r="P82" s="49"/>
      <c r="Q82" s="49"/>
      <c r="R82" s="49"/>
      <c r="S82" s="49"/>
      <c r="T82" s="49"/>
      <c r="U82" s="49"/>
      <c r="V82" s="49"/>
      <c r="W82" s="51">
        <f>IF(ISERROR(AVERAGE('Data pre-processing'!C82:V82)),35,IF(COUNT('Data pre-processing'!C82:V82)&lt;2,"N/A",AVERAGE('Data pre-processing'!C82:V82)))</f>
        <v>35</v>
      </c>
      <c r="X82" s="51" t="str">
        <f>IF(ISERROR(STDEV('Data pre-processing'!C82:V82)),"N/A",STDEV('Data pre-processing'!C82:V82))</f>
        <v>N/A</v>
      </c>
    </row>
    <row r="83" spans="1:24" ht="12.75" customHeight="1">
      <c r="A83" s="178" t="str">
        <f>'Transcript table'!C91</f>
        <v>Hotair</v>
      </c>
      <c r="B83" s="40" t="s">
        <v>280</v>
      </c>
      <c r="C83" s="277"/>
      <c r="D83" s="74"/>
      <c r="E83" s="74"/>
      <c r="F83" s="74"/>
      <c r="G83" s="74"/>
      <c r="H83" s="74"/>
      <c r="I83" s="74"/>
      <c r="J83" s="74"/>
      <c r="K83" s="74"/>
      <c r="L83" s="74"/>
      <c r="M83" s="74"/>
      <c r="N83" s="74"/>
      <c r="O83" s="74"/>
      <c r="P83" s="49"/>
      <c r="Q83" s="49"/>
      <c r="R83" s="49"/>
      <c r="S83" s="49"/>
      <c r="T83" s="49"/>
      <c r="U83" s="49"/>
      <c r="V83" s="49"/>
      <c r="W83" s="51">
        <f>IF(ISERROR(AVERAGE('Data pre-processing'!C83:V83)),35,IF(COUNT('Data pre-processing'!C83:V83)&lt;2,"N/A",AVERAGE('Data pre-processing'!C83:V83)))</f>
        <v>35</v>
      </c>
      <c r="X83" s="51" t="str">
        <f>IF(ISERROR(STDEV('Data pre-processing'!C83:V83)),"N/A",STDEV('Data pre-processing'!C83:V83))</f>
        <v>N/A</v>
      </c>
    </row>
    <row r="84" spans="1:24" ht="12.75" customHeight="1">
      <c r="A84" s="178" t="str">
        <f>'Transcript table'!C92</f>
        <v>Hottip-1</v>
      </c>
      <c r="B84" s="40" t="s">
        <v>278</v>
      </c>
      <c r="C84" s="277"/>
      <c r="D84" s="74"/>
      <c r="E84" s="74"/>
      <c r="F84" s="74"/>
      <c r="G84" s="74"/>
      <c r="H84" s="74"/>
      <c r="I84" s="74"/>
      <c r="J84" s="74"/>
      <c r="K84" s="74"/>
      <c r="L84" s="74"/>
      <c r="M84" s="74"/>
      <c r="N84" s="74"/>
      <c r="O84" s="74"/>
      <c r="P84" s="49"/>
      <c r="Q84" s="49"/>
      <c r="R84" s="49"/>
      <c r="S84" s="49"/>
      <c r="T84" s="49"/>
      <c r="U84" s="49"/>
      <c r="V84" s="49"/>
      <c r="W84" s="51">
        <f>IF(ISERROR(AVERAGE('Data pre-processing'!C84:V84)),35,IF(COUNT('Data pre-processing'!C84:V84)&lt;2,"N/A",AVERAGE('Data pre-processing'!C84:V84)))</f>
        <v>35</v>
      </c>
      <c r="X84" s="51" t="str">
        <f>IF(ISERROR(STDEV('Data pre-processing'!C84:V84)),"N/A",STDEV('Data pre-processing'!C84:V84))</f>
        <v>N/A</v>
      </c>
    </row>
    <row r="85" spans="1:24" ht="12.75" customHeight="1">
      <c r="A85" s="178" t="str">
        <f>'Transcript table'!C93</f>
        <v>Hottip-2</v>
      </c>
      <c r="B85" s="40" t="s">
        <v>276</v>
      </c>
      <c r="C85" s="277"/>
      <c r="D85" s="74"/>
      <c r="E85" s="74"/>
      <c r="F85" s="74"/>
      <c r="G85" s="74"/>
      <c r="H85" s="74"/>
      <c r="I85" s="74"/>
      <c r="J85" s="74"/>
      <c r="K85" s="74"/>
      <c r="L85" s="74"/>
      <c r="M85" s="74"/>
      <c r="N85" s="74"/>
      <c r="O85" s="74"/>
      <c r="P85" s="49"/>
      <c r="Q85" s="49"/>
      <c r="R85" s="49"/>
      <c r="S85" s="49"/>
      <c r="T85" s="49"/>
      <c r="U85" s="49"/>
      <c r="V85" s="49"/>
      <c r="W85" s="51">
        <f>IF(ISERROR(AVERAGE('Data pre-processing'!C85:V85)),35,IF(COUNT('Data pre-processing'!C85:V85)&lt;2,"N/A",AVERAGE('Data pre-processing'!C85:V85)))</f>
        <v>35</v>
      </c>
      <c r="X85" s="51" t="str">
        <f>IF(ISERROR(STDEV('Data pre-processing'!C85:V85)),"N/A",STDEV('Data pre-processing'!C85:V85))</f>
        <v>N/A</v>
      </c>
    </row>
    <row r="86" spans="1:24" ht="12.75" customHeight="1">
      <c r="A86" s="178" t="str">
        <f>'Transcript table'!C94</f>
        <v>Hoxa11os</v>
      </c>
      <c r="B86" s="40" t="s">
        <v>274</v>
      </c>
      <c r="C86" s="277"/>
      <c r="D86" s="74"/>
      <c r="E86" s="74"/>
      <c r="F86" s="74"/>
      <c r="G86" s="74"/>
      <c r="H86" s="74"/>
      <c r="I86" s="74"/>
      <c r="J86" s="74"/>
      <c r="K86" s="74"/>
      <c r="L86" s="74"/>
      <c r="M86" s="74"/>
      <c r="N86" s="74"/>
      <c r="O86" s="74"/>
      <c r="P86" s="49"/>
      <c r="Q86" s="49"/>
      <c r="R86" s="49"/>
      <c r="S86" s="49"/>
      <c r="T86" s="49"/>
      <c r="U86" s="49"/>
      <c r="V86" s="49"/>
      <c r="W86" s="51">
        <f>IF(ISERROR(AVERAGE('Data pre-processing'!C86:V86)),35,IF(COUNT('Data pre-processing'!C86:V86)&lt;2,"N/A",AVERAGE('Data pre-processing'!C86:V86)))</f>
        <v>35</v>
      </c>
      <c r="X86" s="51" t="str">
        <f>IF(ISERROR(STDEV('Data pre-processing'!C86:V86)),"N/A",STDEV('Data pre-processing'!C86:V86))</f>
        <v>N/A</v>
      </c>
    </row>
    <row r="87" spans="1:24" ht="12.75" customHeight="1">
      <c r="A87" s="178" t="str">
        <f>'Transcript table'!C95</f>
        <v>Hoxaas3</v>
      </c>
      <c r="B87" s="40" t="s">
        <v>272</v>
      </c>
      <c r="C87" s="277"/>
      <c r="D87" s="74"/>
      <c r="E87" s="74"/>
      <c r="F87" s="74"/>
      <c r="G87" s="74"/>
      <c r="H87" s="74"/>
      <c r="I87" s="74"/>
      <c r="J87" s="74"/>
      <c r="K87" s="74"/>
      <c r="L87" s="74"/>
      <c r="M87" s="74"/>
      <c r="N87" s="74"/>
      <c r="O87" s="74"/>
      <c r="P87" s="49"/>
      <c r="Q87" s="49"/>
      <c r="R87" s="49"/>
      <c r="S87" s="49"/>
      <c r="T87" s="49"/>
      <c r="U87" s="49"/>
      <c r="V87" s="49"/>
      <c r="W87" s="51">
        <f>IF(ISERROR(AVERAGE('Data pre-processing'!C87:V87)),35,IF(COUNT('Data pre-processing'!C87:V87)&lt;2,"N/A",AVERAGE('Data pre-processing'!C87:V87)))</f>
        <v>35</v>
      </c>
      <c r="X87" s="51" t="str">
        <f>IF(ISERROR(STDEV('Data pre-processing'!C87:V87)),"N/A",STDEV('Data pre-processing'!C87:V87))</f>
        <v>N/A</v>
      </c>
    </row>
    <row r="88" spans="1:24" ht="12.75" customHeight="1">
      <c r="A88" s="178" t="str">
        <f>'Transcript table'!C96</f>
        <v>Huc1</v>
      </c>
      <c r="B88" s="40" t="s">
        <v>270</v>
      </c>
      <c r="C88" s="277"/>
      <c r="D88" s="74"/>
      <c r="E88" s="74"/>
      <c r="F88" s="74"/>
      <c r="G88" s="74"/>
      <c r="H88" s="74"/>
      <c r="I88" s="74"/>
      <c r="J88" s="74"/>
      <c r="K88" s="74"/>
      <c r="L88" s="74"/>
      <c r="M88" s="74"/>
      <c r="N88" s="74"/>
      <c r="O88" s="74"/>
      <c r="P88" s="49"/>
      <c r="Q88" s="49"/>
      <c r="R88" s="49"/>
      <c r="S88" s="49"/>
      <c r="T88" s="49"/>
      <c r="U88" s="49"/>
      <c r="V88" s="49"/>
      <c r="W88" s="51">
        <f>IF(ISERROR(AVERAGE('Data pre-processing'!C88:V88)),35,IF(COUNT('Data pre-processing'!C88:V88)&lt;2,"N/A",AVERAGE('Data pre-processing'!C88:V88)))</f>
        <v>35</v>
      </c>
      <c r="X88" s="51" t="str">
        <f>IF(ISERROR(STDEV('Data pre-processing'!C88:V88)),"N/A",STDEV('Data pre-processing'!C88:V88))</f>
        <v>N/A</v>
      </c>
    </row>
    <row r="89" spans="1:24" ht="12.75" customHeight="1">
      <c r="A89" s="178" t="str">
        <f>'Transcript table'!C97</f>
        <v>Jpx</v>
      </c>
      <c r="B89" s="40" t="s">
        <v>268</v>
      </c>
      <c r="C89" s="277"/>
      <c r="D89" s="74"/>
      <c r="E89" s="74"/>
      <c r="F89" s="74"/>
      <c r="G89" s="74"/>
      <c r="H89" s="74"/>
      <c r="I89" s="74"/>
      <c r="J89" s="74"/>
      <c r="K89" s="74"/>
      <c r="L89" s="74"/>
      <c r="M89" s="74"/>
      <c r="N89" s="74"/>
      <c r="O89" s="74"/>
      <c r="P89" s="49"/>
      <c r="Q89" s="49"/>
      <c r="R89" s="49"/>
      <c r="S89" s="49"/>
      <c r="T89" s="49"/>
      <c r="U89" s="49"/>
      <c r="V89" s="49"/>
      <c r="W89" s="51">
        <f>IF(ISERROR(AVERAGE('Data pre-processing'!C89:V89)),35,IF(COUNT('Data pre-processing'!C89:V89)&lt;2,"N/A",AVERAGE('Data pre-processing'!C89:V89)))</f>
        <v>35</v>
      </c>
      <c r="X89" s="51" t="str">
        <f>IF(ISERROR(STDEV('Data pre-processing'!C89:V89)),"N/A",STDEV('Data pre-processing'!C89:V89))</f>
        <v>N/A</v>
      </c>
    </row>
    <row r="90" spans="1:24" ht="12.75" customHeight="1">
      <c r="A90" s="178" t="str">
        <f>'Transcript table'!C98</f>
        <v>Kcnq1ot1</v>
      </c>
      <c r="B90" s="40" t="s">
        <v>266</v>
      </c>
      <c r="C90" s="277"/>
      <c r="D90" s="74"/>
      <c r="E90" s="74"/>
      <c r="F90" s="74"/>
      <c r="G90" s="74"/>
      <c r="H90" s="74"/>
      <c r="I90" s="74"/>
      <c r="J90" s="74"/>
      <c r="K90" s="74"/>
      <c r="L90" s="74"/>
      <c r="M90" s="74"/>
      <c r="N90" s="74"/>
      <c r="O90" s="74"/>
      <c r="P90" s="49"/>
      <c r="Q90" s="49"/>
      <c r="R90" s="49"/>
      <c r="S90" s="49"/>
      <c r="T90" s="49"/>
      <c r="U90" s="49"/>
      <c r="V90" s="49"/>
      <c r="W90" s="51">
        <f>IF(ISERROR(AVERAGE('Data pre-processing'!C90:V90)),35,IF(COUNT('Data pre-processing'!C90:V90)&lt;2,"N/A",AVERAGE('Data pre-processing'!C90:V90)))</f>
        <v>35</v>
      </c>
      <c r="X90" s="51" t="str">
        <f>IF(ISERROR(STDEV('Data pre-processing'!C90:V90)),"N/A",STDEV('Data pre-processing'!C90:V90))</f>
        <v>N/A</v>
      </c>
    </row>
    <row r="91" spans="1:24" ht="12.75" customHeight="1">
      <c r="A91" s="178" t="str">
        <f>'Transcript table'!C99</f>
        <v>LeXis-1</v>
      </c>
      <c r="B91" s="40" t="s">
        <v>264</v>
      </c>
      <c r="C91" s="277"/>
      <c r="D91" s="74"/>
      <c r="E91" s="74"/>
      <c r="F91" s="74"/>
      <c r="G91" s="74"/>
      <c r="H91" s="74"/>
      <c r="I91" s="74"/>
      <c r="J91" s="74"/>
      <c r="K91" s="74"/>
      <c r="L91" s="74"/>
      <c r="M91" s="74"/>
      <c r="N91" s="74"/>
      <c r="O91" s="74"/>
      <c r="P91" s="49"/>
      <c r="Q91" s="49"/>
      <c r="R91" s="49"/>
      <c r="S91" s="49"/>
      <c r="T91" s="49"/>
      <c r="U91" s="49"/>
      <c r="V91" s="49"/>
      <c r="W91" s="51">
        <f>IF(ISERROR(AVERAGE('Data pre-processing'!C91:V91)),35,IF(COUNT('Data pre-processing'!C91:V91)&lt;2,"N/A",AVERAGE('Data pre-processing'!C91:V91)))</f>
        <v>35</v>
      </c>
      <c r="X91" s="51" t="str">
        <f>IF(ISERROR(STDEV('Data pre-processing'!C91:V91)),"N/A",STDEV('Data pre-processing'!C91:V91))</f>
        <v>N/A</v>
      </c>
    </row>
    <row r="92" spans="1:24" ht="12.75" customHeight="1">
      <c r="A92" s="178" t="str">
        <f>'Transcript table'!C100</f>
        <v>LeXis-2</v>
      </c>
      <c r="B92" s="40" t="s">
        <v>262</v>
      </c>
      <c r="C92" s="277"/>
      <c r="D92" s="74"/>
      <c r="E92" s="74"/>
      <c r="F92" s="74"/>
      <c r="G92" s="74"/>
      <c r="H92" s="74"/>
      <c r="I92" s="74"/>
      <c r="J92" s="74"/>
      <c r="K92" s="74"/>
      <c r="L92" s="74"/>
      <c r="M92" s="74"/>
      <c r="N92" s="74"/>
      <c r="O92" s="74"/>
      <c r="P92" s="49"/>
      <c r="Q92" s="49"/>
      <c r="R92" s="49"/>
      <c r="S92" s="49"/>
      <c r="T92" s="49"/>
      <c r="U92" s="49"/>
      <c r="V92" s="49"/>
      <c r="W92" s="51">
        <f>IF(ISERROR(AVERAGE('Data pre-processing'!C92:V92)),35,IF(COUNT('Data pre-processing'!C92:V92)&lt;2,"N/A",AVERAGE('Data pre-processing'!C92:V92)))</f>
        <v>35</v>
      </c>
      <c r="X92" s="51" t="str">
        <f>IF(ISERROR(STDEV('Data pre-processing'!C92:V92)),"N/A",STDEV('Data pre-processing'!C92:V92))</f>
        <v>N/A</v>
      </c>
    </row>
    <row r="93" spans="1:24" ht="12.75" customHeight="1">
      <c r="A93" s="178" t="str">
        <f>'Transcript table'!C101</f>
        <v>linc1242</v>
      </c>
      <c r="B93" s="40" t="s">
        <v>260</v>
      </c>
      <c r="C93" s="277"/>
      <c r="D93" s="74"/>
      <c r="E93" s="74"/>
      <c r="F93" s="74"/>
      <c r="G93" s="74"/>
      <c r="H93" s="74"/>
      <c r="I93" s="74"/>
      <c r="J93" s="74"/>
      <c r="K93" s="74"/>
      <c r="L93" s="74"/>
      <c r="M93" s="74"/>
      <c r="N93" s="74"/>
      <c r="O93" s="74"/>
      <c r="P93" s="49"/>
      <c r="Q93" s="49"/>
      <c r="R93" s="49"/>
      <c r="S93" s="49"/>
      <c r="T93" s="49"/>
      <c r="U93" s="49"/>
      <c r="V93" s="49"/>
      <c r="W93" s="51">
        <f>IF(ISERROR(AVERAGE('Data pre-processing'!C93:V93)),35,IF(COUNT('Data pre-processing'!C93:V93)&lt;2,"N/A",AVERAGE('Data pre-processing'!C93:V93)))</f>
        <v>35</v>
      </c>
      <c r="X93" s="51" t="str">
        <f>IF(ISERROR(STDEV('Data pre-processing'!C93:V93)),"N/A",STDEV('Data pre-processing'!C93:V93))</f>
        <v>N/A</v>
      </c>
    </row>
    <row r="94" spans="1:24" ht="12.75" customHeight="1">
      <c r="A94" s="178" t="str">
        <f>'Transcript table'!C102</f>
        <v>linc1257-1</v>
      </c>
      <c r="B94" s="40" t="s">
        <v>258</v>
      </c>
      <c r="C94" s="277"/>
      <c r="D94" s="74"/>
      <c r="E94" s="74"/>
      <c r="F94" s="74"/>
      <c r="G94" s="74"/>
      <c r="H94" s="74"/>
      <c r="I94" s="74"/>
      <c r="J94" s="74"/>
      <c r="K94" s="74"/>
      <c r="L94" s="74"/>
      <c r="M94" s="74"/>
      <c r="N94" s="74"/>
      <c r="O94" s="74"/>
      <c r="P94" s="49"/>
      <c r="Q94" s="49"/>
      <c r="R94" s="49"/>
      <c r="S94" s="49"/>
      <c r="T94" s="49"/>
      <c r="U94" s="49"/>
      <c r="V94" s="49"/>
      <c r="W94" s="51">
        <f>IF(ISERROR(AVERAGE('Data pre-processing'!C94:V94)),35,IF(COUNT('Data pre-processing'!C94:V94)&lt;2,"N/A",AVERAGE('Data pre-processing'!C94:V94)))</f>
        <v>35</v>
      </c>
      <c r="X94" s="51" t="str">
        <f>IF(ISERROR(STDEV('Data pre-processing'!C94:V94)),"N/A",STDEV('Data pre-processing'!C94:V94))</f>
        <v>N/A</v>
      </c>
    </row>
    <row r="95" spans="1:24" ht="12.75" customHeight="1">
      <c r="A95" s="178" t="str">
        <f>'Transcript table'!C103</f>
        <v>linc1257-2</v>
      </c>
      <c r="B95" s="40" t="s">
        <v>256</v>
      </c>
      <c r="C95" s="277"/>
      <c r="D95" s="74"/>
      <c r="E95" s="74"/>
      <c r="F95" s="74"/>
      <c r="G95" s="74"/>
      <c r="H95" s="74"/>
      <c r="I95" s="74"/>
      <c r="J95" s="74"/>
      <c r="K95" s="74"/>
      <c r="L95" s="74"/>
      <c r="M95" s="74"/>
      <c r="N95" s="74"/>
      <c r="O95" s="74"/>
      <c r="P95" s="49"/>
      <c r="Q95" s="49"/>
      <c r="R95" s="49"/>
      <c r="S95" s="49"/>
      <c r="T95" s="49"/>
      <c r="U95" s="49"/>
      <c r="V95" s="49"/>
      <c r="W95" s="51">
        <f>IF(ISERROR(AVERAGE('Data pre-processing'!C95:V95)),35,IF(COUNT('Data pre-processing'!C95:V95)&lt;2,"N/A",AVERAGE('Data pre-processing'!C95:V95)))</f>
        <v>35</v>
      </c>
      <c r="X95" s="51" t="str">
        <f>IF(ISERROR(STDEV('Data pre-processing'!C95:V95)),"N/A",STDEV('Data pre-processing'!C95:V95))</f>
        <v>N/A</v>
      </c>
    </row>
    <row r="96" spans="1:24" ht="12.75" customHeight="1">
      <c r="A96" s="178" t="str">
        <f>'Transcript table'!C104</f>
        <v>linc1368</v>
      </c>
      <c r="B96" s="40" t="s">
        <v>254</v>
      </c>
      <c r="C96" s="277"/>
      <c r="D96" s="74"/>
      <c r="E96" s="74"/>
      <c r="F96" s="74"/>
      <c r="G96" s="74"/>
      <c r="H96" s="74"/>
      <c r="I96" s="74"/>
      <c r="J96" s="74"/>
      <c r="K96" s="74"/>
      <c r="L96" s="74"/>
      <c r="M96" s="74"/>
      <c r="N96" s="74"/>
      <c r="O96" s="74"/>
      <c r="P96" s="49"/>
      <c r="Q96" s="49"/>
      <c r="R96" s="49"/>
      <c r="S96" s="49"/>
      <c r="T96" s="49"/>
      <c r="U96" s="49"/>
      <c r="V96" s="49"/>
      <c r="W96" s="51">
        <f>IF(ISERROR(AVERAGE('Data pre-processing'!C96:V96)),35,IF(COUNT('Data pre-processing'!C96:V96)&lt;2,"N/A",AVERAGE('Data pre-processing'!C96:V96)))</f>
        <v>35</v>
      </c>
      <c r="X96" s="51" t="str">
        <f>IF(ISERROR(STDEV('Data pre-processing'!C96:V96)),"N/A",STDEV('Data pre-processing'!C96:V96))</f>
        <v>N/A</v>
      </c>
    </row>
    <row r="97" spans="1:24" ht="12.75" customHeight="1">
      <c r="A97" s="178" t="str">
        <f>'Transcript table'!C105</f>
        <v>LincRNA-Gm4419-1</v>
      </c>
      <c r="B97" s="40" t="s">
        <v>252</v>
      </c>
      <c r="C97" s="278"/>
      <c r="D97" s="75"/>
      <c r="E97" s="75"/>
      <c r="F97" s="75"/>
      <c r="G97" s="75"/>
      <c r="H97" s="75"/>
      <c r="I97" s="75"/>
      <c r="J97" s="75"/>
      <c r="K97" s="75"/>
      <c r="L97" s="75"/>
      <c r="M97" s="75"/>
      <c r="N97" s="75"/>
      <c r="O97" s="75"/>
      <c r="P97" s="49"/>
      <c r="Q97" s="49"/>
      <c r="R97" s="49"/>
      <c r="S97" s="49"/>
      <c r="T97" s="49"/>
      <c r="U97" s="49"/>
      <c r="V97" s="49"/>
      <c r="W97" s="51">
        <f>IF(ISERROR(AVERAGE('Data pre-processing'!C97:V97)),35,IF(COUNT('Data pre-processing'!C97:V97)&lt;2,"N/A",AVERAGE('Data pre-processing'!C97:V97)))</f>
        <v>35</v>
      </c>
      <c r="X97" s="51" t="str">
        <f>IF(ISERROR(STDEV('Data pre-processing'!C97:V97)),"N/A",STDEV('Data pre-processing'!C97:V97))</f>
        <v>N/A</v>
      </c>
    </row>
    <row r="98" spans="1:24" ht="12.75" customHeight="1">
      <c r="A98" s="178" t="str">
        <f>'Transcript table'!C106</f>
        <v>LincRNA-Gm4419-2</v>
      </c>
      <c r="B98" s="40" t="s">
        <v>250</v>
      </c>
      <c r="C98" s="278"/>
      <c r="D98" s="75"/>
      <c r="E98" s="75"/>
      <c r="F98" s="75"/>
      <c r="G98" s="75"/>
      <c r="H98" s="75"/>
      <c r="I98" s="75"/>
      <c r="J98" s="75"/>
      <c r="K98" s="75"/>
      <c r="L98" s="75"/>
      <c r="M98" s="75"/>
      <c r="N98" s="75"/>
      <c r="O98" s="75"/>
      <c r="P98" s="49"/>
      <c r="Q98" s="49"/>
      <c r="R98" s="49"/>
      <c r="S98" s="49"/>
      <c r="T98" s="49"/>
      <c r="U98" s="49"/>
      <c r="V98" s="49"/>
      <c r="W98" s="51">
        <f>IF(ISERROR(AVERAGE('Data pre-processing'!C98:V98)),35,IF(COUNT('Data pre-processing'!C98:V98)&lt;2,"N/A",AVERAGE('Data pre-processing'!C98:V98)))</f>
        <v>35</v>
      </c>
      <c r="X98" s="51" t="str">
        <f>IF(ISERROR(STDEV('Data pre-processing'!C98:V98)),"N/A",STDEV('Data pre-processing'!C98:V98))</f>
        <v>N/A</v>
      </c>
    </row>
    <row r="99" spans="1:24" ht="12.75" customHeight="1">
      <c r="A99" s="178" t="str">
        <f>'Transcript table'!C107</f>
        <v>Lnc13</v>
      </c>
      <c r="B99" s="40" t="s">
        <v>248</v>
      </c>
      <c r="C99" s="277"/>
      <c r="D99" s="74"/>
      <c r="E99" s="74"/>
      <c r="F99" s="74"/>
      <c r="G99" s="74"/>
      <c r="H99" s="74"/>
      <c r="I99" s="74"/>
      <c r="J99" s="74"/>
      <c r="K99" s="74"/>
      <c r="L99" s="74"/>
      <c r="M99" s="74"/>
      <c r="N99" s="74"/>
      <c r="O99" s="74"/>
      <c r="P99" s="49"/>
      <c r="Q99" s="49"/>
      <c r="R99" s="49"/>
      <c r="S99" s="49"/>
      <c r="T99" s="49"/>
      <c r="U99" s="49"/>
      <c r="V99" s="49"/>
      <c r="W99" s="51">
        <f>IF(ISERROR(AVERAGE('Data pre-processing'!C99:V99)),35,IF(COUNT('Data pre-processing'!C99:V99)&lt;2,"N/A",AVERAGE('Data pre-processing'!C99:V99)))</f>
        <v>35</v>
      </c>
      <c r="X99" s="51" t="str">
        <f>IF(ISERROR(STDEV('Data pre-processing'!C99:V99)),"N/A",STDEV('Data pre-processing'!C99:V99))</f>
        <v>N/A</v>
      </c>
    </row>
    <row r="100" spans="1:24" ht="12.75" customHeight="1">
      <c r="A100" s="178" t="str">
        <f>'Transcript table'!C108</f>
        <v>lnc-31</v>
      </c>
      <c r="B100" s="40" t="s">
        <v>246</v>
      </c>
      <c r="C100" s="277"/>
      <c r="D100" s="74"/>
      <c r="E100" s="74"/>
      <c r="F100" s="74"/>
      <c r="G100" s="74"/>
      <c r="H100" s="74"/>
      <c r="I100" s="74"/>
      <c r="J100" s="74"/>
      <c r="K100" s="74"/>
      <c r="L100" s="74"/>
      <c r="M100" s="74"/>
      <c r="N100" s="74"/>
      <c r="O100" s="74"/>
      <c r="P100" s="49"/>
      <c r="Q100" s="49"/>
      <c r="R100" s="49"/>
      <c r="S100" s="49"/>
      <c r="T100" s="49"/>
      <c r="U100" s="49"/>
      <c r="V100" s="49"/>
      <c r="W100" s="51">
        <f>IF(ISERROR(AVERAGE('Data pre-processing'!C100:V100)),35,IF(COUNT('Data pre-processing'!C100:V100)&lt;2,"N/A",AVERAGE('Data pre-processing'!C100:V100)))</f>
        <v>35</v>
      </c>
      <c r="X100" s="51" t="str">
        <f>IF(ISERROR(STDEV('Data pre-processing'!C100:V100)),"N/A",STDEV('Data pre-processing'!C100:V100))</f>
        <v>N/A</v>
      </c>
    </row>
    <row r="101" spans="1:24" ht="12.75" customHeight="1">
      <c r="A101" s="178" t="str">
        <f>'Transcript table'!C109</f>
        <v>lncKdm2b</v>
      </c>
      <c r="B101" s="40" t="s">
        <v>244</v>
      </c>
      <c r="C101" s="277"/>
      <c r="D101" s="74"/>
      <c r="E101" s="74"/>
      <c r="F101" s="74"/>
      <c r="G101" s="74"/>
      <c r="H101" s="74"/>
      <c r="I101" s="74"/>
      <c r="J101" s="74"/>
      <c r="K101" s="74"/>
      <c r="L101" s="74"/>
      <c r="M101" s="74"/>
      <c r="N101" s="74"/>
      <c r="O101" s="74"/>
      <c r="P101" s="49"/>
      <c r="Q101" s="49"/>
      <c r="R101" s="49"/>
      <c r="S101" s="49"/>
      <c r="T101" s="49"/>
      <c r="U101" s="49"/>
      <c r="V101" s="49"/>
      <c r="W101" s="51">
        <f>IF(ISERROR(AVERAGE('Data pre-processing'!C101:V101)),35,IF(COUNT('Data pre-processing'!C101:V101)&lt;2,"N/A",AVERAGE('Data pre-processing'!C101:V101)))</f>
        <v>35</v>
      </c>
      <c r="X101" s="51" t="str">
        <f>IF(ISERROR(STDEV('Data pre-processing'!C101:V101)),"N/A",STDEV('Data pre-processing'!C101:V101))</f>
        <v>N/A</v>
      </c>
    </row>
    <row r="102" spans="1:24" ht="12.75" customHeight="1">
      <c r="A102" s="178" t="str">
        <f>'Transcript table'!C110</f>
        <v>lnc-LFAR1</v>
      </c>
      <c r="B102" s="40" t="s">
        <v>242</v>
      </c>
      <c r="C102" s="277"/>
      <c r="D102" s="74"/>
      <c r="E102" s="74"/>
      <c r="F102" s="74"/>
      <c r="G102" s="74"/>
      <c r="H102" s="74"/>
      <c r="I102" s="74"/>
      <c r="J102" s="74"/>
      <c r="K102" s="74"/>
      <c r="L102" s="74"/>
      <c r="M102" s="74"/>
      <c r="N102" s="74"/>
      <c r="O102" s="74"/>
      <c r="P102" s="49"/>
      <c r="Q102" s="49"/>
      <c r="R102" s="49"/>
      <c r="S102" s="49"/>
      <c r="T102" s="49"/>
      <c r="U102" s="49"/>
      <c r="V102" s="49"/>
      <c r="W102" s="51">
        <f>IF(ISERROR(AVERAGE('Data pre-processing'!C102:V102)),35,IF(COUNT('Data pre-processing'!C102:V102)&lt;2,"N/A",AVERAGE('Data pre-processing'!C102:V102)))</f>
        <v>35</v>
      </c>
      <c r="X102" s="51" t="str">
        <f>IF(ISERROR(STDEV('Data pre-processing'!C102:V102)),"N/A",STDEV('Data pre-processing'!C102:V102))</f>
        <v>N/A</v>
      </c>
    </row>
    <row r="103" spans="1:24" ht="12.75" customHeight="1">
      <c r="A103" s="178" t="str">
        <f>'Transcript table'!C111</f>
        <v>lncLGR</v>
      </c>
      <c r="B103" s="40" t="s">
        <v>240</v>
      </c>
      <c r="C103" s="277"/>
      <c r="D103" s="74"/>
      <c r="E103" s="74"/>
      <c r="F103" s="74"/>
      <c r="G103" s="74"/>
      <c r="H103" s="74"/>
      <c r="I103" s="75"/>
      <c r="J103" s="74"/>
      <c r="K103" s="75"/>
      <c r="L103" s="74"/>
      <c r="M103" s="74"/>
      <c r="N103" s="74"/>
      <c r="O103" s="74"/>
      <c r="P103" s="49"/>
      <c r="Q103" s="49"/>
      <c r="R103" s="49"/>
      <c r="S103" s="49"/>
      <c r="T103" s="49"/>
      <c r="U103" s="49"/>
      <c r="V103" s="49"/>
      <c r="W103" s="51">
        <f>IF(ISERROR(AVERAGE('Data pre-processing'!C103:V103)),35,IF(COUNT('Data pre-processing'!C103:V103)&lt;2,"N/A",AVERAGE('Data pre-processing'!C103:V103)))</f>
        <v>35</v>
      </c>
      <c r="X103" s="51" t="str">
        <f>IF(ISERROR(STDEV('Data pre-processing'!C103:V103)),"N/A",STDEV('Data pre-processing'!C103:V103))</f>
        <v>N/A</v>
      </c>
    </row>
    <row r="104" spans="1:24" ht="12.75" customHeight="1">
      <c r="A104" s="178" t="str">
        <f>'Transcript table'!C112</f>
        <v>lncOL1</v>
      </c>
      <c r="B104" s="40" t="s">
        <v>238</v>
      </c>
      <c r="C104" s="277"/>
      <c r="D104" s="74"/>
      <c r="E104" s="74"/>
      <c r="F104" s="74"/>
      <c r="G104" s="74"/>
      <c r="H104" s="74"/>
      <c r="I104" s="74"/>
      <c r="J104" s="74"/>
      <c r="K104" s="74"/>
      <c r="L104" s="74"/>
      <c r="M104" s="74"/>
      <c r="N104" s="74"/>
      <c r="O104" s="74"/>
      <c r="P104" s="49"/>
      <c r="Q104" s="49"/>
      <c r="R104" s="49"/>
      <c r="S104" s="49"/>
      <c r="T104" s="49"/>
      <c r="U104" s="49"/>
      <c r="V104" s="49"/>
      <c r="W104" s="51">
        <f>IF(ISERROR(AVERAGE('Data pre-processing'!C104:V104)),35,IF(COUNT('Data pre-processing'!C104:V104)&lt;2,"N/A",AVERAGE('Data pre-processing'!C104:V104)))</f>
        <v>35</v>
      </c>
      <c r="X104" s="51" t="str">
        <f>IF(ISERROR(STDEV('Data pre-processing'!C104:V104)),"N/A",STDEV('Data pre-processing'!C104:V104))</f>
        <v>N/A</v>
      </c>
    </row>
    <row r="105" spans="1:24" ht="12.75" customHeight="1">
      <c r="A105" s="178" t="str">
        <f>'Transcript table'!C113</f>
        <v>Lncpint-1</v>
      </c>
      <c r="B105" s="40" t="s">
        <v>236</v>
      </c>
      <c r="C105" s="277"/>
      <c r="D105" s="74"/>
      <c r="E105" s="74"/>
      <c r="F105" s="74"/>
      <c r="G105" s="74"/>
      <c r="H105" s="74"/>
      <c r="I105" s="74"/>
      <c r="J105" s="74"/>
      <c r="K105" s="74"/>
      <c r="L105" s="74"/>
      <c r="M105" s="74"/>
      <c r="N105" s="74"/>
      <c r="O105" s="74"/>
      <c r="P105" s="49"/>
      <c r="Q105" s="49"/>
      <c r="R105" s="49"/>
      <c r="S105" s="49"/>
      <c r="T105" s="49"/>
      <c r="U105" s="49"/>
      <c r="V105" s="49"/>
      <c r="W105" s="51">
        <f>IF(ISERROR(AVERAGE('Data pre-processing'!C105:V105)),35,IF(COUNT('Data pre-processing'!C105:V105)&lt;2,"N/A",AVERAGE('Data pre-processing'!C105:V105)))</f>
        <v>35</v>
      </c>
      <c r="X105" s="51" t="str">
        <f>IF(ISERROR(STDEV('Data pre-processing'!C105:V105)),"N/A",STDEV('Data pre-processing'!C105:V105))</f>
        <v>N/A</v>
      </c>
    </row>
    <row r="106" spans="1:24" ht="12.75" customHeight="1">
      <c r="A106" s="178" t="str">
        <f>'Transcript table'!C114</f>
        <v>Lncpint-2</v>
      </c>
      <c r="B106" s="40" t="s">
        <v>234</v>
      </c>
      <c r="C106" s="277"/>
      <c r="D106" s="74"/>
      <c r="E106" s="74"/>
      <c r="F106" s="74"/>
      <c r="G106" s="74"/>
      <c r="H106" s="74"/>
      <c r="I106" s="74"/>
      <c r="J106" s="74"/>
      <c r="K106" s="74"/>
      <c r="L106" s="74"/>
      <c r="M106" s="74"/>
      <c r="N106" s="74"/>
      <c r="O106" s="74"/>
      <c r="P106" s="49"/>
      <c r="Q106" s="49"/>
      <c r="R106" s="49"/>
      <c r="S106" s="49"/>
      <c r="T106" s="49"/>
      <c r="U106" s="49"/>
      <c r="V106" s="49"/>
      <c r="W106" s="51">
        <f>IF(ISERROR(AVERAGE('Data pre-processing'!C106:V106)),35,IF(COUNT('Data pre-processing'!C106:V106)&lt;2,"N/A",AVERAGE('Data pre-processing'!C106:V106)))</f>
        <v>35</v>
      </c>
      <c r="X106" s="51" t="str">
        <f>IF(ISERROR(STDEV('Data pre-processing'!C106:V106)),"N/A",STDEV('Data pre-processing'!C106:V106))</f>
        <v>N/A</v>
      </c>
    </row>
    <row r="107" spans="1:24" ht="12.75" customHeight="1">
      <c r="A107" s="178" t="str">
        <f>'Transcript table'!C115</f>
        <v>Lncpint-3</v>
      </c>
      <c r="B107" s="40" t="s">
        <v>232</v>
      </c>
      <c r="C107" s="277"/>
      <c r="D107" s="74"/>
      <c r="E107" s="74"/>
      <c r="F107" s="74"/>
      <c r="G107" s="74"/>
      <c r="H107" s="74"/>
      <c r="I107" s="74"/>
      <c r="J107" s="74"/>
      <c r="K107" s="74"/>
      <c r="L107" s="74"/>
      <c r="M107" s="74"/>
      <c r="N107" s="74"/>
      <c r="O107" s="74"/>
      <c r="P107" s="49"/>
      <c r="Q107" s="49"/>
      <c r="R107" s="49"/>
      <c r="S107" s="49"/>
      <c r="T107" s="49"/>
      <c r="U107" s="49"/>
      <c r="V107" s="49"/>
      <c r="W107" s="51">
        <f>IF(ISERROR(AVERAGE('Data pre-processing'!C107:V107)),35,IF(COUNT('Data pre-processing'!C107:V107)&lt;2,"N/A",AVERAGE('Data pre-processing'!C107:V107)))</f>
        <v>35</v>
      </c>
      <c r="X107" s="51" t="str">
        <f>IF(ISERROR(STDEV('Data pre-processing'!C107:V107)),"N/A",STDEV('Data pre-processing'!C107:V107))</f>
        <v>N/A</v>
      </c>
    </row>
    <row r="108" spans="1:24" ht="12.75" customHeight="1">
      <c r="A108" s="178" t="str">
        <f>'Transcript table'!C116</f>
        <v>lncPrep</v>
      </c>
      <c r="B108" s="40" t="s">
        <v>230</v>
      </c>
      <c r="C108" s="277"/>
      <c r="D108" s="74"/>
      <c r="E108" s="74"/>
      <c r="F108" s="74"/>
      <c r="G108" s="74"/>
      <c r="H108" s="74"/>
      <c r="I108" s="74"/>
      <c r="J108" s="74"/>
      <c r="K108" s="74"/>
      <c r="L108" s="74"/>
      <c r="M108" s="74"/>
      <c r="N108" s="74"/>
      <c r="O108" s="74"/>
      <c r="P108" s="49"/>
      <c r="Q108" s="49"/>
      <c r="R108" s="49"/>
      <c r="S108" s="49"/>
      <c r="T108" s="49"/>
      <c r="U108" s="49"/>
      <c r="V108" s="49"/>
      <c r="W108" s="51">
        <f>IF(ISERROR(AVERAGE('Data pre-processing'!C108:V108)),35,IF(COUNT('Data pre-processing'!C108:V108)&lt;2,"N/A",AVERAGE('Data pre-processing'!C108:V108)))</f>
        <v>35</v>
      </c>
      <c r="X108" s="51" t="str">
        <f>IF(ISERROR(STDEV('Data pre-processing'!C108:V108)),"N/A",STDEV('Data pre-processing'!C108:V108))</f>
        <v>N/A</v>
      </c>
    </row>
    <row r="109" spans="1:24" ht="12.75" customHeight="1">
      <c r="A109" s="178" t="str">
        <f>'Transcript table'!C117</f>
        <v>lncRNA033862</v>
      </c>
      <c r="B109" s="40" t="s">
        <v>228</v>
      </c>
      <c r="C109" s="277"/>
      <c r="D109" s="74"/>
      <c r="E109" s="74"/>
      <c r="F109" s="74"/>
      <c r="G109" s="74"/>
      <c r="H109" s="74"/>
      <c r="I109" s="74"/>
      <c r="J109" s="74"/>
      <c r="K109" s="74"/>
      <c r="L109" s="74"/>
      <c r="M109" s="74"/>
      <c r="N109" s="74"/>
      <c r="O109" s="74"/>
      <c r="P109" s="49"/>
      <c r="Q109" s="49"/>
      <c r="R109" s="49"/>
      <c r="S109" s="49"/>
      <c r="T109" s="49"/>
      <c r="U109" s="49"/>
      <c r="V109" s="49"/>
      <c r="W109" s="51">
        <f>IF(ISERROR(AVERAGE('Data pre-processing'!C109:V109)),35,IF(COUNT('Data pre-processing'!C109:V109)&lt;2,"N/A",AVERAGE('Data pre-processing'!C109:V109)))</f>
        <v>35</v>
      </c>
      <c r="X109" s="51" t="str">
        <f>IF(ISERROR(STDEV('Data pre-processing'!C109:V109)),"N/A",STDEV('Data pre-processing'!C109:V109))</f>
        <v>N/A</v>
      </c>
    </row>
    <row r="110" spans="1:24" ht="12.75" customHeight="1">
      <c r="A110" s="178" t="str">
        <f>'Transcript table'!C118</f>
        <v>lncRNA-ACOD1</v>
      </c>
      <c r="B110" s="40" t="s">
        <v>226</v>
      </c>
      <c r="C110" s="277"/>
      <c r="D110" s="74"/>
      <c r="E110" s="74"/>
      <c r="F110" s="74"/>
      <c r="G110" s="74"/>
      <c r="H110" s="74"/>
      <c r="I110" s="74"/>
      <c r="J110" s="74"/>
      <c r="K110" s="74"/>
      <c r="L110" s="74"/>
      <c r="M110" s="74"/>
      <c r="N110" s="74"/>
      <c r="O110" s="74"/>
      <c r="P110" s="49"/>
      <c r="Q110" s="49"/>
      <c r="R110" s="49"/>
      <c r="S110" s="49"/>
      <c r="T110" s="49"/>
      <c r="U110" s="49"/>
      <c r="V110" s="49"/>
      <c r="W110" s="51">
        <f>IF(ISERROR(AVERAGE('Data pre-processing'!C110:V110)),35,IF(COUNT('Data pre-processing'!C110:V110)&lt;2,"N/A",AVERAGE('Data pre-processing'!C110:V110)))</f>
        <v>35</v>
      </c>
      <c r="X110" s="51" t="str">
        <f>IF(ISERROR(STDEV('Data pre-processing'!C110:V110)),"N/A",STDEV('Data pre-processing'!C110:V110))</f>
        <v>N/A</v>
      </c>
    </row>
    <row r="111" spans="1:24" ht="12.75" customHeight="1">
      <c r="A111" s="178" t="str">
        <f>'Transcript table'!C119</f>
        <v>lncRNA-Nfkb2-1</v>
      </c>
      <c r="B111" s="40" t="s">
        <v>224</v>
      </c>
      <c r="C111" s="277"/>
      <c r="D111" s="74"/>
      <c r="E111" s="74"/>
      <c r="F111" s="74"/>
      <c r="G111" s="74"/>
      <c r="H111" s="74"/>
      <c r="I111" s="74"/>
      <c r="J111" s="74"/>
      <c r="K111" s="74"/>
      <c r="L111" s="74"/>
      <c r="M111" s="74"/>
      <c r="N111" s="74"/>
      <c r="O111" s="74"/>
      <c r="P111" s="49"/>
      <c r="Q111" s="49"/>
      <c r="R111" s="49"/>
      <c r="S111" s="49"/>
      <c r="T111" s="49"/>
      <c r="U111" s="49"/>
      <c r="V111" s="49"/>
      <c r="W111" s="51">
        <f>IF(ISERROR(AVERAGE('Data pre-processing'!C111:V111)),35,IF(COUNT('Data pre-processing'!C111:V111)&lt;2,"N/A",AVERAGE('Data pre-processing'!C111:V111)))</f>
        <v>35</v>
      </c>
      <c r="X111" s="51" t="str">
        <f>IF(ISERROR(STDEV('Data pre-processing'!C111:V111)),"N/A",STDEV('Data pre-processing'!C111:V111))</f>
        <v>N/A</v>
      </c>
    </row>
    <row r="112" spans="1:24" ht="12.75" customHeight="1">
      <c r="A112" s="178" t="str">
        <f>'Transcript table'!C120</f>
        <v>lncRNA-Nfkb2-2</v>
      </c>
      <c r="B112" s="40" t="s">
        <v>222</v>
      </c>
      <c r="C112" s="277"/>
      <c r="D112" s="74"/>
      <c r="E112" s="74"/>
      <c r="F112" s="74"/>
      <c r="G112" s="74"/>
      <c r="H112" s="74"/>
      <c r="I112" s="74"/>
      <c r="J112" s="74"/>
      <c r="K112" s="74"/>
      <c r="L112" s="74"/>
      <c r="M112" s="74"/>
      <c r="N112" s="74"/>
      <c r="O112" s="74"/>
      <c r="P112" s="49"/>
      <c r="Q112" s="49"/>
      <c r="R112" s="49"/>
      <c r="S112" s="49"/>
      <c r="T112" s="49"/>
      <c r="U112" s="49"/>
      <c r="V112" s="49"/>
      <c r="W112" s="51">
        <f>IF(ISERROR(AVERAGE('Data pre-processing'!C112:V112)),35,IF(COUNT('Data pre-processing'!C112:V112)&lt;2,"N/A",AVERAGE('Data pre-processing'!C112:V112)))</f>
        <v>35</v>
      </c>
      <c r="X112" s="51" t="str">
        <f>IF(ISERROR(STDEV('Data pre-processing'!C112:V112)),"N/A",STDEV('Data pre-processing'!C112:V112))</f>
        <v>N/A</v>
      </c>
    </row>
    <row r="113" spans="1:24" ht="12.75" customHeight="1">
      <c r="A113" s="178" t="str">
        <f>'Transcript table'!C121</f>
        <v>lncRNA-Smad7-1</v>
      </c>
      <c r="B113" s="40" t="s">
        <v>220</v>
      </c>
      <c r="C113" s="277"/>
      <c r="D113" s="74"/>
      <c r="E113" s="74"/>
      <c r="F113" s="74"/>
      <c r="G113" s="74"/>
      <c r="H113" s="74"/>
      <c r="I113" s="74"/>
      <c r="J113" s="74"/>
      <c r="K113" s="74"/>
      <c r="L113" s="74"/>
      <c r="M113" s="74"/>
      <c r="N113" s="74"/>
      <c r="O113" s="74"/>
      <c r="P113" s="49"/>
      <c r="Q113" s="49"/>
      <c r="R113" s="49"/>
      <c r="S113" s="49"/>
      <c r="T113" s="49"/>
      <c r="U113" s="49"/>
      <c r="V113" s="49"/>
      <c r="W113" s="51">
        <f>IF(ISERROR(AVERAGE('Data pre-processing'!C113:V113)),35,IF(COUNT('Data pre-processing'!C113:V113)&lt;2,"N/A",AVERAGE('Data pre-processing'!C113:V113)))</f>
        <v>35</v>
      </c>
      <c r="X113" s="51" t="str">
        <f>IF(ISERROR(STDEV('Data pre-processing'!C113:V113)),"N/A",STDEV('Data pre-processing'!C113:V113))</f>
        <v>N/A</v>
      </c>
    </row>
    <row r="114" spans="1:24" ht="12.75" customHeight="1">
      <c r="A114" s="178" t="str">
        <f>'Transcript table'!C122</f>
        <v>lncRNA-Smad7-2</v>
      </c>
      <c r="B114" s="40" t="s">
        <v>218</v>
      </c>
      <c r="C114" s="277"/>
      <c r="D114" s="74"/>
      <c r="E114" s="74"/>
      <c r="F114" s="74"/>
      <c r="G114" s="74"/>
      <c r="H114" s="74"/>
      <c r="I114" s="74"/>
      <c r="J114" s="74"/>
      <c r="K114" s="74"/>
      <c r="L114" s="74"/>
      <c r="M114" s="74"/>
      <c r="N114" s="74"/>
      <c r="O114" s="74"/>
      <c r="P114" s="49"/>
      <c r="Q114" s="49"/>
      <c r="R114" s="49"/>
      <c r="S114" s="49"/>
      <c r="T114" s="49"/>
      <c r="U114" s="49"/>
      <c r="V114" s="49"/>
      <c r="W114" s="51">
        <f>IF(ISERROR(AVERAGE('Data pre-processing'!C114:V114)),35,IF(COUNT('Data pre-processing'!C114:V114)&lt;2,"N/A",AVERAGE('Data pre-processing'!C114:V114)))</f>
        <v>35</v>
      </c>
      <c r="X114" s="51" t="str">
        <f>IF(ISERROR(STDEV('Data pre-processing'!C114:V114)),"N/A",STDEV('Data pre-processing'!C114:V114))</f>
        <v>N/A</v>
      </c>
    </row>
    <row r="115" spans="1:24" ht="12.75" customHeight="1">
      <c r="A115" s="178" t="str">
        <f>'Transcript table'!C123</f>
        <v>lncRNA-Smad7-3</v>
      </c>
      <c r="B115" s="40" t="s">
        <v>216</v>
      </c>
      <c r="C115" s="277"/>
      <c r="D115" s="74"/>
      <c r="E115" s="74"/>
      <c r="F115" s="74"/>
      <c r="G115" s="74"/>
      <c r="H115" s="74"/>
      <c r="I115" s="74"/>
      <c r="J115" s="74"/>
      <c r="K115" s="74"/>
      <c r="L115" s="74"/>
      <c r="M115" s="74"/>
      <c r="N115" s="74"/>
      <c r="O115" s="74"/>
      <c r="P115" s="49"/>
      <c r="Q115" s="49"/>
      <c r="R115" s="49"/>
      <c r="S115" s="49"/>
      <c r="T115" s="49"/>
      <c r="U115" s="49"/>
      <c r="V115" s="49"/>
      <c r="W115" s="51">
        <f>IF(ISERROR(AVERAGE('Data pre-processing'!C115:V115)),35,IF(COUNT('Data pre-processing'!C115:V115)&lt;2,"N/A",AVERAGE('Data pre-processing'!C115:V115)))</f>
        <v>35</v>
      </c>
      <c r="X115" s="51" t="str">
        <f>IF(ISERROR(STDEV('Data pre-processing'!C115:V115)),"N/A",STDEV('Data pre-processing'!C115:V115))</f>
        <v>N/A</v>
      </c>
    </row>
    <row r="116" spans="1:24" ht="12.75" customHeight="1">
      <c r="A116" s="178" t="str">
        <f>'Transcript table'!C124</f>
        <v>lnc-Smad3</v>
      </c>
      <c r="B116" s="40" t="s">
        <v>214</v>
      </c>
      <c r="C116" s="277"/>
      <c r="D116" s="74"/>
      <c r="E116" s="74"/>
      <c r="F116" s="74"/>
      <c r="G116" s="74"/>
      <c r="H116" s="74"/>
      <c r="I116" s="74"/>
      <c r="J116" s="74"/>
      <c r="K116" s="74"/>
      <c r="L116" s="74"/>
      <c r="M116" s="74"/>
      <c r="N116" s="74"/>
      <c r="O116" s="74"/>
      <c r="P116" s="49"/>
      <c r="Q116" s="49"/>
      <c r="R116" s="49"/>
      <c r="S116" s="49"/>
      <c r="T116" s="49"/>
      <c r="U116" s="49"/>
      <c r="V116" s="49"/>
      <c r="W116" s="51">
        <f>IF(ISERROR(AVERAGE('Data pre-processing'!C116:V116)),35,IF(COUNT('Data pre-processing'!C116:V116)&lt;2,"N/A",AVERAGE('Data pre-processing'!C116:V116)))</f>
        <v>35</v>
      </c>
      <c r="X116" s="51" t="str">
        <f>IF(ISERROR(STDEV('Data pre-processing'!C116:V116)),"N/A",STDEV('Data pre-processing'!C116:V116))</f>
        <v>N/A</v>
      </c>
    </row>
    <row r="117" spans="1:24" ht="12.75" customHeight="1">
      <c r="A117" s="178" t="str">
        <f>'Transcript table'!C125</f>
        <v>LOC105246506</v>
      </c>
      <c r="B117" s="40" t="s">
        <v>212</v>
      </c>
      <c r="C117" s="277"/>
      <c r="D117" s="74"/>
      <c r="E117" s="74"/>
      <c r="F117" s="74"/>
      <c r="G117" s="74"/>
      <c r="H117" s="74"/>
      <c r="I117" s="74"/>
      <c r="J117" s="74"/>
      <c r="K117" s="74"/>
      <c r="L117" s="74"/>
      <c r="M117" s="74"/>
      <c r="N117" s="74"/>
      <c r="O117" s="74"/>
      <c r="P117" s="49"/>
      <c r="Q117" s="49"/>
      <c r="R117" s="49"/>
      <c r="S117" s="49"/>
      <c r="T117" s="49"/>
      <c r="U117" s="49"/>
      <c r="V117" s="49"/>
      <c r="W117" s="51">
        <f>IF(ISERROR(AVERAGE('Data pre-processing'!C117:V117)),35,IF(COUNT('Data pre-processing'!C117:V117)&lt;2,"N/A",AVERAGE('Data pre-processing'!C117:V117)))</f>
        <v>35</v>
      </c>
      <c r="X117" s="51" t="str">
        <f>IF(ISERROR(STDEV('Data pre-processing'!C117:V117)),"N/A",STDEV('Data pre-processing'!C117:V117))</f>
        <v>N/A</v>
      </c>
    </row>
    <row r="118" spans="1:24" ht="12.75" customHeight="1">
      <c r="A118" s="178" t="str">
        <f>'Transcript table'!C126</f>
        <v>Malat1</v>
      </c>
      <c r="B118" s="40" t="s">
        <v>210</v>
      </c>
      <c r="C118" s="277"/>
      <c r="D118" s="74"/>
      <c r="E118" s="74"/>
      <c r="F118" s="74"/>
      <c r="G118" s="74"/>
      <c r="H118" s="74"/>
      <c r="I118" s="74"/>
      <c r="J118" s="74"/>
      <c r="K118" s="74"/>
      <c r="L118" s="74"/>
      <c r="M118" s="74"/>
      <c r="N118" s="74"/>
      <c r="O118" s="74"/>
      <c r="P118" s="49"/>
      <c r="Q118" s="49"/>
      <c r="R118" s="49"/>
      <c r="S118" s="49"/>
      <c r="T118" s="49"/>
      <c r="U118" s="49"/>
      <c r="V118" s="49"/>
      <c r="W118" s="51">
        <f>IF(ISERROR(AVERAGE('Data pre-processing'!C118:V118)),35,IF(COUNT('Data pre-processing'!C118:V118)&lt;2,"N/A",AVERAGE('Data pre-processing'!C118:V118)))</f>
        <v>35</v>
      </c>
      <c r="X118" s="51" t="str">
        <f>IF(ISERROR(STDEV('Data pre-processing'!C118:V118)),"N/A",STDEV('Data pre-processing'!C118:V118))</f>
        <v>N/A</v>
      </c>
    </row>
    <row r="119" spans="1:24" ht="12.75" customHeight="1">
      <c r="A119" s="178" t="str">
        <f>'Transcript table'!C127</f>
        <v>Mdrl</v>
      </c>
      <c r="B119" s="40" t="s">
        <v>208</v>
      </c>
      <c r="C119" s="277"/>
      <c r="D119" s="74"/>
      <c r="E119" s="74"/>
      <c r="F119" s="74"/>
      <c r="G119" s="74"/>
      <c r="H119" s="74"/>
      <c r="I119" s="74"/>
      <c r="J119" s="74"/>
      <c r="K119" s="74"/>
      <c r="L119" s="74"/>
      <c r="M119" s="74"/>
      <c r="N119" s="74"/>
      <c r="O119" s="74"/>
      <c r="P119" s="49"/>
      <c r="Q119" s="49"/>
      <c r="R119" s="49"/>
      <c r="S119" s="49"/>
      <c r="T119" s="49"/>
      <c r="U119" s="49"/>
      <c r="V119" s="49"/>
      <c r="W119" s="51">
        <f>IF(ISERROR(AVERAGE('Data pre-processing'!C119:V119)),35,IF(COUNT('Data pre-processing'!C119:V119)&lt;2,"N/A",AVERAGE('Data pre-processing'!C119:V119)))</f>
        <v>35</v>
      </c>
      <c r="X119" s="51" t="str">
        <f>IF(ISERROR(STDEV('Data pre-processing'!C119:V119)),"N/A",STDEV('Data pre-processing'!C119:V119))</f>
        <v>N/A</v>
      </c>
    </row>
    <row r="120" spans="1:24" ht="12.75" customHeight="1">
      <c r="A120" s="178" t="str">
        <f>'Transcript table'!C128</f>
        <v>Meg3-1</v>
      </c>
      <c r="B120" s="40" t="s">
        <v>206</v>
      </c>
      <c r="C120" s="277"/>
      <c r="D120" s="74"/>
      <c r="E120" s="74"/>
      <c r="F120" s="74"/>
      <c r="G120" s="74"/>
      <c r="H120" s="74"/>
      <c r="I120" s="74"/>
      <c r="J120" s="74"/>
      <c r="K120" s="74"/>
      <c r="L120" s="74"/>
      <c r="M120" s="74"/>
      <c r="N120" s="74"/>
      <c r="O120" s="74"/>
      <c r="P120" s="49"/>
      <c r="Q120" s="49"/>
      <c r="R120" s="49"/>
      <c r="S120" s="49"/>
      <c r="T120" s="49"/>
      <c r="U120" s="49"/>
      <c r="V120" s="49"/>
      <c r="W120" s="51">
        <f>IF(ISERROR(AVERAGE('Data pre-processing'!C120:V120)),35,IF(COUNT('Data pre-processing'!C120:V120)&lt;2,"N/A",AVERAGE('Data pre-processing'!C120:V120)))</f>
        <v>35</v>
      </c>
      <c r="X120" s="51" t="str">
        <f>IF(ISERROR(STDEV('Data pre-processing'!C120:V120)),"N/A",STDEV('Data pre-processing'!C120:V120))</f>
        <v>N/A</v>
      </c>
    </row>
    <row r="121" spans="1:24" ht="12.75" customHeight="1">
      <c r="A121" s="178" t="str">
        <f>'Transcript table'!C129</f>
        <v>Meg3-2</v>
      </c>
      <c r="B121" s="40" t="s">
        <v>204</v>
      </c>
      <c r="C121" s="277"/>
      <c r="D121" s="74"/>
      <c r="E121" s="74"/>
      <c r="F121" s="74"/>
      <c r="G121" s="74"/>
      <c r="H121" s="74"/>
      <c r="I121" s="74"/>
      <c r="J121" s="74"/>
      <c r="K121" s="74"/>
      <c r="L121" s="74"/>
      <c r="M121" s="74"/>
      <c r="N121" s="74"/>
      <c r="O121" s="74"/>
      <c r="P121" s="49"/>
      <c r="Q121" s="49"/>
      <c r="R121" s="49"/>
      <c r="S121" s="49"/>
      <c r="T121" s="49"/>
      <c r="U121" s="49"/>
      <c r="V121" s="49"/>
      <c r="W121" s="51">
        <f>IF(ISERROR(AVERAGE('Data pre-processing'!C121:V121)),35,IF(COUNT('Data pre-processing'!C121:V121)&lt;2,"N/A",AVERAGE('Data pre-processing'!C121:V121)))</f>
        <v>35</v>
      </c>
      <c r="X121" s="51" t="str">
        <f>IF(ISERROR(STDEV('Data pre-processing'!C121:V121)),"N/A",STDEV('Data pre-processing'!C121:V121))</f>
        <v>N/A</v>
      </c>
    </row>
    <row r="122" spans="1:24" ht="12.75" customHeight="1">
      <c r="A122" s="178" t="str">
        <f>'Transcript table'!C130</f>
        <v>Mhrt</v>
      </c>
      <c r="B122" s="40" t="s">
        <v>202</v>
      </c>
      <c r="C122" s="277"/>
      <c r="D122" s="74"/>
      <c r="E122" s="74"/>
      <c r="F122" s="74"/>
      <c r="G122" s="74"/>
      <c r="H122" s="74"/>
      <c r="I122" s="74"/>
      <c r="J122" s="74"/>
      <c r="K122" s="74"/>
      <c r="L122" s="74"/>
      <c r="M122" s="74"/>
      <c r="N122" s="74"/>
      <c r="O122" s="74"/>
      <c r="P122" s="49"/>
      <c r="Q122" s="49"/>
      <c r="R122" s="49"/>
      <c r="S122" s="49"/>
      <c r="T122" s="49"/>
      <c r="U122" s="49"/>
      <c r="V122" s="49"/>
      <c r="W122" s="51">
        <f>IF(ISERROR(AVERAGE('Data pre-processing'!C122:V122)),35,IF(COUNT('Data pre-processing'!C122:V122)&lt;2,"N/A",AVERAGE('Data pre-processing'!C122:V122)))</f>
        <v>35</v>
      </c>
      <c r="X122" s="51" t="str">
        <f>IF(ISERROR(STDEV('Data pre-processing'!C122:V122)),"N/A",STDEV('Data pre-processing'!C122:V122))</f>
        <v>N/A</v>
      </c>
    </row>
    <row r="123" spans="1:24" ht="12.75" customHeight="1">
      <c r="A123" s="178" t="str">
        <f>'Transcript table'!C131</f>
        <v>Miat-1</v>
      </c>
      <c r="B123" s="40" t="s">
        <v>200</v>
      </c>
      <c r="C123" s="277"/>
      <c r="D123" s="74"/>
      <c r="E123" s="74"/>
      <c r="F123" s="74"/>
      <c r="G123" s="74"/>
      <c r="H123" s="74"/>
      <c r="I123" s="74"/>
      <c r="J123" s="74"/>
      <c r="K123" s="74"/>
      <c r="L123" s="74"/>
      <c r="M123" s="74"/>
      <c r="N123" s="74"/>
      <c r="O123" s="74"/>
      <c r="P123" s="49"/>
      <c r="Q123" s="49"/>
      <c r="R123" s="49"/>
      <c r="S123" s="49"/>
      <c r="T123" s="49"/>
      <c r="U123" s="49"/>
      <c r="V123" s="49"/>
      <c r="W123" s="51">
        <f>IF(ISERROR(AVERAGE('Data pre-processing'!C123:V123)),35,IF(COUNT('Data pre-processing'!C123:V123)&lt;2,"N/A",AVERAGE('Data pre-processing'!C123:V123)))</f>
        <v>35</v>
      </c>
      <c r="X123" s="51" t="str">
        <f>IF(ISERROR(STDEV('Data pre-processing'!C123:V123)),"N/A",STDEV('Data pre-processing'!C123:V123))</f>
        <v>N/A</v>
      </c>
    </row>
    <row r="124" spans="1:24" ht="12.75" customHeight="1">
      <c r="A124" s="178" t="str">
        <f>'Transcript table'!C132</f>
        <v>Miat-2</v>
      </c>
      <c r="B124" s="40" t="s">
        <v>198</v>
      </c>
      <c r="C124" s="277"/>
      <c r="D124" s="74"/>
      <c r="E124" s="74"/>
      <c r="F124" s="74"/>
      <c r="G124" s="74"/>
      <c r="H124" s="74"/>
      <c r="I124" s="74"/>
      <c r="J124" s="74"/>
      <c r="K124" s="74"/>
      <c r="L124" s="74"/>
      <c r="M124" s="74"/>
      <c r="N124" s="74"/>
      <c r="O124" s="74"/>
      <c r="P124" s="49"/>
      <c r="Q124" s="49"/>
      <c r="R124" s="49"/>
      <c r="S124" s="49"/>
      <c r="T124" s="49"/>
      <c r="U124" s="49"/>
      <c r="V124" s="49"/>
      <c r="W124" s="51">
        <f>IF(ISERROR(AVERAGE('Data pre-processing'!C124:V124)),35,IF(COUNT('Data pre-processing'!C124:V124)&lt;2,"N/A",AVERAGE('Data pre-processing'!C124:V124)))</f>
        <v>35</v>
      </c>
      <c r="X124" s="51" t="str">
        <f>IF(ISERROR(STDEV('Data pre-processing'!C124:V124)),"N/A",STDEV('Data pre-processing'!C124:V124))</f>
        <v>N/A</v>
      </c>
    </row>
    <row r="125" spans="1:24" ht="12.75" customHeight="1">
      <c r="A125" s="178" t="str">
        <f>'Transcript table'!C133</f>
        <v>Mir124a-1hg</v>
      </c>
      <c r="B125" s="40" t="s">
        <v>196</v>
      </c>
      <c r="C125" s="277"/>
      <c r="D125" s="74"/>
      <c r="E125" s="74"/>
      <c r="F125" s="74"/>
      <c r="G125" s="74"/>
      <c r="H125" s="74"/>
      <c r="I125" s="74"/>
      <c r="J125" s="74"/>
      <c r="K125" s="74"/>
      <c r="L125" s="74"/>
      <c r="M125" s="74"/>
      <c r="N125" s="74"/>
      <c r="O125" s="74"/>
      <c r="P125" s="49"/>
      <c r="Q125" s="49"/>
      <c r="R125" s="49"/>
      <c r="S125" s="49"/>
      <c r="T125" s="49"/>
      <c r="U125" s="49"/>
      <c r="V125" s="49"/>
      <c r="W125" s="51">
        <f>IF(ISERROR(AVERAGE('Data pre-processing'!C125:V125)),35,IF(COUNT('Data pre-processing'!C125:V125)&lt;2,"N/A",AVERAGE('Data pre-processing'!C125:V125)))</f>
        <v>35</v>
      </c>
      <c r="X125" s="51" t="str">
        <f>IF(ISERROR(STDEV('Data pre-processing'!C125:V125)),"N/A",STDEV('Data pre-processing'!C125:V125))</f>
        <v>N/A</v>
      </c>
    </row>
    <row r="126" spans="1:24" ht="12.75" customHeight="1">
      <c r="A126" s="178" t="str">
        <f>'Transcript table'!C134</f>
        <v>Mir142hg</v>
      </c>
      <c r="B126" s="40" t="s">
        <v>194</v>
      </c>
      <c r="C126" s="277"/>
      <c r="D126" s="74"/>
      <c r="E126" s="74"/>
      <c r="F126" s="74"/>
      <c r="G126" s="74"/>
      <c r="H126" s="74"/>
      <c r="I126" s="74"/>
      <c r="J126" s="74"/>
      <c r="K126" s="74"/>
      <c r="L126" s="74"/>
      <c r="M126" s="74"/>
      <c r="N126" s="74"/>
      <c r="O126" s="74"/>
      <c r="P126" s="49"/>
      <c r="Q126" s="49"/>
      <c r="R126" s="49"/>
      <c r="S126" s="49"/>
      <c r="T126" s="49"/>
      <c r="U126" s="49"/>
      <c r="V126" s="49"/>
      <c r="W126" s="51">
        <f>IF(ISERROR(AVERAGE('Data pre-processing'!C126:V126)),35,IF(COUNT('Data pre-processing'!C126:V126)&lt;2,"N/A",AVERAGE('Data pre-processing'!C126:V126)))</f>
        <v>35</v>
      </c>
      <c r="X126" s="51" t="str">
        <f>IF(ISERROR(STDEV('Data pre-processing'!C126:V126)),"N/A",STDEV('Data pre-processing'!C126:V126))</f>
        <v>N/A</v>
      </c>
    </row>
    <row r="127" spans="1:24" ht="12.75" customHeight="1">
      <c r="A127" s="178" t="str">
        <f>'Transcript table'!C135</f>
        <v>Mira</v>
      </c>
      <c r="B127" s="40" t="s">
        <v>192</v>
      </c>
      <c r="C127" s="277"/>
      <c r="D127" s="74"/>
      <c r="E127" s="74"/>
      <c r="F127" s="74"/>
      <c r="G127" s="74"/>
      <c r="H127" s="74"/>
      <c r="I127" s="74"/>
      <c r="J127" s="74"/>
      <c r="K127" s="74"/>
      <c r="L127" s="74"/>
      <c r="M127" s="74"/>
      <c r="N127" s="74"/>
      <c r="O127" s="74"/>
      <c r="P127" s="49"/>
      <c r="Q127" s="49"/>
      <c r="R127" s="49"/>
      <c r="S127" s="49"/>
      <c r="T127" s="49"/>
      <c r="U127" s="49"/>
      <c r="V127" s="49"/>
      <c r="W127" s="51">
        <f>IF(ISERROR(AVERAGE('Data pre-processing'!C127:V127)),35,IF(COUNT('Data pre-processing'!C127:V127)&lt;2,"N/A",AVERAGE('Data pre-processing'!C127:V127)))</f>
        <v>35</v>
      </c>
      <c r="X127" s="51" t="str">
        <f>IF(ISERROR(STDEV('Data pre-processing'!C127:V127)),"N/A",STDEV('Data pre-processing'!C127:V127))</f>
        <v>N/A</v>
      </c>
    </row>
    <row r="128" spans="1:24" ht="12.75" customHeight="1">
      <c r="A128" s="178" t="str">
        <f>'Transcript table'!C136</f>
        <v>Mirt1</v>
      </c>
      <c r="B128" s="40" t="s">
        <v>190</v>
      </c>
      <c r="C128" s="277"/>
      <c r="D128" s="74"/>
      <c r="E128" s="74"/>
      <c r="F128" s="74"/>
      <c r="G128" s="74"/>
      <c r="H128" s="74"/>
      <c r="I128" s="74"/>
      <c r="J128" s="74"/>
      <c r="K128" s="74"/>
      <c r="L128" s="74"/>
      <c r="M128" s="74"/>
      <c r="N128" s="74"/>
      <c r="O128" s="74"/>
      <c r="P128" s="49"/>
      <c r="Q128" s="49"/>
      <c r="R128" s="49"/>
      <c r="S128" s="49"/>
      <c r="T128" s="49"/>
      <c r="U128" s="49"/>
      <c r="V128" s="49"/>
      <c r="W128" s="51">
        <f>IF(ISERROR(AVERAGE('Data pre-processing'!C128:V128)),35,IF(COUNT('Data pre-processing'!C128:V128)&lt;2,"N/A",AVERAGE('Data pre-processing'!C128:V128)))</f>
        <v>35</v>
      </c>
      <c r="X128" s="51" t="str">
        <f>IF(ISERROR(STDEV('Data pre-processing'!C128:V128)),"N/A",STDEV('Data pre-processing'!C128:V128))</f>
        <v>N/A</v>
      </c>
    </row>
    <row r="129" spans="1:24" ht="12.75" customHeight="1">
      <c r="A129" s="178" t="str">
        <f>'Transcript table'!C137</f>
        <v>Mirt2</v>
      </c>
      <c r="B129" s="40" t="s">
        <v>188</v>
      </c>
      <c r="C129" s="277"/>
      <c r="D129" s="74"/>
      <c r="E129" s="74"/>
      <c r="F129" s="74"/>
      <c r="G129" s="74"/>
      <c r="H129" s="74"/>
      <c r="I129" s="74"/>
      <c r="J129" s="74"/>
      <c r="K129" s="74"/>
      <c r="L129" s="74"/>
      <c r="M129" s="74"/>
      <c r="N129" s="74"/>
      <c r="O129" s="74"/>
      <c r="P129" s="49"/>
      <c r="Q129" s="49"/>
      <c r="R129" s="49"/>
      <c r="S129" s="49"/>
      <c r="T129" s="49"/>
      <c r="U129" s="49"/>
      <c r="V129" s="49"/>
      <c r="W129" s="51">
        <f>IF(ISERROR(AVERAGE('Data pre-processing'!C129:V129)),35,IF(COUNT('Data pre-processing'!C129:V129)&lt;2,"N/A",AVERAGE('Data pre-processing'!C129:V129)))</f>
        <v>35</v>
      </c>
      <c r="X129" s="51" t="str">
        <f>IF(ISERROR(STDEV('Data pre-processing'!C129:V129)),"N/A",STDEV('Data pre-processing'!C129:V129))</f>
        <v>N/A</v>
      </c>
    </row>
    <row r="130" spans="1:24" ht="12.75" customHeight="1">
      <c r="A130" s="178" t="str">
        <f>'Transcript table'!C138</f>
        <v>Morrbid-1</v>
      </c>
      <c r="B130" s="40" t="s">
        <v>186</v>
      </c>
      <c r="C130" s="277"/>
      <c r="D130" s="74"/>
      <c r="E130" s="74"/>
      <c r="F130" s="74"/>
      <c r="G130" s="74"/>
      <c r="H130" s="74"/>
      <c r="I130" s="74"/>
      <c r="J130" s="74"/>
      <c r="K130" s="74"/>
      <c r="L130" s="74"/>
      <c r="M130" s="74"/>
      <c r="N130" s="74"/>
      <c r="O130" s="74"/>
      <c r="P130" s="49"/>
      <c r="Q130" s="49"/>
      <c r="R130" s="49"/>
      <c r="S130" s="49"/>
      <c r="T130" s="49"/>
      <c r="U130" s="49"/>
      <c r="V130" s="49"/>
      <c r="W130" s="51">
        <f>IF(ISERROR(AVERAGE('Data pre-processing'!C130:V130)),35,IF(COUNT('Data pre-processing'!C130:V130)&lt;2,"N/A",AVERAGE('Data pre-processing'!C130:V130)))</f>
        <v>35</v>
      </c>
      <c r="X130" s="51" t="str">
        <f>IF(ISERROR(STDEV('Data pre-processing'!C130:V130)),"N/A",STDEV('Data pre-processing'!C130:V130))</f>
        <v>N/A</v>
      </c>
    </row>
    <row r="131" spans="1:24" ht="12.75" customHeight="1">
      <c r="A131" s="178" t="str">
        <f>'Transcript table'!C139</f>
        <v>Morrbid-2</v>
      </c>
      <c r="B131" s="40" t="s">
        <v>184</v>
      </c>
      <c r="C131" s="277"/>
      <c r="D131" s="74"/>
      <c r="E131" s="74"/>
      <c r="F131" s="74"/>
      <c r="G131" s="74"/>
      <c r="H131" s="74"/>
      <c r="I131" s="74"/>
      <c r="J131" s="74"/>
      <c r="K131" s="74"/>
      <c r="L131" s="74"/>
      <c r="M131" s="74"/>
      <c r="N131" s="74"/>
      <c r="O131" s="74"/>
      <c r="P131" s="49"/>
      <c r="Q131" s="49"/>
      <c r="R131" s="49"/>
      <c r="S131" s="49"/>
      <c r="T131" s="49"/>
      <c r="U131" s="49"/>
      <c r="V131" s="49"/>
      <c r="W131" s="51">
        <f>IF(ISERROR(AVERAGE('Data pre-processing'!C131:V131)),35,IF(COUNT('Data pre-processing'!C131:V131)&lt;2,"N/A",AVERAGE('Data pre-processing'!C131:V131)))</f>
        <v>35</v>
      </c>
      <c r="X131" s="51" t="str">
        <f>IF(ISERROR(STDEV('Data pre-processing'!C131:V131)),"N/A",STDEV('Data pre-processing'!C131:V131))</f>
        <v>N/A</v>
      </c>
    </row>
    <row r="132" spans="1:24" ht="12.75" customHeight="1">
      <c r="A132" s="178" t="str">
        <f>'Transcript table'!C140</f>
        <v>Morrbid-3</v>
      </c>
      <c r="B132" s="40" t="s">
        <v>182</v>
      </c>
      <c r="C132" s="277"/>
      <c r="D132" s="74"/>
      <c r="E132" s="74"/>
      <c r="F132" s="74"/>
      <c r="G132" s="74"/>
      <c r="H132" s="74"/>
      <c r="I132" s="74"/>
      <c r="J132" s="74"/>
      <c r="K132" s="74"/>
      <c r="L132" s="74"/>
      <c r="M132" s="74"/>
      <c r="N132" s="74"/>
      <c r="O132" s="74"/>
      <c r="P132" s="49"/>
      <c r="Q132" s="49"/>
      <c r="R132" s="49"/>
      <c r="S132" s="49"/>
      <c r="T132" s="49"/>
      <c r="U132" s="49"/>
      <c r="V132" s="49"/>
      <c r="W132" s="51">
        <f>IF(ISERROR(AVERAGE('Data pre-processing'!C132:V132)),35,IF(COUNT('Data pre-processing'!C132:V132)&lt;2,"N/A",AVERAGE('Data pre-processing'!C132:V132)))</f>
        <v>35</v>
      </c>
      <c r="X132" s="51" t="str">
        <f>IF(ISERROR(STDEV('Data pre-processing'!C132:V132)),"N/A",STDEV('Data pre-processing'!C132:V132))</f>
        <v>N/A</v>
      </c>
    </row>
    <row r="133" spans="1:24" ht="12.75" customHeight="1">
      <c r="A133" s="178" t="str">
        <f>'Transcript table'!C141</f>
        <v>Msx1os</v>
      </c>
      <c r="B133" s="40" t="s">
        <v>180</v>
      </c>
      <c r="C133" s="277"/>
      <c r="D133" s="74"/>
      <c r="E133" s="74"/>
      <c r="F133" s="74"/>
      <c r="G133" s="74"/>
      <c r="H133" s="74"/>
      <c r="I133" s="74"/>
      <c r="J133" s="74"/>
      <c r="K133" s="74"/>
      <c r="L133" s="74"/>
      <c r="M133" s="74"/>
      <c r="N133" s="74"/>
      <c r="O133" s="74"/>
      <c r="P133" s="49"/>
      <c r="Q133" s="49"/>
      <c r="R133" s="49"/>
      <c r="S133" s="49"/>
      <c r="T133" s="49"/>
      <c r="U133" s="49"/>
      <c r="V133" s="49"/>
      <c r="W133" s="51">
        <f>IF(ISERROR(AVERAGE('Data pre-processing'!C133:V133)),35,IF(COUNT('Data pre-processing'!C133:V133)&lt;2,"N/A",AVERAGE('Data pre-processing'!C133:V133)))</f>
        <v>35</v>
      </c>
      <c r="X133" s="51" t="str">
        <f>IF(ISERROR(STDEV('Data pre-processing'!C133:V133)),"N/A",STDEV('Data pre-processing'!C133:V133))</f>
        <v>N/A</v>
      </c>
    </row>
    <row r="134" spans="1:24" ht="12.75" customHeight="1">
      <c r="A134" s="178" t="str">
        <f>'Transcript table'!C142</f>
        <v>Munc</v>
      </c>
      <c r="B134" s="40" t="s">
        <v>178</v>
      </c>
      <c r="C134" s="277"/>
      <c r="D134" s="74"/>
      <c r="E134" s="74"/>
      <c r="F134" s="74"/>
      <c r="G134" s="74"/>
      <c r="H134" s="74"/>
      <c r="I134" s="74"/>
      <c r="J134" s="74"/>
      <c r="K134" s="74"/>
      <c r="L134" s="74"/>
      <c r="M134" s="74"/>
      <c r="N134" s="74"/>
      <c r="O134" s="74"/>
      <c r="P134" s="49"/>
      <c r="Q134" s="49"/>
      <c r="R134" s="49"/>
      <c r="S134" s="49"/>
      <c r="T134" s="49"/>
      <c r="U134" s="49"/>
      <c r="V134" s="49"/>
      <c r="W134" s="51">
        <f>IF(ISERROR(AVERAGE('Data pre-processing'!C134:V134)),35,IF(COUNT('Data pre-processing'!C134:V134)&lt;2,"N/A",AVERAGE('Data pre-processing'!C134:V134)))</f>
        <v>35</v>
      </c>
      <c r="X134" s="51" t="str">
        <f>IF(ISERROR(STDEV('Data pre-processing'!C134:V134)),"N/A",STDEV('Data pre-processing'!C134:V134))</f>
        <v>N/A</v>
      </c>
    </row>
    <row r="135" spans="1:24" ht="12.75" customHeight="1">
      <c r="A135" s="178" t="str">
        <f>'Transcript table'!C143</f>
        <v>Myhas</v>
      </c>
      <c r="B135" s="40" t="s">
        <v>176</v>
      </c>
      <c r="C135" s="277"/>
      <c r="D135" s="74"/>
      <c r="E135" s="74"/>
      <c r="F135" s="74"/>
      <c r="G135" s="74"/>
      <c r="H135" s="74"/>
      <c r="I135" s="74"/>
      <c r="J135" s="74"/>
      <c r="K135" s="74"/>
      <c r="L135" s="74"/>
      <c r="M135" s="74"/>
      <c r="N135" s="74"/>
      <c r="O135" s="74"/>
      <c r="P135" s="49"/>
      <c r="Q135" s="49"/>
      <c r="R135" s="49"/>
      <c r="S135" s="49"/>
      <c r="T135" s="49"/>
      <c r="U135" s="49"/>
      <c r="V135" s="49"/>
      <c r="W135" s="51">
        <f>IF(ISERROR(AVERAGE('Data pre-processing'!C135:V135)),35,IF(COUNT('Data pre-processing'!C135:V135)&lt;2,"N/A",AVERAGE('Data pre-processing'!C135:V135)))</f>
        <v>35</v>
      </c>
      <c r="X135" s="51" t="str">
        <f>IF(ISERROR(STDEV('Data pre-processing'!C135:V135)),"N/A",STDEV('Data pre-processing'!C135:V135))</f>
        <v>N/A</v>
      </c>
    </row>
    <row r="136" spans="1:24" ht="12.75" customHeight="1">
      <c r="A136" s="178" t="str">
        <f>'Transcript table'!C144</f>
        <v>Nctc1</v>
      </c>
      <c r="B136" s="40" t="s">
        <v>174</v>
      </c>
      <c r="C136" s="278"/>
      <c r="D136" s="75"/>
      <c r="E136" s="75"/>
      <c r="F136" s="74"/>
      <c r="G136" s="75"/>
      <c r="H136" s="74"/>
      <c r="I136" s="74"/>
      <c r="J136" s="75"/>
      <c r="K136" s="75"/>
      <c r="L136" s="75"/>
      <c r="M136" s="74"/>
      <c r="N136" s="74"/>
      <c r="O136" s="75"/>
      <c r="P136" s="49"/>
      <c r="Q136" s="49"/>
      <c r="R136" s="49"/>
      <c r="S136" s="49"/>
      <c r="T136" s="49"/>
      <c r="U136" s="49"/>
      <c r="V136" s="49"/>
      <c r="W136" s="51">
        <f>IF(ISERROR(AVERAGE('Data pre-processing'!C136:V136)),35,IF(COUNT('Data pre-processing'!C136:V136)&lt;2,"N/A",AVERAGE('Data pre-processing'!C136:V136)))</f>
        <v>35</v>
      </c>
      <c r="X136" s="51" t="str">
        <f>IF(ISERROR(STDEV('Data pre-processing'!C136:V136)),"N/A",STDEV('Data pre-processing'!C136:V136))</f>
        <v>N/A</v>
      </c>
    </row>
    <row r="137" spans="1:24" ht="12.75" customHeight="1">
      <c r="A137" s="178" t="str">
        <f>'Transcript table'!C145</f>
        <v>Neat1-1</v>
      </c>
      <c r="B137" s="40" t="s">
        <v>172</v>
      </c>
      <c r="C137" s="277"/>
      <c r="D137" s="74"/>
      <c r="E137" s="74"/>
      <c r="F137" s="74"/>
      <c r="G137" s="74"/>
      <c r="H137" s="74"/>
      <c r="I137" s="74"/>
      <c r="J137" s="74"/>
      <c r="K137" s="74"/>
      <c r="L137" s="74"/>
      <c r="M137" s="74"/>
      <c r="N137" s="74"/>
      <c r="O137" s="74"/>
      <c r="P137" s="49"/>
      <c r="Q137" s="49"/>
      <c r="R137" s="49"/>
      <c r="S137" s="49"/>
      <c r="T137" s="49"/>
      <c r="U137" s="49"/>
      <c r="V137" s="49"/>
      <c r="W137" s="51">
        <f>IF(ISERROR(AVERAGE('Data pre-processing'!C137:V137)),35,IF(COUNT('Data pre-processing'!C137:V137)&lt;2,"N/A",AVERAGE('Data pre-processing'!C137:V137)))</f>
        <v>35</v>
      </c>
      <c r="X137" s="51" t="str">
        <f>IF(ISERROR(STDEV('Data pre-processing'!C137:V137)),"N/A",STDEV('Data pre-processing'!C137:V137))</f>
        <v>N/A</v>
      </c>
    </row>
    <row r="138" spans="1:24" ht="12.75" customHeight="1">
      <c r="A138" s="178" t="str">
        <f>'Transcript table'!C146</f>
        <v>Neat1-2</v>
      </c>
      <c r="B138" s="40" t="s">
        <v>170</v>
      </c>
      <c r="C138" s="277"/>
      <c r="D138" s="74"/>
      <c r="E138" s="74"/>
      <c r="F138" s="74"/>
      <c r="G138" s="74"/>
      <c r="H138" s="74"/>
      <c r="I138" s="74"/>
      <c r="J138" s="74"/>
      <c r="K138" s="74"/>
      <c r="L138" s="74"/>
      <c r="M138" s="74"/>
      <c r="N138" s="74"/>
      <c r="O138" s="74"/>
      <c r="P138" s="49"/>
      <c r="Q138" s="49"/>
      <c r="R138" s="49"/>
      <c r="S138" s="49"/>
      <c r="T138" s="49"/>
      <c r="U138" s="49"/>
      <c r="V138" s="49"/>
      <c r="W138" s="51">
        <f>IF(ISERROR(AVERAGE('Data pre-processing'!C138:V138)),35,IF(COUNT('Data pre-processing'!C138:V138)&lt;2,"N/A",AVERAGE('Data pre-processing'!C138:V138)))</f>
        <v>35</v>
      </c>
      <c r="X138" s="51" t="str">
        <f>IF(ISERROR(STDEV('Data pre-processing'!C138:V138)),"N/A",STDEV('Data pre-processing'!C138:V138))</f>
        <v>N/A</v>
      </c>
    </row>
    <row r="139" spans="1:24" ht="12.75" customHeight="1">
      <c r="A139" s="178" t="str">
        <f>'Transcript table'!C147</f>
        <v>Nespas</v>
      </c>
      <c r="B139" s="40" t="s">
        <v>168</v>
      </c>
      <c r="C139" s="277"/>
      <c r="D139" s="74"/>
      <c r="E139" s="74"/>
      <c r="F139" s="74"/>
      <c r="G139" s="74"/>
      <c r="H139" s="74"/>
      <c r="I139" s="74"/>
      <c r="J139" s="74"/>
      <c r="K139" s="74"/>
      <c r="L139" s="74"/>
      <c r="M139" s="74"/>
      <c r="N139" s="74"/>
      <c r="O139" s="74"/>
      <c r="P139" s="49"/>
      <c r="Q139" s="49"/>
      <c r="R139" s="49"/>
      <c r="S139" s="49"/>
      <c r="T139" s="49"/>
      <c r="U139" s="49"/>
      <c r="V139" s="49"/>
      <c r="W139" s="51">
        <f>IF(ISERROR(AVERAGE('Data pre-processing'!C139:V139)),35,IF(COUNT('Data pre-processing'!C139:V139)&lt;2,"N/A",AVERAGE('Data pre-processing'!C139:V139)))</f>
        <v>35</v>
      </c>
      <c r="X139" s="51" t="str">
        <f>IF(ISERROR(STDEV('Data pre-processing'!C139:V139)),"N/A",STDEV('Data pre-processing'!C139:V139))</f>
        <v>N/A</v>
      </c>
    </row>
    <row r="140" spans="1:24" ht="12.75" customHeight="1">
      <c r="A140" s="178" t="str">
        <f>'Transcript table'!C148</f>
        <v>Nkx2-2os</v>
      </c>
      <c r="B140" s="40" t="s">
        <v>166</v>
      </c>
      <c r="C140" s="277"/>
      <c r="D140" s="74"/>
      <c r="E140" s="74"/>
      <c r="F140" s="74"/>
      <c r="G140" s="74"/>
      <c r="H140" s="74"/>
      <c r="I140" s="74"/>
      <c r="J140" s="74"/>
      <c r="K140" s="74"/>
      <c r="L140" s="74"/>
      <c r="M140" s="74"/>
      <c r="N140" s="74"/>
      <c r="O140" s="74"/>
      <c r="P140" s="49"/>
      <c r="Q140" s="49"/>
      <c r="R140" s="49"/>
      <c r="S140" s="49"/>
      <c r="T140" s="49"/>
      <c r="U140" s="49"/>
      <c r="V140" s="49"/>
      <c r="W140" s="51">
        <f>IF(ISERROR(AVERAGE('Data pre-processing'!C140:V140)),35,IF(COUNT('Data pre-processing'!C140:V140)&lt;2,"N/A",AVERAGE('Data pre-processing'!C140:V140)))</f>
        <v>35</v>
      </c>
      <c r="X140" s="51" t="str">
        <f>IF(ISERROR(STDEV('Data pre-processing'!C140:V140)),"N/A",STDEV('Data pre-processing'!C140:V140))</f>
        <v>N/A</v>
      </c>
    </row>
    <row r="141" spans="1:24" ht="12.75" customHeight="1">
      <c r="A141" s="178" t="str">
        <f>'Transcript table'!C149</f>
        <v>np_17856</v>
      </c>
      <c r="B141" s="40" t="s">
        <v>164</v>
      </c>
      <c r="C141" s="277"/>
      <c r="D141" s="74"/>
      <c r="E141" s="74"/>
      <c r="F141" s="74"/>
      <c r="G141" s="74"/>
      <c r="H141" s="74"/>
      <c r="I141" s="74"/>
      <c r="J141" s="74"/>
      <c r="K141" s="74"/>
      <c r="L141" s="74"/>
      <c r="M141" s="74"/>
      <c r="N141" s="74"/>
      <c r="O141" s="74"/>
      <c r="P141" s="49"/>
      <c r="Q141" s="49"/>
      <c r="R141" s="49"/>
      <c r="S141" s="49"/>
      <c r="T141" s="49"/>
      <c r="U141" s="49"/>
      <c r="V141" s="49"/>
      <c r="W141" s="51">
        <f>IF(ISERROR(AVERAGE('Data pre-processing'!C141:V141)),35,IF(COUNT('Data pre-processing'!C141:V141)&lt;2,"N/A",AVERAGE('Data pre-processing'!C141:V141)))</f>
        <v>35</v>
      </c>
      <c r="X141" s="51" t="str">
        <f>IF(ISERROR(STDEV('Data pre-processing'!C141:V141)),"N/A",STDEV('Data pre-processing'!C141:V141))</f>
        <v>N/A</v>
      </c>
    </row>
    <row r="142" spans="1:24" ht="12.75" customHeight="1">
      <c r="A142" s="178" t="str">
        <f>'Transcript table'!C150</f>
        <v>np_5318</v>
      </c>
      <c r="B142" s="40" t="s">
        <v>162</v>
      </c>
      <c r="C142" s="277"/>
      <c r="D142" s="74"/>
      <c r="E142" s="74"/>
      <c r="F142" s="74"/>
      <c r="G142" s="74"/>
      <c r="H142" s="74"/>
      <c r="I142" s="74"/>
      <c r="J142" s="74"/>
      <c r="K142" s="74"/>
      <c r="L142" s="74"/>
      <c r="M142" s="74"/>
      <c r="N142" s="74"/>
      <c r="O142" s="74"/>
      <c r="P142" s="49"/>
      <c r="Q142" s="49"/>
      <c r="R142" s="49"/>
      <c r="S142" s="49"/>
      <c r="T142" s="49"/>
      <c r="U142" s="49"/>
      <c r="V142" s="49"/>
      <c r="W142" s="51">
        <f>IF(ISERROR(AVERAGE('Data pre-processing'!C142:V142)),35,IF(COUNT('Data pre-processing'!C142:V142)&lt;2,"N/A",AVERAGE('Data pre-processing'!C142:V142)))</f>
        <v>35</v>
      </c>
      <c r="X142" s="51" t="str">
        <f>IF(ISERROR(STDEV('Data pre-processing'!C142:V142)),"N/A",STDEV('Data pre-processing'!C142:V142))</f>
        <v>N/A</v>
      </c>
    </row>
    <row r="143" spans="1:24" ht="12.75" customHeight="1">
      <c r="A143" s="178" t="str">
        <f>'Transcript table'!C151</f>
        <v>Panct1</v>
      </c>
      <c r="B143" s="40" t="s">
        <v>160</v>
      </c>
      <c r="C143" s="277"/>
      <c r="D143" s="74"/>
      <c r="E143" s="74"/>
      <c r="F143" s="74"/>
      <c r="G143" s="74"/>
      <c r="H143" s="74"/>
      <c r="I143" s="74"/>
      <c r="J143" s="74"/>
      <c r="K143" s="74"/>
      <c r="L143" s="74"/>
      <c r="M143" s="74"/>
      <c r="N143" s="74"/>
      <c r="O143" s="74"/>
      <c r="P143" s="49"/>
      <c r="Q143" s="49"/>
      <c r="R143" s="49"/>
      <c r="S143" s="49"/>
      <c r="T143" s="49"/>
      <c r="U143" s="49"/>
      <c r="V143" s="49"/>
      <c r="W143" s="51">
        <f>IF(ISERROR(AVERAGE('Data pre-processing'!C143:V143)),35,IF(COUNT('Data pre-processing'!C143:V143)&lt;2,"N/A",AVERAGE('Data pre-processing'!C143:V143)))</f>
        <v>35</v>
      </c>
      <c r="X143" s="51" t="str">
        <f>IF(ISERROR(STDEV('Data pre-processing'!C143:V143)),"N/A",STDEV('Data pre-processing'!C143:V143))</f>
        <v>N/A</v>
      </c>
    </row>
    <row r="144" spans="1:24" ht="12.75" customHeight="1">
      <c r="A144" s="178" t="str">
        <f>'Transcript table'!C152</f>
        <v>PAPAS</v>
      </c>
      <c r="B144" s="40" t="s">
        <v>158</v>
      </c>
      <c r="C144" s="277"/>
      <c r="D144" s="74"/>
      <c r="E144" s="74"/>
      <c r="F144" s="74"/>
      <c r="G144" s="74"/>
      <c r="H144" s="74"/>
      <c r="I144" s="74"/>
      <c r="J144" s="74"/>
      <c r="K144" s="74"/>
      <c r="L144" s="74"/>
      <c r="M144" s="74"/>
      <c r="N144" s="74"/>
      <c r="O144" s="74"/>
      <c r="P144" s="49"/>
      <c r="Q144" s="49"/>
      <c r="R144" s="49"/>
      <c r="S144" s="49"/>
      <c r="T144" s="49"/>
      <c r="U144" s="49"/>
      <c r="V144" s="49"/>
      <c r="W144" s="51">
        <f>IF(ISERROR(AVERAGE('Data pre-processing'!C144:V144)),35,IF(COUNT('Data pre-processing'!C144:V144)&lt;2,"N/A",AVERAGE('Data pre-processing'!C144:V144)))</f>
        <v>35</v>
      </c>
      <c r="X144" s="51" t="str">
        <f>IF(ISERROR(STDEV('Data pre-processing'!C144:V144)),"N/A",STDEV('Data pre-processing'!C144:V144))</f>
        <v>N/A</v>
      </c>
    </row>
    <row r="145" spans="1:24" ht="12.75" customHeight="1">
      <c r="A145" s="178" t="str">
        <f>'Transcript table'!C153</f>
        <v>Paupar</v>
      </c>
      <c r="B145" s="40" t="s">
        <v>156</v>
      </c>
      <c r="C145" s="277"/>
      <c r="D145" s="74"/>
      <c r="E145" s="74"/>
      <c r="F145" s="74"/>
      <c r="G145" s="74"/>
      <c r="H145" s="74"/>
      <c r="I145" s="74"/>
      <c r="J145" s="74"/>
      <c r="K145" s="74"/>
      <c r="L145" s="74"/>
      <c r="M145" s="74"/>
      <c r="N145" s="74"/>
      <c r="O145" s="74"/>
      <c r="P145" s="49"/>
      <c r="Q145" s="49"/>
      <c r="R145" s="49"/>
      <c r="S145" s="49"/>
      <c r="T145" s="49"/>
      <c r="U145" s="49"/>
      <c r="V145" s="49"/>
      <c r="W145" s="51">
        <f>IF(ISERROR(AVERAGE('Data pre-processing'!C145:V145)),35,IF(COUNT('Data pre-processing'!C145:V145)&lt;2,"N/A",AVERAGE('Data pre-processing'!C145:V145)))</f>
        <v>35</v>
      </c>
      <c r="X145" s="51" t="str">
        <f>IF(ISERROR(STDEV('Data pre-processing'!C145:V145)),"N/A",STDEV('Data pre-processing'!C145:V145))</f>
        <v>N/A</v>
      </c>
    </row>
    <row r="146" spans="1:24" ht="12.75" customHeight="1">
      <c r="A146" s="178" t="str">
        <f>'Transcript table'!C154</f>
        <v>Pinc</v>
      </c>
      <c r="B146" s="40" t="s">
        <v>154</v>
      </c>
      <c r="C146" s="277"/>
      <c r="D146" s="74"/>
      <c r="E146" s="74"/>
      <c r="F146" s="74"/>
      <c r="G146" s="74"/>
      <c r="H146" s="74"/>
      <c r="I146" s="74"/>
      <c r="J146" s="74"/>
      <c r="K146" s="74"/>
      <c r="L146" s="74"/>
      <c r="M146" s="74"/>
      <c r="N146" s="74"/>
      <c r="O146" s="74"/>
      <c r="P146" s="49"/>
      <c r="Q146" s="49"/>
      <c r="R146" s="49"/>
      <c r="S146" s="49"/>
      <c r="T146" s="49"/>
      <c r="U146" s="49"/>
      <c r="V146" s="49"/>
      <c r="W146" s="51">
        <f>IF(ISERROR(AVERAGE('Data pre-processing'!C146:V146)),35,IF(COUNT('Data pre-processing'!C146:V146)&lt;2,"N/A",AVERAGE('Data pre-processing'!C146:V146)))</f>
        <v>35</v>
      </c>
      <c r="X146" s="51" t="str">
        <f>IF(ISERROR(STDEV('Data pre-processing'!C146:V146)),"N/A",STDEV('Data pre-processing'!C146:V146))</f>
        <v>N/A</v>
      </c>
    </row>
    <row r="147" spans="1:24" ht="12.75" customHeight="1">
      <c r="A147" s="178" t="str">
        <f>'Transcript table'!C155</f>
        <v>Platr14-1</v>
      </c>
      <c r="B147" s="40" t="s">
        <v>152</v>
      </c>
      <c r="C147" s="277"/>
      <c r="D147" s="74"/>
      <c r="E147" s="74"/>
      <c r="F147" s="74"/>
      <c r="G147" s="74"/>
      <c r="H147" s="74"/>
      <c r="I147" s="74"/>
      <c r="J147" s="74"/>
      <c r="K147" s="74"/>
      <c r="L147" s="74"/>
      <c r="M147" s="74"/>
      <c r="N147" s="74"/>
      <c r="O147" s="74"/>
      <c r="P147" s="49"/>
      <c r="Q147" s="49"/>
      <c r="R147" s="49"/>
      <c r="S147" s="49"/>
      <c r="T147" s="49"/>
      <c r="U147" s="49"/>
      <c r="V147" s="49"/>
      <c r="W147" s="51">
        <f>IF(ISERROR(AVERAGE('Data pre-processing'!C147:V147)),35,IF(COUNT('Data pre-processing'!C147:V147)&lt;2,"N/A",AVERAGE('Data pre-processing'!C147:V147)))</f>
        <v>35</v>
      </c>
      <c r="X147" s="51" t="str">
        <f>IF(ISERROR(STDEV('Data pre-processing'!C147:V147)),"N/A",STDEV('Data pre-processing'!C147:V147))</f>
        <v>N/A</v>
      </c>
    </row>
    <row r="148" spans="1:24" ht="12.75" customHeight="1">
      <c r="A148" s="178" t="str">
        <f>'Transcript table'!C156</f>
        <v>Platr14-2</v>
      </c>
      <c r="B148" s="40" t="s">
        <v>150</v>
      </c>
      <c r="C148" s="277"/>
      <c r="D148" s="74"/>
      <c r="E148" s="74"/>
      <c r="F148" s="74"/>
      <c r="G148" s="74"/>
      <c r="H148" s="74"/>
      <c r="I148" s="74"/>
      <c r="J148" s="74"/>
      <c r="K148" s="74"/>
      <c r="L148" s="74"/>
      <c r="M148" s="74"/>
      <c r="N148" s="74"/>
      <c r="O148" s="74"/>
      <c r="P148" s="49"/>
      <c r="Q148" s="49"/>
      <c r="R148" s="49"/>
      <c r="S148" s="49"/>
      <c r="T148" s="49"/>
      <c r="U148" s="49"/>
      <c r="V148" s="49"/>
      <c r="W148" s="51">
        <f>IF(ISERROR(AVERAGE('Data pre-processing'!C148:V148)),35,IF(COUNT('Data pre-processing'!C148:V148)&lt;2,"N/A",AVERAGE('Data pre-processing'!C148:V148)))</f>
        <v>35</v>
      </c>
      <c r="X148" s="51" t="str">
        <f>IF(ISERROR(STDEV('Data pre-processing'!C148:V148)),"N/A",STDEV('Data pre-processing'!C148:V148))</f>
        <v>N/A</v>
      </c>
    </row>
    <row r="149" spans="1:24" ht="12.75" customHeight="1">
      <c r="A149" s="178" t="str">
        <f>'Transcript table'!C157</f>
        <v>Pluto</v>
      </c>
      <c r="B149" s="40" t="s">
        <v>148</v>
      </c>
      <c r="C149" s="277"/>
      <c r="D149" s="74"/>
      <c r="E149" s="74"/>
      <c r="F149" s="74"/>
      <c r="G149" s="74"/>
      <c r="H149" s="74"/>
      <c r="I149" s="74"/>
      <c r="J149" s="74"/>
      <c r="K149" s="74"/>
      <c r="L149" s="74"/>
      <c r="M149" s="74"/>
      <c r="N149" s="74"/>
      <c r="O149" s="74"/>
      <c r="P149" s="49"/>
      <c r="Q149" s="49"/>
      <c r="R149" s="49"/>
      <c r="S149" s="49"/>
      <c r="T149" s="49"/>
      <c r="U149" s="49"/>
      <c r="V149" s="49"/>
      <c r="W149" s="51">
        <f>IF(ISERROR(AVERAGE('Data pre-processing'!C149:V149)),35,IF(COUNT('Data pre-processing'!C149:V149)&lt;2,"N/A",AVERAGE('Data pre-processing'!C149:V149)))</f>
        <v>35</v>
      </c>
      <c r="X149" s="51" t="str">
        <f>IF(ISERROR(STDEV('Data pre-processing'!C149:V149)),"N/A",STDEV('Data pre-processing'!C149:V149))</f>
        <v>N/A</v>
      </c>
    </row>
    <row r="150" spans="1:24" ht="12.75" customHeight="1">
      <c r="A150" s="178" t="str">
        <f>'Transcript table'!C158</f>
        <v>Ptgs2os2</v>
      </c>
      <c r="B150" s="40" t="s">
        <v>146</v>
      </c>
      <c r="C150" s="277"/>
      <c r="D150" s="74"/>
      <c r="E150" s="74"/>
      <c r="F150" s="74"/>
      <c r="G150" s="74"/>
      <c r="H150" s="74"/>
      <c r="I150" s="74"/>
      <c r="J150" s="74"/>
      <c r="K150" s="74"/>
      <c r="L150" s="74"/>
      <c r="M150" s="74"/>
      <c r="N150" s="74"/>
      <c r="O150" s="74"/>
      <c r="P150" s="49"/>
      <c r="Q150" s="49"/>
      <c r="R150" s="49"/>
      <c r="S150" s="49"/>
      <c r="T150" s="49"/>
      <c r="U150" s="49"/>
      <c r="V150" s="49"/>
      <c r="W150" s="51">
        <f>IF(ISERROR(AVERAGE('Data pre-processing'!C150:V150)),35,IF(COUNT('Data pre-processing'!C150:V150)&lt;2,"N/A",AVERAGE('Data pre-processing'!C150:V150)))</f>
        <v>35</v>
      </c>
      <c r="X150" s="51" t="str">
        <f>IF(ISERROR(STDEV('Data pre-processing'!C150:V150)),"N/A",STDEV('Data pre-processing'!C150:V150))</f>
        <v>N/A</v>
      </c>
    </row>
    <row r="151" spans="1:24" ht="12.75" customHeight="1">
      <c r="A151" s="178" t="str">
        <f>'Transcript table'!C159</f>
        <v>Rian</v>
      </c>
      <c r="B151" s="40" t="s">
        <v>144</v>
      </c>
      <c r="C151" s="277"/>
      <c r="D151" s="74"/>
      <c r="E151" s="74"/>
      <c r="F151" s="74"/>
      <c r="G151" s="74"/>
      <c r="H151" s="74"/>
      <c r="I151" s="74"/>
      <c r="J151" s="74"/>
      <c r="K151" s="74"/>
      <c r="L151" s="74"/>
      <c r="M151" s="74"/>
      <c r="N151" s="74"/>
      <c r="O151" s="74"/>
      <c r="P151" s="49"/>
      <c r="Q151" s="49"/>
      <c r="R151" s="49"/>
      <c r="S151" s="49"/>
      <c r="T151" s="49"/>
      <c r="U151" s="49"/>
      <c r="V151" s="49"/>
      <c r="W151" s="51">
        <f>IF(ISERROR(AVERAGE('Data pre-processing'!C151:V151)),35,IF(COUNT('Data pre-processing'!C151:V151)&lt;2,"N/A",AVERAGE('Data pre-processing'!C151:V151)))</f>
        <v>35</v>
      </c>
      <c r="X151" s="51" t="str">
        <f>IF(ISERROR(STDEV('Data pre-processing'!C151:V151)),"N/A",STDEV('Data pre-processing'!C151:V151))</f>
        <v>N/A</v>
      </c>
    </row>
    <row r="152" spans="1:24" ht="12.75" customHeight="1">
      <c r="A152" s="178" t="str">
        <f>'Transcript table'!C160</f>
        <v>Rmrp</v>
      </c>
      <c r="B152" s="40" t="s">
        <v>142</v>
      </c>
      <c r="C152" s="277"/>
      <c r="D152" s="74"/>
      <c r="E152" s="74"/>
      <c r="F152" s="74"/>
      <c r="G152" s="74"/>
      <c r="H152" s="74"/>
      <c r="I152" s="74"/>
      <c r="J152" s="74"/>
      <c r="K152" s="74"/>
      <c r="L152" s="74"/>
      <c r="M152" s="74"/>
      <c r="N152" s="74"/>
      <c r="O152" s="74"/>
      <c r="P152" s="49"/>
      <c r="Q152" s="49"/>
      <c r="R152" s="49"/>
      <c r="S152" s="49"/>
      <c r="T152" s="49"/>
      <c r="U152" s="49"/>
      <c r="V152" s="49"/>
      <c r="W152" s="51">
        <f>IF(ISERROR(AVERAGE('Data pre-processing'!C152:V152)),35,IF(COUNT('Data pre-processing'!C152:V152)&lt;2,"N/A",AVERAGE('Data pre-processing'!C152:V152)))</f>
        <v>35</v>
      </c>
      <c r="X152" s="51" t="str">
        <f>IF(ISERROR(STDEV('Data pre-processing'!C152:V152)),"N/A",STDEV('Data pre-processing'!C152:V152))</f>
        <v>N/A</v>
      </c>
    </row>
    <row r="153" spans="1:24" ht="12.75" customHeight="1">
      <c r="A153" s="178" t="str">
        <f>'Transcript table'!C161</f>
        <v>Rmst</v>
      </c>
      <c r="B153" s="40" t="s">
        <v>140</v>
      </c>
      <c r="C153" s="277"/>
      <c r="D153" s="74"/>
      <c r="E153" s="74"/>
      <c r="F153" s="74"/>
      <c r="G153" s="74"/>
      <c r="H153" s="74"/>
      <c r="I153" s="74"/>
      <c r="J153" s="74"/>
      <c r="K153" s="74"/>
      <c r="L153" s="74"/>
      <c r="M153" s="74"/>
      <c r="N153" s="74"/>
      <c r="O153" s="74"/>
      <c r="P153" s="49"/>
      <c r="Q153" s="49"/>
      <c r="R153" s="49"/>
      <c r="S153" s="49"/>
      <c r="T153" s="49"/>
      <c r="U153" s="49"/>
      <c r="V153" s="49"/>
      <c r="W153" s="51">
        <f>IF(ISERROR(AVERAGE('Data pre-processing'!C153:V153)),35,IF(COUNT('Data pre-processing'!C153:V153)&lt;2,"N/A",AVERAGE('Data pre-processing'!C153:V153)))</f>
        <v>35</v>
      </c>
      <c r="X153" s="51" t="str">
        <f>IF(ISERROR(STDEV('Data pre-processing'!C153:V153)),"N/A",STDEV('Data pre-processing'!C153:V153))</f>
        <v>N/A</v>
      </c>
    </row>
    <row r="154" spans="1:24" ht="12.75" customHeight="1">
      <c r="A154" s="178" t="str">
        <f>'Transcript table'!C162</f>
        <v>Rr18</v>
      </c>
      <c r="B154" s="40" t="s">
        <v>138</v>
      </c>
      <c r="C154" s="277"/>
      <c r="D154" s="74"/>
      <c r="E154" s="74"/>
      <c r="F154" s="74"/>
      <c r="G154" s="74"/>
      <c r="H154" s="74"/>
      <c r="I154" s="74"/>
      <c r="J154" s="74"/>
      <c r="K154" s="74"/>
      <c r="L154" s="74"/>
      <c r="M154" s="74"/>
      <c r="N154" s="74"/>
      <c r="O154" s="74"/>
      <c r="P154" s="49"/>
      <c r="Q154" s="49"/>
      <c r="R154" s="49"/>
      <c r="S154" s="49"/>
      <c r="T154" s="49"/>
      <c r="U154" s="49"/>
      <c r="V154" s="49"/>
      <c r="W154" s="51">
        <f>IF(ISERROR(AVERAGE('Data pre-processing'!C154:V154)),35,IF(COUNT('Data pre-processing'!C154:V154)&lt;2,"N/A",AVERAGE('Data pre-processing'!C154:V154)))</f>
        <v>35</v>
      </c>
      <c r="X154" s="51" t="str">
        <f>IF(ISERROR(STDEV('Data pre-processing'!C154:V154)),"N/A",STDEV('Data pre-processing'!C154:V154))</f>
        <v>N/A</v>
      </c>
    </row>
    <row r="155" spans="1:24" ht="12.75" customHeight="1">
      <c r="A155" s="178" t="str">
        <f>'Transcript table'!C163</f>
        <v>Rroid</v>
      </c>
      <c r="B155" s="40" t="s">
        <v>136</v>
      </c>
      <c r="C155" s="277"/>
      <c r="D155" s="74"/>
      <c r="E155" s="74"/>
      <c r="F155" s="74"/>
      <c r="G155" s="74"/>
      <c r="H155" s="74"/>
      <c r="I155" s="74"/>
      <c r="J155" s="74"/>
      <c r="K155" s="74"/>
      <c r="L155" s="74"/>
      <c r="M155" s="74"/>
      <c r="N155" s="74"/>
      <c r="O155" s="74"/>
      <c r="P155" s="49"/>
      <c r="Q155" s="49"/>
      <c r="R155" s="49"/>
      <c r="S155" s="49"/>
      <c r="T155" s="49"/>
      <c r="U155" s="49"/>
      <c r="V155" s="49"/>
      <c r="W155" s="51">
        <f>IF(ISERROR(AVERAGE('Data pre-processing'!C155:V155)),35,IF(COUNT('Data pre-processing'!C155:V155)&lt;2,"N/A",AVERAGE('Data pre-processing'!C155:V155)))</f>
        <v>35</v>
      </c>
      <c r="X155" s="51" t="str">
        <f>IF(ISERROR(STDEV('Data pre-processing'!C155:V155)),"N/A",STDEV('Data pre-processing'!C155:V155))</f>
        <v>N/A</v>
      </c>
    </row>
    <row r="156" spans="1:24" ht="12.75" customHeight="1">
      <c r="A156" s="178" t="str">
        <f>'Transcript table'!C164</f>
        <v>Rubie</v>
      </c>
      <c r="B156" s="40" t="s">
        <v>134</v>
      </c>
      <c r="C156" s="277"/>
      <c r="D156" s="74"/>
      <c r="E156" s="74"/>
      <c r="F156" s="74"/>
      <c r="G156" s="74"/>
      <c r="H156" s="74"/>
      <c r="I156" s="74"/>
      <c r="J156" s="74"/>
      <c r="K156" s="74"/>
      <c r="L156" s="74"/>
      <c r="M156" s="74"/>
      <c r="N156" s="74"/>
      <c r="O156" s="74"/>
      <c r="P156" s="49"/>
      <c r="Q156" s="49"/>
      <c r="R156" s="49"/>
      <c r="S156" s="49"/>
      <c r="T156" s="49"/>
      <c r="U156" s="49"/>
      <c r="V156" s="49"/>
      <c r="W156" s="51">
        <f>IF(ISERROR(AVERAGE('Data pre-processing'!C156:V156)),35,IF(COUNT('Data pre-processing'!C156:V156)&lt;2,"N/A",AVERAGE('Data pre-processing'!C156:V156)))</f>
        <v>35</v>
      </c>
      <c r="X156" s="51" t="str">
        <f>IF(ISERROR(STDEV('Data pre-processing'!C156:V156)),"N/A",STDEV('Data pre-processing'!C156:V156))</f>
        <v>N/A</v>
      </c>
    </row>
    <row r="157" spans="1:24" ht="12.75" customHeight="1">
      <c r="A157" s="178" t="str">
        <f>'Transcript table'!C165</f>
        <v>Sghrt-1</v>
      </c>
      <c r="B157" s="40" t="s">
        <v>132</v>
      </c>
      <c r="C157" s="277"/>
      <c r="D157" s="74"/>
      <c r="E157" s="74"/>
      <c r="F157" s="74"/>
      <c r="G157" s="74"/>
      <c r="H157" s="74"/>
      <c r="I157" s="74"/>
      <c r="J157" s="74"/>
      <c r="K157" s="74"/>
      <c r="L157" s="74"/>
      <c r="M157" s="74"/>
      <c r="N157" s="74"/>
      <c r="O157" s="74"/>
      <c r="P157" s="49"/>
      <c r="Q157" s="49"/>
      <c r="R157" s="49"/>
      <c r="S157" s="49"/>
      <c r="T157" s="49"/>
      <c r="U157" s="49"/>
      <c r="V157" s="49"/>
      <c r="W157" s="51">
        <f>IF(ISERROR(AVERAGE('Data pre-processing'!C157:V157)),35,IF(COUNT('Data pre-processing'!C157:V157)&lt;2,"N/A",AVERAGE('Data pre-processing'!C157:V157)))</f>
        <v>35</v>
      </c>
      <c r="X157" s="51" t="str">
        <f>IF(ISERROR(STDEV('Data pre-processing'!C157:V157)),"N/A",STDEV('Data pre-processing'!C157:V157))</f>
        <v>N/A</v>
      </c>
    </row>
    <row r="158" spans="1:24" ht="12.75" customHeight="1">
      <c r="A158" s="178" t="str">
        <f>'Transcript table'!C166</f>
        <v>Sghrt-2</v>
      </c>
      <c r="B158" s="40" t="s">
        <v>130</v>
      </c>
      <c r="C158" s="277"/>
      <c r="D158" s="74"/>
      <c r="E158" s="74"/>
      <c r="F158" s="74"/>
      <c r="G158" s="74"/>
      <c r="H158" s="74"/>
      <c r="I158" s="74"/>
      <c r="J158" s="74"/>
      <c r="K158" s="74"/>
      <c r="L158" s="74"/>
      <c r="M158" s="74"/>
      <c r="N158" s="74"/>
      <c r="O158" s="74"/>
      <c r="P158" s="49"/>
      <c r="Q158" s="49"/>
      <c r="R158" s="49"/>
      <c r="S158" s="49"/>
      <c r="T158" s="49"/>
      <c r="U158" s="49"/>
      <c r="V158" s="49"/>
      <c r="W158" s="51">
        <f>IF(ISERROR(AVERAGE('Data pre-processing'!C158:V158)),35,IF(COUNT('Data pre-processing'!C158:V158)&lt;2,"N/A",AVERAGE('Data pre-processing'!C158:V158)))</f>
        <v>35</v>
      </c>
      <c r="X158" s="51" t="str">
        <f>IF(ISERROR(STDEV('Data pre-processing'!C158:V158)),"N/A",STDEV('Data pre-processing'!C158:V158))</f>
        <v>N/A</v>
      </c>
    </row>
    <row r="159" spans="1:24" ht="12.75" customHeight="1">
      <c r="A159" s="178" t="str">
        <f>'Transcript table'!C167</f>
        <v>Six3os1-1</v>
      </c>
      <c r="B159" s="40" t="s">
        <v>128</v>
      </c>
      <c r="C159" s="277"/>
      <c r="D159" s="74"/>
      <c r="E159" s="74"/>
      <c r="F159" s="74"/>
      <c r="G159" s="74"/>
      <c r="H159" s="74"/>
      <c r="I159" s="74"/>
      <c r="J159" s="74"/>
      <c r="K159" s="74"/>
      <c r="L159" s="74"/>
      <c r="M159" s="74"/>
      <c r="N159" s="74"/>
      <c r="O159" s="74"/>
      <c r="P159" s="49"/>
      <c r="Q159" s="49"/>
      <c r="R159" s="49"/>
      <c r="S159" s="49"/>
      <c r="T159" s="49"/>
      <c r="U159" s="49"/>
      <c r="V159" s="49"/>
      <c r="W159" s="51">
        <f>IF(ISERROR(AVERAGE('Data pre-processing'!C159:V159)),35,IF(COUNT('Data pre-processing'!C159:V159)&lt;2,"N/A",AVERAGE('Data pre-processing'!C159:V159)))</f>
        <v>35</v>
      </c>
      <c r="X159" s="51" t="str">
        <f>IF(ISERROR(STDEV('Data pre-processing'!C159:V159)),"N/A",STDEV('Data pre-processing'!C159:V159))</f>
        <v>N/A</v>
      </c>
    </row>
    <row r="160" spans="1:24" ht="12.75" customHeight="1">
      <c r="A160" s="178" t="str">
        <f>'Transcript table'!C168</f>
        <v>Six3os1-2</v>
      </c>
      <c r="B160" s="40" t="s">
        <v>126</v>
      </c>
      <c r="C160" s="277"/>
      <c r="D160" s="74"/>
      <c r="E160" s="74"/>
      <c r="F160" s="74"/>
      <c r="G160" s="74"/>
      <c r="H160" s="74"/>
      <c r="I160" s="74"/>
      <c r="J160" s="74"/>
      <c r="K160" s="74"/>
      <c r="L160" s="74"/>
      <c r="M160" s="74"/>
      <c r="N160" s="74"/>
      <c r="O160" s="74"/>
      <c r="P160" s="49"/>
      <c r="Q160" s="49"/>
      <c r="R160" s="49"/>
      <c r="S160" s="49"/>
      <c r="T160" s="49"/>
      <c r="U160" s="49"/>
      <c r="V160" s="49"/>
      <c r="W160" s="51">
        <f>IF(ISERROR(AVERAGE('Data pre-processing'!C160:V160)),35,IF(COUNT('Data pre-processing'!C160:V160)&lt;2,"N/A",AVERAGE('Data pre-processing'!C160:V160)))</f>
        <v>35</v>
      </c>
      <c r="X160" s="51" t="str">
        <f>IF(ISERROR(STDEV('Data pre-processing'!C160:V160)),"N/A",STDEV('Data pre-processing'!C160:V160))</f>
        <v>N/A</v>
      </c>
    </row>
    <row r="161" spans="1:24" ht="12.75" customHeight="1">
      <c r="A161" s="178" t="str">
        <f>'Transcript table'!C169</f>
        <v>Six3os1-3</v>
      </c>
      <c r="B161" s="40" t="s">
        <v>124</v>
      </c>
      <c r="C161" s="277"/>
      <c r="D161" s="74"/>
      <c r="E161" s="74"/>
      <c r="F161" s="74"/>
      <c r="G161" s="74"/>
      <c r="H161" s="74"/>
      <c r="I161" s="74"/>
      <c r="J161" s="74"/>
      <c r="K161" s="74"/>
      <c r="L161" s="74"/>
      <c r="M161" s="74"/>
      <c r="N161" s="74"/>
      <c r="O161" s="74"/>
      <c r="P161" s="49"/>
      <c r="Q161" s="49"/>
      <c r="R161" s="49"/>
      <c r="S161" s="49"/>
      <c r="T161" s="49"/>
      <c r="U161" s="49"/>
      <c r="V161" s="49"/>
      <c r="W161" s="51">
        <f>IF(ISERROR(AVERAGE('Data pre-processing'!C161:V161)),35,IF(COUNT('Data pre-processing'!C161:V161)&lt;2,"N/A",AVERAGE('Data pre-processing'!C161:V161)))</f>
        <v>35</v>
      </c>
      <c r="X161" s="51" t="str">
        <f>IF(ISERROR(STDEV('Data pre-processing'!C161:V161)),"N/A",STDEV('Data pre-processing'!C161:V161))</f>
        <v>N/A</v>
      </c>
    </row>
    <row r="162" spans="1:24" ht="12.75" customHeight="1">
      <c r="A162" s="178" t="str">
        <f>'Transcript table'!C170</f>
        <v>Six3os1-4</v>
      </c>
      <c r="B162" s="40" t="s">
        <v>122</v>
      </c>
      <c r="C162" s="277"/>
      <c r="D162" s="74"/>
      <c r="E162" s="74"/>
      <c r="F162" s="74"/>
      <c r="G162" s="74"/>
      <c r="H162" s="74"/>
      <c r="I162" s="74"/>
      <c r="J162" s="74"/>
      <c r="K162" s="74"/>
      <c r="L162" s="74"/>
      <c r="M162" s="74"/>
      <c r="N162" s="74"/>
      <c r="O162" s="74"/>
      <c r="P162" s="49"/>
      <c r="Q162" s="49"/>
      <c r="R162" s="49"/>
      <c r="S162" s="49"/>
      <c r="T162" s="49"/>
      <c r="U162" s="49"/>
      <c r="V162" s="49"/>
      <c r="W162" s="51">
        <f>IF(ISERROR(AVERAGE('Data pre-processing'!C162:V162)),35,IF(COUNT('Data pre-processing'!C162:V162)&lt;2,"N/A",AVERAGE('Data pre-processing'!C162:V162)))</f>
        <v>35</v>
      </c>
      <c r="X162" s="51" t="str">
        <f>IF(ISERROR(STDEV('Data pre-processing'!C162:V162)),"N/A",STDEV('Data pre-processing'!C162:V162))</f>
        <v>N/A</v>
      </c>
    </row>
    <row r="163" spans="1:24" ht="12.75" customHeight="1">
      <c r="A163" s="178" t="str">
        <f>'Transcript table'!C171</f>
        <v>Six3os1-5</v>
      </c>
      <c r="B163" s="40" t="s">
        <v>120</v>
      </c>
      <c r="C163" s="277"/>
      <c r="D163" s="74"/>
      <c r="E163" s="74"/>
      <c r="F163" s="74"/>
      <c r="G163" s="74"/>
      <c r="H163" s="74"/>
      <c r="I163" s="74"/>
      <c r="J163" s="74"/>
      <c r="K163" s="74"/>
      <c r="L163" s="74"/>
      <c r="M163" s="74"/>
      <c r="N163" s="74"/>
      <c r="O163" s="74"/>
      <c r="P163" s="49"/>
      <c r="Q163" s="49"/>
      <c r="R163" s="49"/>
      <c r="S163" s="49"/>
      <c r="T163" s="49"/>
      <c r="U163" s="49"/>
      <c r="V163" s="49"/>
      <c r="W163" s="51">
        <f>IF(ISERROR(AVERAGE('Data pre-processing'!C163:V163)),35,IF(COUNT('Data pre-processing'!C163:V163)&lt;2,"N/A",AVERAGE('Data pre-processing'!C163:V163)))</f>
        <v>35</v>
      </c>
      <c r="X163" s="51" t="str">
        <f>IF(ISERROR(STDEV('Data pre-processing'!C163:V163)),"N/A",STDEV('Data pre-processing'!C163:V163))</f>
        <v>N/A</v>
      </c>
    </row>
    <row r="164" spans="1:24" ht="12.75" customHeight="1">
      <c r="A164" s="178" t="str">
        <f>'Transcript table'!C172</f>
        <v>Six3os1-6</v>
      </c>
      <c r="B164" s="40" t="s">
        <v>118</v>
      </c>
      <c r="C164" s="277"/>
      <c r="D164" s="74"/>
      <c r="E164" s="74"/>
      <c r="F164" s="74"/>
      <c r="G164" s="74"/>
      <c r="H164" s="74"/>
      <c r="I164" s="74"/>
      <c r="J164" s="74"/>
      <c r="K164" s="74"/>
      <c r="L164" s="74"/>
      <c r="M164" s="74"/>
      <c r="N164" s="74"/>
      <c r="O164" s="74"/>
      <c r="P164" s="49"/>
      <c r="Q164" s="49"/>
      <c r="R164" s="49"/>
      <c r="S164" s="49"/>
      <c r="T164" s="49"/>
      <c r="U164" s="49"/>
      <c r="V164" s="49"/>
      <c r="W164" s="51">
        <f>IF(ISERROR(AVERAGE('Data pre-processing'!C164:V164)),35,IF(COUNT('Data pre-processing'!C164:V164)&lt;2,"N/A",AVERAGE('Data pre-processing'!C164:V164)))</f>
        <v>35</v>
      </c>
      <c r="X164" s="51" t="str">
        <f>IF(ISERROR(STDEV('Data pre-processing'!C164:V164)),"N/A",STDEV('Data pre-processing'!C164:V164))</f>
        <v>N/A</v>
      </c>
    </row>
    <row r="165" spans="1:24" ht="12.75" customHeight="1">
      <c r="A165" s="178" t="str">
        <f>'Transcript table'!C173</f>
        <v>Smn-AS1</v>
      </c>
      <c r="B165" s="40" t="s">
        <v>116</v>
      </c>
      <c r="C165" s="277"/>
      <c r="D165" s="74"/>
      <c r="E165" s="74"/>
      <c r="F165" s="74"/>
      <c r="G165" s="74"/>
      <c r="H165" s="74"/>
      <c r="I165" s="74"/>
      <c r="J165" s="74"/>
      <c r="K165" s="74"/>
      <c r="L165" s="74"/>
      <c r="M165" s="74"/>
      <c r="N165" s="74"/>
      <c r="O165" s="74"/>
      <c r="P165" s="49"/>
      <c r="Q165" s="49"/>
      <c r="R165" s="49"/>
      <c r="S165" s="49"/>
      <c r="T165" s="49"/>
      <c r="U165" s="49"/>
      <c r="V165" s="49"/>
      <c r="W165" s="51">
        <f>IF(ISERROR(AVERAGE('Data pre-processing'!C165:V165)),35,IF(COUNT('Data pre-processing'!C165:V165)&lt;2,"N/A",AVERAGE('Data pre-processing'!C165:V165)))</f>
        <v>35</v>
      </c>
      <c r="X165" s="51" t="str">
        <f>IF(ISERROR(STDEV('Data pre-processing'!C165:V165)),"N/A",STDEV('Data pre-processing'!C165:V165))</f>
        <v>N/A</v>
      </c>
    </row>
    <row r="166" spans="1:24" ht="12.75" customHeight="1">
      <c r="A166" s="178" t="str">
        <f>'Transcript table'!C174</f>
        <v>Snhg3</v>
      </c>
      <c r="B166" s="40" t="s">
        <v>114</v>
      </c>
      <c r="C166" s="277"/>
      <c r="D166" s="74"/>
      <c r="E166" s="74"/>
      <c r="F166" s="74"/>
      <c r="G166" s="74"/>
      <c r="H166" s="74"/>
      <c r="I166" s="74"/>
      <c r="J166" s="74"/>
      <c r="K166" s="74"/>
      <c r="L166" s="74"/>
      <c r="M166" s="74"/>
      <c r="N166" s="74"/>
      <c r="O166" s="74"/>
      <c r="P166" s="49"/>
      <c r="Q166" s="49"/>
      <c r="R166" s="49"/>
      <c r="S166" s="49"/>
      <c r="T166" s="49"/>
      <c r="U166" s="49"/>
      <c r="V166" s="49"/>
      <c r="W166" s="51">
        <f>IF(ISERROR(AVERAGE('Data pre-processing'!C166:V166)),35,IF(COUNT('Data pre-processing'!C166:V166)&lt;2,"N/A",AVERAGE('Data pre-processing'!C166:V166)))</f>
        <v>35</v>
      </c>
      <c r="X166" s="51" t="str">
        <f>IF(ISERROR(STDEV('Data pre-processing'!C166:V166)),"N/A",STDEV('Data pre-processing'!C166:V166))</f>
        <v>N/A</v>
      </c>
    </row>
    <row r="167" spans="1:24" ht="12.75" customHeight="1">
      <c r="A167" s="178" t="str">
        <f>'Transcript table'!C175</f>
        <v>Snhg5</v>
      </c>
      <c r="B167" s="40" t="s">
        <v>112</v>
      </c>
      <c r="C167" s="277"/>
      <c r="D167" s="74"/>
      <c r="E167" s="74"/>
      <c r="F167" s="74"/>
      <c r="G167" s="74"/>
      <c r="H167" s="74"/>
      <c r="I167" s="74"/>
      <c r="J167" s="74"/>
      <c r="K167" s="74"/>
      <c r="L167" s="74"/>
      <c r="M167" s="74"/>
      <c r="N167" s="74"/>
      <c r="O167" s="74"/>
      <c r="P167" s="49"/>
      <c r="Q167" s="49"/>
      <c r="R167" s="49"/>
      <c r="S167" s="49"/>
      <c r="T167" s="49"/>
      <c r="U167" s="49"/>
      <c r="V167" s="49"/>
      <c r="W167" s="51">
        <f>IF(ISERROR(AVERAGE('Data pre-processing'!C167:V167)),35,IF(COUNT('Data pre-processing'!C167:V167)&lt;2,"N/A",AVERAGE('Data pre-processing'!C167:V167)))</f>
        <v>35</v>
      </c>
      <c r="X167" s="51" t="str">
        <f>IF(ISERROR(STDEV('Data pre-processing'!C167:V167)),"N/A",STDEV('Data pre-processing'!C167:V167))</f>
        <v>N/A</v>
      </c>
    </row>
    <row r="168" spans="1:24" ht="12.75" customHeight="1">
      <c r="A168" s="178" t="str">
        <f>'Transcript table'!C176</f>
        <v>Sox2ot</v>
      </c>
      <c r="B168" s="40" t="s">
        <v>110</v>
      </c>
      <c r="C168" s="277"/>
      <c r="D168" s="74"/>
      <c r="E168" s="74"/>
      <c r="F168" s="74"/>
      <c r="G168" s="74"/>
      <c r="H168" s="74"/>
      <c r="I168" s="74"/>
      <c r="J168" s="74"/>
      <c r="K168" s="74"/>
      <c r="L168" s="74"/>
      <c r="M168" s="74"/>
      <c r="N168" s="74"/>
      <c r="O168" s="74"/>
      <c r="P168" s="49"/>
      <c r="Q168" s="49"/>
      <c r="R168" s="49"/>
      <c r="S168" s="49"/>
      <c r="T168" s="49"/>
      <c r="U168" s="49"/>
      <c r="V168" s="49"/>
      <c r="W168" s="51">
        <f>IF(ISERROR(AVERAGE('Data pre-processing'!C168:V168)),35,IF(COUNT('Data pre-processing'!C168:V168)&lt;2,"N/A",AVERAGE('Data pre-processing'!C168:V168)))</f>
        <v>35</v>
      </c>
      <c r="X168" s="51" t="str">
        <f>IF(ISERROR(STDEV('Data pre-processing'!C168:V168)),"N/A",STDEV('Data pre-processing'!C168:V168))</f>
        <v>N/A</v>
      </c>
    </row>
    <row r="169" spans="1:24" ht="12.75" customHeight="1">
      <c r="A169" s="178" t="str">
        <f>'Transcript table'!C177</f>
        <v>Srsf9</v>
      </c>
      <c r="B169" s="40" t="s">
        <v>108</v>
      </c>
      <c r="C169" s="277"/>
      <c r="D169" s="74"/>
      <c r="E169" s="74"/>
      <c r="F169" s="74"/>
      <c r="G169" s="74"/>
      <c r="H169" s="74"/>
      <c r="I169" s="74"/>
      <c r="J169" s="74"/>
      <c r="K169" s="74"/>
      <c r="L169" s="74"/>
      <c r="M169" s="74"/>
      <c r="N169" s="74"/>
      <c r="O169" s="74"/>
      <c r="P169" s="49"/>
      <c r="Q169" s="49"/>
      <c r="R169" s="49"/>
      <c r="S169" s="49"/>
      <c r="T169" s="49"/>
      <c r="U169" s="49"/>
      <c r="V169" s="49"/>
      <c r="W169" s="51">
        <f>IF(ISERROR(AVERAGE('Data pre-processing'!C169:V169)),35,IF(COUNT('Data pre-processing'!C169:V169)&lt;2,"N/A",AVERAGE('Data pre-processing'!C169:V169)))</f>
        <v>35</v>
      </c>
      <c r="X169" s="51" t="str">
        <f>IF(ISERROR(STDEV('Data pre-processing'!C169:V169)),"N/A",STDEV('Data pre-processing'!C169:V169))</f>
        <v>N/A</v>
      </c>
    </row>
    <row r="170" spans="1:24" ht="12.75" customHeight="1">
      <c r="A170" s="178" t="str">
        <f>'Transcript table'!C178</f>
        <v>Tdpx-ps1</v>
      </c>
      <c r="B170" s="40" t="s">
        <v>106</v>
      </c>
      <c r="C170" s="277"/>
      <c r="D170" s="74"/>
      <c r="E170" s="74"/>
      <c r="F170" s="74"/>
      <c r="G170" s="74"/>
      <c r="H170" s="74"/>
      <c r="I170" s="74"/>
      <c r="J170" s="74"/>
      <c r="K170" s="74"/>
      <c r="L170" s="74"/>
      <c r="M170" s="74"/>
      <c r="N170" s="74"/>
      <c r="O170" s="74"/>
      <c r="P170" s="49"/>
      <c r="Q170" s="49"/>
      <c r="R170" s="49"/>
      <c r="S170" s="49"/>
      <c r="T170" s="49"/>
      <c r="U170" s="49"/>
      <c r="V170" s="49"/>
      <c r="W170" s="51">
        <f>IF(ISERROR(AVERAGE('Data pre-processing'!C170:V170)),35,IF(COUNT('Data pre-processing'!C170:V170)&lt;2,"N/A",AVERAGE('Data pre-processing'!C170:V170)))</f>
        <v>35</v>
      </c>
      <c r="X170" s="51" t="str">
        <f>IF(ISERROR(STDEV('Data pre-processing'!C170:V170)),"N/A",STDEV('Data pre-processing'!C170:V170))</f>
        <v>N/A</v>
      </c>
    </row>
    <row r="171" spans="1:24" ht="12.75" customHeight="1">
      <c r="A171" s="178" t="str">
        <f>'Transcript table'!C179</f>
        <v>TK99129</v>
      </c>
      <c r="B171" s="40" t="s">
        <v>104</v>
      </c>
      <c r="C171" s="277"/>
      <c r="D171" s="74"/>
      <c r="E171" s="74"/>
      <c r="F171" s="74"/>
      <c r="G171" s="74"/>
      <c r="H171" s="74"/>
      <c r="I171" s="74"/>
      <c r="J171" s="74"/>
      <c r="K171" s="74"/>
      <c r="L171" s="74"/>
      <c r="M171" s="74"/>
      <c r="N171" s="74"/>
      <c r="O171" s="74"/>
      <c r="P171" s="49"/>
      <c r="Q171" s="49"/>
      <c r="R171" s="49"/>
      <c r="S171" s="49"/>
      <c r="T171" s="49"/>
      <c r="U171" s="49"/>
      <c r="V171" s="49"/>
      <c r="W171" s="51">
        <f>IF(ISERROR(AVERAGE('Data pre-processing'!C171:V171)),35,IF(COUNT('Data pre-processing'!C171:V171)&lt;2,"N/A",AVERAGE('Data pre-processing'!C171:V171)))</f>
        <v>35</v>
      </c>
      <c r="X171" s="51" t="str">
        <f>IF(ISERROR(STDEV('Data pre-processing'!C171:V171)),"N/A",STDEV('Data pre-processing'!C171:V171))</f>
        <v>N/A</v>
      </c>
    </row>
    <row r="172" spans="1:24" ht="12.75" customHeight="1">
      <c r="A172" s="178" t="str">
        <f>'Transcript table'!C180</f>
        <v>Tog</v>
      </c>
      <c r="B172" s="40" t="s">
        <v>102</v>
      </c>
      <c r="C172" s="277"/>
      <c r="D172" s="74"/>
      <c r="E172" s="74"/>
      <c r="F172" s="74"/>
      <c r="G172" s="74"/>
      <c r="H172" s="74"/>
      <c r="I172" s="74"/>
      <c r="J172" s="74"/>
      <c r="K172" s="74"/>
      <c r="L172" s="74"/>
      <c r="M172" s="74"/>
      <c r="N172" s="74"/>
      <c r="O172" s="74"/>
      <c r="P172" s="49"/>
      <c r="Q172" s="49"/>
      <c r="R172" s="49"/>
      <c r="S172" s="49"/>
      <c r="T172" s="49"/>
      <c r="U172" s="49"/>
      <c r="V172" s="49"/>
      <c r="W172" s="51">
        <f>IF(ISERROR(AVERAGE('Data pre-processing'!C172:V172)),35,IF(COUNT('Data pre-processing'!C172:V172)&lt;2,"N/A",AVERAGE('Data pre-processing'!C172:V172)))</f>
        <v>35</v>
      </c>
      <c r="X172" s="51" t="str">
        <f>IF(ISERROR(STDEV('Data pre-processing'!C172:V172)),"N/A",STDEV('Data pre-processing'!C172:V172))</f>
        <v>N/A</v>
      </c>
    </row>
    <row r="173" spans="1:24" ht="12.75" customHeight="1">
      <c r="A173" s="178" t="str">
        <f>'Transcript table'!C181</f>
        <v>Trp53cor1</v>
      </c>
      <c r="B173" s="40" t="s">
        <v>100</v>
      </c>
      <c r="C173" s="277"/>
      <c r="D173" s="74"/>
      <c r="E173" s="74"/>
      <c r="F173" s="74"/>
      <c r="G173" s="74"/>
      <c r="H173" s="74"/>
      <c r="I173" s="74"/>
      <c r="J173" s="74"/>
      <c r="K173" s="74"/>
      <c r="L173" s="74"/>
      <c r="M173" s="74"/>
      <c r="N173" s="74"/>
      <c r="O173" s="74"/>
      <c r="P173" s="49"/>
      <c r="Q173" s="49"/>
      <c r="R173" s="49"/>
      <c r="S173" s="49"/>
      <c r="T173" s="49"/>
      <c r="U173" s="49"/>
      <c r="V173" s="49"/>
      <c r="W173" s="51">
        <f>IF(ISERROR(AVERAGE('Data pre-processing'!C173:V173)),35,IF(COUNT('Data pre-processing'!C173:V173)&lt;2,"N/A",AVERAGE('Data pre-processing'!C173:V173)))</f>
        <v>35</v>
      </c>
      <c r="X173" s="51" t="str">
        <f>IF(ISERROR(STDEV('Data pre-processing'!C173:V173)),"N/A",STDEV('Data pre-processing'!C173:V173))</f>
        <v>N/A</v>
      </c>
    </row>
    <row r="174" spans="1:24" ht="12.75" customHeight="1">
      <c r="A174" s="178" t="str">
        <f>'Transcript table'!C182</f>
        <v>Tsix</v>
      </c>
      <c r="B174" s="40" t="s">
        <v>98</v>
      </c>
      <c r="C174" s="277"/>
      <c r="D174" s="74"/>
      <c r="E174" s="74"/>
      <c r="F174" s="74"/>
      <c r="G174" s="74"/>
      <c r="H174" s="74"/>
      <c r="I174" s="74"/>
      <c r="J174" s="74"/>
      <c r="K174" s="74"/>
      <c r="L174" s="74"/>
      <c r="M174" s="74"/>
      <c r="N174" s="74"/>
      <c r="O174" s="74"/>
      <c r="P174" s="49"/>
      <c r="Q174" s="49"/>
      <c r="R174" s="49"/>
      <c r="S174" s="49"/>
      <c r="T174" s="49"/>
      <c r="U174" s="49"/>
      <c r="V174" s="49"/>
      <c r="W174" s="51">
        <f>IF(ISERROR(AVERAGE('Data pre-processing'!C174:V174)),35,IF(COUNT('Data pre-processing'!C174:V174)&lt;2,"N/A",AVERAGE('Data pre-processing'!C174:V174)))</f>
        <v>35</v>
      </c>
      <c r="X174" s="51" t="str">
        <f>IF(ISERROR(STDEV('Data pre-processing'!C174:V174)),"N/A",STDEV('Data pre-processing'!C174:V174))</f>
        <v>N/A</v>
      </c>
    </row>
    <row r="175" spans="1:24" ht="12.75" customHeight="1">
      <c r="A175" s="178" t="str">
        <f>'Transcript table'!C183</f>
        <v>Ttc39aos1</v>
      </c>
      <c r="B175" s="40" t="s">
        <v>96</v>
      </c>
      <c r="C175" s="277"/>
      <c r="D175" s="74"/>
      <c r="E175" s="74"/>
      <c r="F175" s="74"/>
      <c r="G175" s="74"/>
      <c r="H175" s="74"/>
      <c r="I175" s="74"/>
      <c r="J175" s="74"/>
      <c r="K175" s="74"/>
      <c r="L175" s="74"/>
      <c r="M175" s="74"/>
      <c r="N175" s="74"/>
      <c r="O175" s="74"/>
      <c r="P175" s="49"/>
      <c r="Q175" s="49"/>
      <c r="R175" s="49"/>
      <c r="S175" s="49"/>
      <c r="T175" s="49"/>
      <c r="U175" s="49"/>
      <c r="V175" s="49"/>
      <c r="W175" s="51">
        <f>IF(ISERROR(AVERAGE('Data pre-processing'!C175:V175)),35,IF(COUNT('Data pre-processing'!C175:V175)&lt;2,"N/A",AVERAGE('Data pre-processing'!C175:V175)))</f>
        <v>35</v>
      </c>
      <c r="X175" s="51" t="str">
        <f>IF(ISERROR(STDEV('Data pre-processing'!C175:V175)),"N/A",STDEV('Data pre-processing'!C175:V175))</f>
        <v>N/A</v>
      </c>
    </row>
    <row r="176" spans="1:24" ht="12.75" customHeight="1">
      <c r="A176" s="178" t="str">
        <f>'Transcript table'!C184</f>
        <v>Tug1-1</v>
      </c>
      <c r="B176" s="40" t="s">
        <v>94</v>
      </c>
      <c r="C176" s="277"/>
      <c r="D176" s="74"/>
      <c r="E176" s="74"/>
      <c r="F176" s="74"/>
      <c r="G176" s="74"/>
      <c r="H176" s="74"/>
      <c r="I176" s="74"/>
      <c r="J176" s="74"/>
      <c r="K176" s="74"/>
      <c r="L176" s="74"/>
      <c r="M176" s="74"/>
      <c r="N176" s="74"/>
      <c r="O176" s="74"/>
      <c r="P176" s="49"/>
      <c r="Q176" s="49"/>
      <c r="R176" s="49"/>
      <c r="S176" s="49"/>
      <c r="T176" s="49"/>
      <c r="U176" s="49"/>
      <c r="V176" s="49"/>
      <c r="W176" s="51">
        <f>IF(ISERROR(AVERAGE('Data pre-processing'!C176:V176)),35,IF(COUNT('Data pre-processing'!C176:V176)&lt;2,"N/A",AVERAGE('Data pre-processing'!C176:V176)))</f>
        <v>35</v>
      </c>
      <c r="X176" s="51" t="str">
        <f>IF(ISERROR(STDEV('Data pre-processing'!C176:V176)),"N/A",STDEV('Data pre-processing'!C176:V176))</f>
        <v>N/A</v>
      </c>
    </row>
    <row r="177" spans="1:24" ht="12.75" customHeight="1">
      <c r="A177" s="178" t="str">
        <f>'Transcript table'!C185</f>
        <v>Tug1-2</v>
      </c>
      <c r="B177" s="40" t="s">
        <v>92</v>
      </c>
      <c r="C177" s="277"/>
      <c r="D177" s="74"/>
      <c r="E177" s="74"/>
      <c r="F177" s="74"/>
      <c r="G177" s="74"/>
      <c r="H177" s="74"/>
      <c r="I177" s="74"/>
      <c r="J177" s="74"/>
      <c r="K177" s="74"/>
      <c r="L177" s="74"/>
      <c r="M177" s="74"/>
      <c r="N177" s="74"/>
      <c r="O177" s="74"/>
      <c r="P177" s="49"/>
      <c r="Q177" s="49"/>
      <c r="R177" s="49"/>
      <c r="S177" s="49"/>
      <c r="T177" s="49"/>
      <c r="U177" s="49"/>
      <c r="V177" s="49"/>
      <c r="W177" s="51">
        <f>IF(ISERROR(AVERAGE('Data pre-processing'!C177:V177)),35,IF(COUNT('Data pre-processing'!C177:V177)&lt;2,"N/A",AVERAGE('Data pre-processing'!C177:V177)))</f>
        <v>35</v>
      </c>
      <c r="X177" s="51" t="str">
        <f>IF(ISERROR(STDEV('Data pre-processing'!C177:V177)),"N/A",STDEV('Data pre-processing'!C177:V177))</f>
        <v>N/A</v>
      </c>
    </row>
    <row r="178" spans="1:24" ht="12.75" customHeight="1">
      <c r="A178" s="178" t="str">
        <f>'Transcript table'!C186</f>
        <v>Tug1-3</v>
      </c>
      <c r="B178" s="40" t="s">
        <v>90</v>
      </c>
      <c r="C178" s="277"/>
      <c r="D178" s="74"/>
      <c r="E178" s="74"/>
      <c r="F178" s="74"/>
      <c r="G178" s="74"/>
      <c r="H178" s="74"/>
      <c r="I178" s="74"/>
      <c r="J178" s="74"/>
      <c r="K178" s="74"/>
      <c r="L178" s="74"/>
      <c r="M178" s="74"/>
      <c r="N178" s="74"/>
      <c r="O178" s="74"/>
      <c r="P178" s="49"/>
      <c r="Q178" s="49"/>
      <c r="R178" s="49"/>
      <c r="S178" s="49"/>
      <c r="T178" s="49"/>
      <c r="U178" s="49"/>
      <c r="V178" s="49"/>
      <c r="W178" s="51">
        <f>IF(ISERROR(AVERAGE('Data pre-processing'!C178:V178)),35,IF(COUNT('Data pre-processing'!C178:V178)&lt;2,"N/A",AVERAGE('Data pre-processing'!C178:V178)))</f>
        <v>35</v>
      </c>
      <c r="X178" s="51" t="str">
        <f>IF(ISERROR(STDEV('Data pre-processing'!C178:V178)),"N/A",STDEV('Data pre-processing'!C178:V178))</f>
        <v>N/A</v>
      </c>
    </row>
    <row r="179" spans="1:24" ht="12.75" customHeight="1">
      <c r="A179" s="178" t="str">
        <f>'Transcript table'!C187</f>
        <v>Uchl1os</v>
      </c>
      <c r="B179" s="40" t="s">
        <v>88</v>
      </c>
      <c r="C179" s="277"/>
      <c r="D179" s="74"/>
      <c r="E179" s="74"/>
      <c r="F179" s="74"/>
      <c r="G179" s="74"/>
      <c r="H179" s="74"/>
      <c r="I179" s="74"/>
      <c r="J179" s="74"/>
      <c r="K179" s="74"/>
      <c r="L179" s="74"/>
      <c r="M179" s="74"/>
      <c r="N179" s="74"/>
      <c r="O179" s="74"/>
      <c r="P179" s="49"/>
      <c r="Q179" s="49"/>
      <c r="R179" s="49"/>
      <c r="S179" s="49"/>
      <c r="T179" s="49"/>
      <c r="U179" s="49"/>
      <c r="V179" s="49"/>
      <c r="W179" s="51">
        <f>IF(ISERROR(AVERAGE('Data pre-processing'!C179:V179)),35,IF(COUNT('Data pre-processing'!C179:V179)&lt;2,"N/A",AVERAGE('Data pre-processing'!C179:V179)))</f>
        <v>35</v>
      </c>
      <c r="X179" s="51" t="str">
        <f>IF(ISERROR(STDEV('Data pre-processing'!C179:V179)),"N/A",STDEV('Data pre-processing'!C179:V179))</f>
        <v>N/A</v>
      </c>
    </row>
    <row r="180" spans="1:24" ht="12.75" customHeight="1">
      <c r="A180" s="178" t="str">
        <f>'Transcript table'!C188</f>
        <v>Uph</v>
      </c>
      <c r="B180" s="40" t="s">
        <v>86</v>
      </c>
      <c r="C180" s="277"/>
      <c r="D180" s="74"/>
      <c r="E180" s="74"/>
      <c r="F180" s="74"/>
      <c r="G180" s="74"/>
      <c r="H180" s="74"/>
      <c r="I180" s="74"/>
      <c r="J180" s="74"/>
      <c r="K180" s="74"/>
      <c r="L180" s="74"/>
      <c r="M180" s="74"/>
      <c r="N180" s="74"/>
      <c r="O180" s="74"/>
      <c r="P180" s="49"/>
      <c r="Q180" s="49"/>
      <c r="R180" s="49"/>
      <c r="S180" s="49"/>
      <c r="T180" s="49"/>
      <c r="U180" s="49"/>
      <c r="V180" s="49"/>
      <c r="W180" s="51">
        <f>IF(ISERROR(AVERAGE('Data pre-processing'!C180:V180)),35,IF(COUNT('Data pre-processing'!C180:V180)&lt;2,"N/A",AVERAGE('Data pre-processing'!C180:V180)))</f>
        <v>35</v>
      </c>
      <c r="X180" s="51" t="str">
        <f>IF(ISERROR(STDEV('Data pre-processing'!C180:V180)),"N/A",STDEV('Data pre-processing'!C180:V180))</f>
        <v>N/A</v>
      </c>
    </row>
    <row r="181" spans="1:24" ht="12.75" customHeight="1">
      <c r="A181" s="178" t="str">
        <f>'Transcript table'!C189</f>
        <v>Vax2os-1</v>
      </c>
      <c r="B181" s="40" t="s">
        <v>84</v>
      </c>
      <c r="C181" s="277"/>
      <c r="D181" s="74"/>
      <c r="E181" s="74"/>
      <c r="F181" s="74"/>
      <c r="G181" s="74"/>
      <c r="H181" s="74"/>
      <c r="I181" s="74"/>
      <c r="J181" s="74"/>
      <c r="K181" s="74"/>
      <c r="L181" s="74"/>
      <c r="M181" s="74"/>
      <c r="N181" s="74"/>
      <c r="O181" s="74"/>
      <c r="P181" s="49"/>
      <c r="Q181" s="49"/>
      <c r="R181" s="49"/>
      <c r="S181" s="49"/>
      <c r="T181" s="49"/>
      <c r="U181" s="49"/>
      <c r="V181" s="49"/>
      <c r="W181" s="51">
        <f>IF(ISERROR(AVERAGE('Data pre-processing'!C181:V181)),35,IF(COUNT('Data pre-processing'!C181:V181)&lt;2,"N/A",AVERAGE('Data pre-processing'!C181:V181)))</f>
        <v>35</v>
      </c>
      <c r="X181" s="51" t="str">
        <f>IF(ISERROR(STDEV('Data pre-processing'!C181:V181)),"N/A",STDEV('Data pre-processing'!C181:V181))</f>
        <v>N/A</v>
      </c>
    </row>
    <row r="182" spans="1:24" ht="12.75" customHeight="1">
      <c r="A182" s="178" t="str">
        <f>'Transcript table'!C190</f>
        <v>Vax2os-2</v>
      </c>
      <c r="B182" s="40" t="s">
        <v>82</v>
      </c>
      <c r="C182" s="277"/>
      <c r="D182" s="74"/>
      <c r="E182" s="74"/>
      <c r="F182" s="74"/>
      <c r="G182" s="74"/>
      <c r="H182" s="74"/>
      <c r="I182" s="74"/>
      <c r="J182" s="74"/>
      <c r="K182" s="74"/>
      <c r="L182" s="74"/>
      <c r="M182" s="74"/>
      <c r="N182" s="74"/>
      <c r="O182" s="74"/>
      <c r="P182" s="49"/>
      <c r="Q182" s="49"/>
      <c r="R182" s="49"/>
      <c r="S182" s="49"/>
      <c r="T182" s="49"/>
      <c r="U182" s="49"/>
      <c r="V182" s="49"/>
      <c r="W182" s="51">
        <f>IF(ISERROR(AVERAGE('Data pre-processing'!C182:V182)),35,IF(COUNT('Data pre-processing'!C182:V182)&lt;2,"N/A",AVERAGE('Data pre-processing'!C182:V182)))</f>
        <v>35</v>
      </c>
      <c r="X182" s="51" t="str">
        <f>IF(ISERROR(STDEV('Data pre-processing'!C182:V182)),"N/A",STDEV('Data pre-processing'!C182:V182))</f>
        <v>N/A</v>
      </c>
    </row>
    <row r="183" spans="1:24" ht="12.75" customHeight="1">
      <c r="A183" s="178" t="str">
        <f>'Transcript table'!C191</f>
        <v>Wt1os</v>
      </c>
      <c r="B183" s="40" t="s">
        <v>80</v>
      </c>
      <c r="C183" s="277"/>
      <c r="D183" s="74"/>
      <c r="E183" s="74"/>
      <c r="F183" s="74"/>
      <c r="G183" s="74"/>
      <c r="H183" s="74"/>
      <c r="I183" s="74"/>
      <c r="J183" s="74"/>
      <c r="K183" s="74"/>
      <c r="L183" s="74"/>
      <c r="M183" s="74"/>
      <c r="N183" s="74"/>
      <c r="O183" s="74"/>
      <c r="P183" s="49"/>
      <c r="Q183" s="49"/>
      <c r="R183" s="49"/>
      <c r="S183" s="49"/>
      <c r="T183" s="49"/>
      <c r="U183" s="49"/>
      <c r="V183" s="49"/>
      <c r="W183" s="51">
        <f>IF(ISERROR(AVERAGE('Data pre-processing'!C183:V183)),35,IF(COUNT('Data pre-processing'!C183:V183)&lt;2,"N/A",AVERAGE('Data pre-processing'!C183:V183)))</f>
        <v>35</v>
      </c>
      <c r="X183" s="51" t="str">
        <f>IF(ISERROR(STDEV('Data pre-processing'!C183:V183)),"N/A",STDEV('Data pre-processing'!C183:V183))</f>
        <v>N/A</v>
      </c>
    </row>
    <row r="184" spans="1:24" ht="12.75" customHeight="1">
      <c r="A184" s="178" t="str">
        <f>'Transcript table'!C192</f>
        <v>Xist-1</v>
      </c>
      <c r="B184" s="40" t="s">
        <v>78</v>
      </c>
      <c r="C184" s="277"/>
      <c r="D184" s="74"/>
      <c r="E184" s="74"/>
      <c r="F184" s="74"/>
      <c r="G184" s="74"/>
      <c r="H184" s="74"/>
      <c r="I184" s="74"/>
      <c r="J184" s="74"/>
      <c r="K184" s="74"/>
      <c r="L184" s="74"/>
      <c r="M184" s="74"/>
      <c r="N184" s="74"/>
      <c r="O184" s="74"/>
      <c r="P184" s="49"/>
      <c r="Q184" s="49"/>
      <c r="R184" s="49"/>
      <c r="S184" s="49"/>
      <c r="T184" s="49"/>
      <c r="U184" s="49"/>
      <c r="V184" s="49"/>
      <c r="W184" s="51">
        <f>IF(ISERROR(AVERAGE('Data pre-processing'!C184:V184)),35,IF(COUNT('Data pre-processing'!C184:V184)&lt;2,"N/A",AVERAGE('Data pre-processing'!C184:V184)))</f>
        <v>35</v>
      </c>
      <c r="X184" s="51" t="str">
        <f>IF(ISERROR(STDEV('Data pre-processing'!C184:V184)),"N/A",STDEV('Data pre-processing'!C184:V184))</f>
        <v>N/A</v>
      </c>
    </row>
    <row r="185" spans="1:24" ht="12.75" customHeight="1">
      <c r="A185" s="178" t="str">
        <f>'Transcript table'!C193</f>
        <v>Xist-2</v>
      </c>
      <c r="B185" s="40" t="s">
        <v>76</v>
      </c>
      <c r="C185" s="277"/>
      <c r="D185" s="74"/>
      <c r="E185" s="74"/>
      <c r="F185" s="74"/>
      <c r="G185" s="74"/>
      <c r="H185" s="74"/>
      <c r="I185" s="74"/>
      <c r="J185" s="74"/>
      <c r="K185" s="74"/>
      <c r="L185" s="74"/>
      <c r="M185" s="74"/>
      <c r="N185" s="74"/>
      <c r="O185" s="74"/>
      <c r="P185" s="49"/>
      <c r="Q185" s="49"/>
      <c r="R185" s="49"/>
      <c r="S185" s="49"/>
      <c r="T185" s="49"/>
      <c r="U185" s="49"/>
      <c r="V185" s="49"/>
      <c r="W185" s="51">
        <f>IF(ISERROR(AVERAGE('Data pre-processing'!C185:V185)),35,IF(COUNT('Data pre-processing'!C185:V185)&lt;2,"N/A",AVERAGE('Data pre-processing'!C185:V185)))</f>
        <v>35</v>
      </c>
      <c r="X185" s="51" t="str">
        <f>IF(ISERROR(STDEV('Data pre-processing'!C185:V185)),"N/A",STDEV('Data pre-processing'!C185:V185))</f>
        <v>N/A</v>
      </c>
    </row>
    <row r="186" spans="1:24" ht="12.75" customHeight="1">
      <c r="A186" s="178" t="str">
        <f>'Transcript table'!C194</f>
        <v>Yam-1</v>
      </c>
      <c r="B186" s="40" t="s">
        <v>74</v>
      </c>
      <c r="C186" s="277"/>
      <c r="D186" s="74"/>
      <c r="E186" s="74"/>
      <c r="F186" s="74"/>
      <c r="G186" s="74"/>
      <c r="H186" s="74"/>
      <c r="I186" s="74"/>
      <c r="J186" s="74"/>
      <c r="K186" s="74"/>
      <c r="L186" s="74"/>
      <c r="M186" s="74"/>
      <c r="N186" s="74"/>
      <c r="O186" s="74"/>
      <c r="P186" s="49"/>
      <c r="Q186" s="49"/>
      <c r="R186" s="49"/>
      <c r="S186" s="49"/>
      <c r="T186" s="49"/>
      <c r="U186" s="49"/>
      <c r="V186" s="49"/>
      <c r="W186" s="51">
        <f>IF(ISERROR(AVERAGE('Data pre-processing'!C186:V186)),35,IF(COUNT('Data pre-processing'!C186:V186)&lt;2,"N/A",AVERAGE('Data pre-processing'!C186:V186)))</f>
        <v>35</v>
      </c>
      <c r="X186" s="51" t="str">
        <f>IF(ISERROR(STDEV('Data pre-processing'!C186:V186)),"N/A",STDEV('Data pre-processing'!C186:V186))</f>
        <v>N/A</v>
      </c>
    </row>
    <row r="187" spans="1:24" ht="12.75" customHeight="1">
      <c r="A187" s="178" t="str">
        <f>'Transcript table'!C195</f>
        <v>Zfhx2os</v>
      </c>
      <c r="B187" s="40" t="s">
        <v>72</v>
      </c>
      <c r="C187" s="277"/>
      <c r="D187" s="74"/>
      <c r="E187" s="74"/>
      <c r="F187" s="74"/>
      <c r="G187" s="74"/>
      <c r="H187" s="74"/>
      <c r="I187" s="74"/>
      <c r="J187" s="74"/>
      <c r="K187" s="74"/>
      <c r="L187" s="74"/>
      <c r="M187" s="74"/>
      <c r="N187" s="74"/>
      <c r="O187" s="74"/>
      <c r="P187" s="49"/>
      <c r="Q187" s="49"/>
      <c r="R187" s="49"/>
      <c r="S187" s="49"/>
      <c r="T187" s="49"/>
      <c r="U187" s="49"/>
      <c r="V187" s="49"/>
      <c r="W187" s="51">
        <f>IF(ISERROR(AVERAGE('Data pre-processing'!C187:V187)),35,IF(COUNT('Data pre-processing'!C187:V187)&lt;2,"N/A",AVERAGE('Data pre-processing'!C187:V187)))</f>
        <v>35</v>
      </c>
      <c r="X187" s="51" t="str">
        <f>IF(ISERROR(STDEV('Data pre-processing'!C187:V187)),"N/A",STDEV('Data pre-processing'!C187:V187))</f>
        <v>N/A</v>
      </c>
    </row>
    <row r="188" spans="1:24" ht="12.75" customHeight="1">
      <c r="A188" s="178" t="str">
        <f>'Transcript table'!C196</f>
        <v>ACTB</v>
      </c>
      <c r="B188" s="40" t="s">
        <v>70</v>
      </c>
      <c r="C188" s="277"/>
      <c r="D188" s="74"/>
      <c r="E188" s="74"/>
      <c r="F188" s="74"/>
      <c r="G188" s="74"/>
      <c r="H188" s="74"/>
      <c r="I188" s="74"/>
      <c r="J188" s="74"/>
      <c r="K188" s="74"/>
      <c r="L188" s="74"/>
      <c r="M188" s="74"/>
      <c r="N188" s="74"/>
      <c r="O188" s="74"/>
      <c r="P188" s="49"/>
      <c r="Q188" s="49"/>
      <c r="R188" s="49"/>
      <c r="S188" s="49"/>
      <c r="T188" s="49"/>
      <c r="U188" s="49"/>
      <c r="V188" s="49"/>
      <c r="W188" s="51">
        <f>IF(ISERROR(AVERAGE('Data pre-processing'!C188:V188)),35,IF(COUNT('Data pre-processing'!C188:V188)&lt;2,"N/A",AVERAGE('Data pre-processing'!C188:V188)))</f>
        <v>35</v>
      </c>
      <c r="X188" s="51" t="str">
        <f>IF(ISERROR(STDEV('Data pre-processing'!C188:V188)),"N/A",STDEV('Data pre-processing'!C188:V188))</f>
        <v>N/A</v>
      </c>
    </row>
    <row r="189" spans="1:24" ht="12.75" customHeight="1">
      <c r="A189" s="178" t="str">
        <f>'Transcript table'!C197</f>
        <v>GAPDH</v>
      </c>
      <c r="B189" s="40" t="s">
        <v>68</v>
      </c>
      <c r="C189" s="277"/>
      <c r="D189" s="74"/>
      <c r="E189" s="74"/>
      <c r="F189" s="74"/>
      <c r="G189" s="74"/>
      <c r="H189" s="74"/>
      <c r="I189" s="74"/>
      <c r="J189" s="74"/>
      <c r="K189" s="74"/>
      <c r="L189" s="74"/>
      <c r="M189" s="74"/>
      <c r="N189" s="74"/>
      <c r="O189" s="74"/>
      <c r="P189" s="49"/>
      <c r="Q189" s="49"/>
      <c r="R189" s="49"/>
      <c r="S189" s="49"/>
      <c r="T189" s="49"/>
      <c r="U189" s="49"/>
      <c r="V189" s="49"/>
      <c r="W189" s="51">
        <f>IF(ISERROR(AVERAGE('Data pre-processing'!C189:V189)),35,IF(COUNT('Data pre-processing'!C189:V189)&lt;2,"N/A",AVERAGE('Data pre-processing'!C189:V189)))</f>
        <v>35</v>
      </c>
      <c r="X189" s="51" t="str">
        <f>IF(ISERROR(STDEV('Data pre-processing'!C189:V189)),"N/A",STDEV('Data pre-processing'!C189:V189))</f>
        <v>N/A</v>
      </c>
    </row>
    <row r="190" spans="1:24" ht="12.75" customHeight="1">
      <c r="A190" s="178" t="str">
        <f>'Transcript table'!C198</f>
        <v>18S rRNA</v>
      </c>
      <c r="B190" s="40" t="s">
        <v>66</v>
      </c>
      <c r="C190" s="277"/>
      <c r="D190" s="74"/>
      <c r="E190" s="74"/>
      <c r="F190" s="74"/>
      <c r="G190" s="74"/>
      <c r="H190" s="74"/>
      <c r="I190" s="74"/>
      <c r="J190" s="74"/>
      <c r="K190" s="74"/>
      <c r="L190" s="74"/>
      <c r="M190" s="74"/>
      <c r="N190" s="74"/>
      <c r="O190" s="74"/>
      <c r="P190" s="49"/>
      <c r="Q190" s="49"/>
      <c r="R190" s="49"/>
      <c r="S190" s="49"/>
      <c r="T190" s="49"/>
      <c r="U190" s="49"/>
      <c r="V190" s="49"/>
      <c r="W190" s="51">
        <f>IF(ISERROR(AVERAGE('Data pre-processing'!C190:V190)),35,IF(COUNT('Data pre-processing'!C190:V190)&lt;2,"N/A",AVERAGE('Data pre-processing'!C190:V190)))</f>
        <v>35</v>
      </c>
      <c r="X190" s="51" t="str">
        <f>IF(ISERROR(STDEV('Data pre-processing'!C190:V190)),"N/A",STDEV('Data pre-processing'!C190:V190))</f>
        <v>N/A</v>
      </c>
    </row>
    <row r="191" spans="1:24" ht="12.75" customHeight="1">
      <c r="A191" s="178" t="str">
        <f>'Transcript table'!C199</f>
        <v>Spike-In</v>
      </c>
      <c r="B191" s="40" t="s">
        <v>64</v>
      </c>
      <c r="C191" s="277"/>
      <c r="D191" s="74"/>
      <c r="E191" s="74"/>
      <c r="F191" s="74"/>
      <c r="G191" s="74"/>
      <c r="H191" s="74"/>
      <c r="I191" s="74"/>
      <c r="J191" s="74"/>
      <c r="K191" s="74"/>
      <c r="L191" s="74"/>
      <c r="M191" s="74"/>
      <c r="N191" s="74"/>
      <c r="O191" s="74"/>
      <c r="P191" s="49"/>
      <c r="Q191" s="49"/>
      <c r="R191" s="49"/>
      <c r="S191" s="49"/>
      <c r="T191" s="49"/>
      <c r="U191" s="49"/>
      <c r="V191" s="49"/>
      <c r="W191" s="51">
        <f>IF(ISERROR(AVERAGE('Data pre-processing'!C191:V191)),35,IF(COUNT('Data pre-processing'!C191:V191)&lt;2,"N/A",AVERAGE('Data pre-processing'!C191:V191)))</f>
        <v>35</v>
      </c>
      <c r="X191" s="51" t="str">
        <f>IF(ISERROR(STDEV('Data pre-processing'!C191:V191)),"N/A",STDEV('Data pre-processing'!C191:V191))</f>
        <v>N/A</v>
      </c>
    </row>
    <row r="192" spans="1:24" ht="12.75" customHeight="1">
      <c r="A192" s="178" t="str">
        <f>'Transcript table'!C200</f>
        <v>PPC</v>
      </c>
      <c r="B192" s="40" t="s">
        <v>61</v>
      </c>
      <c r="C192" s="277"/>
      <c r="D192" s="74"/>
      <c r="E192" s="74"/>
      <c r="F192" s="74"/>
      <c r="G192" s="74"/>
      <c r="H192" s="74"/>
      <c r="I192" s="74"/>
      <c r="J192" s="74"/>
      <c r="K192" s="74"/>
      <c r="L192" s="74"/>
      <c r="M192" s="74"/>
      <c r="N192" s="74"/>
      <c r="O192" s="74"/>
      <c r="P192" s="49"/>
      <c r="Q192" s="49"/>
      <c r="R192" s="49"/>
      <c r="S192" s="49"/>
      <c r="T192" s="49"/>
      <c r="U192" s="49"/>
      <c r="V192" s="49"/>
      <c r="W192" s="51">
        <f>IF(ISERROR(AVERAGE('Data pre-processing'!C192:V192)),35,IF(COUNT('Data pre-processing'!C192:V192)&lt;2,"N/A",AVERAGE('Data pre-processing'!C192:V192)))</f>
        <v>35</v>
      </c>
      <c r="X192" s="51" t="str">
        <f>IF(ISERROR(STDEV('Data pre-processing'!C192:V192)),"N/A",STDEV('Data pre-processing'!C192:V192))</f>
        <v>N/A</v>
      </c>
    </row>
    <row r="193" spans="1:24" ht="12.75" customHeight="1">
      <c r="A193" s="178" t="str">
        <f>'Transcript table'!C201</f>
        <v>GDC</v>
      </c>
      <c r="B193" s="40" t="s">
        <v>58</v>
      </c>
      <c r="C193" s="278"/>
      <c r="D193" s="75"/>
      <c r="E193" s="75"/>
      <c r="F193" s="75"/>
      <c r="G193" s="75"/>
      <c r="H193" s="75"/>
      <c r="I193" s="75"/>
      <c r="J193" s="75"/>
      <c r="K193" s="75"/>
      <c r="L193" s="75"/>
      <c r="M193" s="75"/>
      <c r="N193" s="75"/>
      <c r="O193" s="75"/>
      <c r="P193" s="49"/>
      <c r="Q193" s="49"/>
      <c r="R193" s="49"/>
      <c r="S193" s="49"/>
      <c r="T193" s="49"/>
      <c r="U193" s="49"/>
      <c r="V193" s="49"/>
      <c r="W193" s="51">
        <f>IF(ISERROR(AVERAGE('Data pre-processing'!C193:V193)),35,IF(COUNT('Data pre-processing'!C193:V193)&lt;2,"N/A",AVERAGE('Data pre-processing'!C193:V193)))</f>
        <v>35</v>
      </c>
      <c r="X193" s="51" t="str">
        <f>IF(ISERROR(STDEV('Data pre-processing'!C193:V193)),"N/A",STDEV('Data pre-processing'!C193:V193))</f>
        <v>N/A</v>
      </c>
    </row>
    <row r="194" spans="1:24" ht="12.75" customHeight="1">
      <c r="A194" s="178" t="str">
        <f>'Transcript table'!C202</f>
        <v>Blank</v>
      </c>
      <c r="B194" s="40" t="s">
        <v>56</v>
      </c>
      <c r="C194" s="278"/>
      <c r="D194" s="75"/>
      <c r="E194" s="75"/>
      <c r="F194" s="75"/>
      <c r="G194" s="75"/>
      <c r="H194" s="75"/>
      <c r="I194" s="75"/>
      <c r="J194" s="75"/>
      <c r="K194" s="75"/>
      <c r="L194" s="75"/>
      <c r="M194" s="75"/>
      <c r="N194" s="75"/>
      <c r="O194" s="75"/>
      <c r="P194" s="49"/>
      <c r="Q194" s="49"/>
      <c r="R194" s="49"/>
      <c r="S194" s="49"/>
      <c r="T194" s="49"/>
      <c r="U194" s="49"/>
      <c r="V194" s="49"/>
      <c r="W194" s="51">
        <f>IF(ISERROR(AVERAGE('Data pre-processing'!C194:V194)),35,IF(COUNT('Data pre-processing'!C194:V194)&lt;2,"N/A",AVERAGE('Data pre-processing'!C194:V194)))</f>
        <v>35</v>
      </c>
      <c r="X194" s="51" t="str">
        <f>IF(ISERROR(STDEV('Data pre-processing'!C194:V194)),"N/A",STDEV('Data pre-processing'!C194:V194))</f>
        <v>N/A</v>
      </c>
    </row>
    <row r="195" spans="1:24" ht="12.75" customHeight="1">
      <c r="A195" s="198" t="s">
        <v>50</v>
      </c>
      <c r="B195" s="199"/>
      <c r="C195" s="199"/>
      <c r="D195" s="199"/>
      <c r="E195" s="199"/>
      <c r="F195" s="199"/>
      <c r="G195" s="199"/>
      <c r="H195" s="199"/>
      <c r="I195" s="199"/>
      <c r="J195" s="199"/>
      <c r="K195" s="199"/>
      <c r="L195" s="199"/>
      <c r="M195" s="199"/>
      <c r="N195" s="200"/>
    </row>
    <row r="196" spans="1:24"/>
    <row r="197" spans="1:24"/>
    <row r="198" spans="1:24"/>
    <row r="199" spans="1:24"/>
    <row r="200" spans="1:24"/>
    <row r="201" spans="1:24"/>
    <row r="202" spans="1:24"/>
    <row r="203" spans="1:24"/>
    <row r="204" spans="1:24"/>
    <row r="205" spans="1:24"/>
    <row r="206" spans="1:24"/>
    <row r="207" spans="1:24"/>
    <row r="208" spans="1:24"/>
    <row r="209"/>
    <row r="210"/>
    <row r="211"/>
    <row r="212"/>
    <row r="213"/>
    <row r="214"/>
    <row r="215"/>
    <row r="216"/>
    <row r="217"/>
    <row r="218"/>
    <row r="219"/>
  </sheetData>
  <mergeCells count="6">
    <mergeCell ref="A195:N195"/>
    <mergeCell ref="A1:A2"/>
    <mergeCell ref="B1:B2"/>
    <mergeCell ref="C1:X1"/>
    <mergeCell ref="AA3:AT3"/>
    <mergeCell ref="Z9:AV9"/>
  </mergeCells>
  <phoneticPr fontId="0" type="noConversion"/>
  <conditionalFormatting sqref="W3:W194">
    <cfRule type="cellIs" dxfId="13" priority="25" stopIfTrue="1" operator="greaterThanOrEqual">
      <formula>35</formula>
    </cfRule>
    <cfRule type="cellIs" dxfId="12" priority="25" stopIfTrue="1" operator="equal">
      <formula>0</formula>
    </cfRule>
  </conditionalFormatting>
  <pageMargins left="0.74990626395218019" right="0.74990626395218019" top="0.99987495602585208" bottom="0.99987495602585208" header="0.49993747801292604" footer="0.4999374780129260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FD209"/>
  <sheetViews>
    <sheetView zoomScale="80" zoomScaleNormal="80" workbookViewId="0">
      <pane ySplit="2" topLeftCell="A3" activePane="bottomLeft" state="frozen"/>
      <selection pane="bottomLeft" sqref="A1:A2"/>
    </sheetView>
  </sheetViews>
  <sheetFormatPr defaultColWidth="0" defaultRowHeight="15" zeroHeight="1"/>
  <cols>
    <col min="1" max="1" width="22.5" style="13" customWidth="1"/>
    <col min="2" max="2" width="9.125" style="13" customWidth="1"/>
    <col min="3" max="3" width="7.5" style="13" customWidth="1"/>
    <col min="4" max="4" width="7.25" style="13" customWidth="1"/>
    <col min="5" max="5" width="6.875" style="13" customWidth="1"/>
    <col min="6" max="14" width="5.875" style="13" customWidth="1"/>
    <col min="15" max="15" width="6.75" style="13" customWidth="1"/>
    <col min="16" max="16" width="6.25" style="13" customWidth="1"/>
    <col min="17" max="18" width="6" style="13" customWidth="1"/>
    <col min="19" max="19" width="6.375" style="13" customWidth="1"/>
    <col min="20" max="21" width="6" style="13" customWidth="1"/>
    <col min="22" max="22" width="5.625" style="13" customWidth="1"/>
    <col min="23" max="25" width="5" style="13" customWidth="1"/>
    <col min="26" max="26" width="7" style="13" customWidth="1"/>
    <col min="27" max="28" width="5.875" style="13" customWidth="1"/>
    <col min="29" max="52" width="8" style="13" customWidth="1"/>
    <col min="53" max="16383" width="0" style="13" hidden="1"/>
    <col min="16384" max="16384" width="0" style="14" hidden="1"/>
  </cols>
  <sheetData>
    <row r="1" spans="1:48 16384:16384" ht="14.25" customHeight="1">
      <c r="A1" s="211" t="s">
        <v>46</v>
      </c>
      <c r="B1" s="211" t="s">
        <v>4</v>
      </c>
      <c r="C1" s="218" t="str">
        <f>'All expressed genes'!D2</f>
        <v>Control</v>
      </c>
      <c r="D1" s="218"/>
      <c r="E1" s="218"/>
      <c r="F1" s="218"/>
      <c r="G1" s="218"/>
      <c r="H1" s="218"/>
      <c r="I1" s="218"/>
      <c r="J1" s="218"/>
      <c r="K1" s="218"/>
      <c r="L1" s="218"/>
      <c r="M1" s="218"/>
      <c r="N1" s="218"/>
      <c r="O1" s="218"/>
      <c r="P1" s="218"/>
      <c r="Q1" s="218"/>
      <c r="R1" s="218"/>
      <c r="S1" s="218"/>
      <c r="T1" s="218"/>
      <c r="U1" s="218"/>
      <c r="V1" s="218"/>
      <c r="W1" s="218"/>
      <c r="X1" s="218"/>
    </row>
    <row r="2" spans="1:48 16384:16384">
      <c r="A2" s="212"/>
      <c r="B2" s="212"/>
      <c r="C2" s="93" t="s">
        <v>485</v>
      </c>
      <c r="D2" s="93" t="s">
        <v>487</v>
      </c>
      <c r="E2" s="93" t="s">
        <v>18</v>
      </c>
      <c r="F2" s="93" t="s">
        <v>8</v>
      </c>
      <c r="G2" s="93" t="s">
        <v>9</v>
      </c>
      <c r="H2" s="93" t="s">
        <v>10</v>
      </c>
      <c r="I2" s="93" t="s">
        <v>11</v>
      </c>
      <c r="J2" s="93" t="s">
        <v>12</v>
      </c>
      <c r="K2" s="93" t="s">
        <v>13</v>
      </c>
      <c r="L2" s="93" t="s">
        <v>14</v>
      </c>
      <c r="M2" s="93" t="s">
        <v>444</v>
      </c>
      <c r="N2" s="93" t="s">
        <v>445</v>
      </c>
      <c r="O2" s="93" t="s">
        <v>446</v>
      </c>
      <c r="P2" s="93" t="s">
        <v>447</v>
      </c>
      <c r="Q2" s="93" t="s">
        <v>448</v>
      </c>
      <c r="R2" s="93" t="s">
        <v>449</v>
      </c>
      <c r="S2" s="93" t="s">
        <v>450</v>
      </c>
      <c r="T2" s="93" t="s">
        <v>451</v>
      </c>
      <c r="U2" s="93" t="s">
        <v>452</v>
      </c>
      <c r="V2" s="93" t="s">
        <v>453</v>
      </c>
      <c r="W2" s="95" t="s">
        <v>6</v>
      </c>
      <c r="X2" s="95" t="s">
        <v>15</v>
      </c>
      <c r="XFD2" s="13"/>
    </row>
    <row r="3" spans="1:48 16384:16384" ht="12.75" customHeight="1">
      <c r="A3" s="94" t="str">
        <f>'Transcript table'!C11</f>
        <v>1700007L15Rik</v>
      </c>
      <c r="B3" s="168" t="s">
        <v>440</v>
      </c>
      <c r="C3" s="74"/>
      <c r="D3" s="74"/>
      <c r="E3" s="74"/>
      <c r="F3" s="74"/>
      <c r="G3" s="74"/>
      <c r="H3" s="74"/>
      <c r="I3" s="74"/>
      <c r="J3" s="74"/>
      <c r="K3" s="74"/>
      <c r="L3" s="74"/>
      <c r="M3" s="49"/>
      <c r="N3" s="49"/>
      <c r="O3" s="49"/>
      <c r="P3" s="74"/>
      <c r="Q3" s="74"/>
      <c r="R3" s="74"/>
      <c r="S3" s="74"/>
      <c r="T3" s="74"/>
      <c r="U3" s="74"/>
      <c r="V3" s="74"/>
      <c r="W3" s="96">
        <f>IF(ISERROR(AVERAGE('Data pre-processing'!Y3:AR3)),35,IF(COUNT('Data pre-processing'!Y3:AR3)&lt;2,"N/A",AVERAGE('Data pre-processing'!Y3:AR3)))</f>
        <v>35</v>
      </c>
      <c r="X3" s="96" t="str">
        <f>IF(ISERROR(STDEV('Data pre-processing'!Y3:AR3)),"N/A",STDEV('Data pre-processing'!Y3:AR3))</f>
        <v>N/A</v>
      </c>
      <c r="Z3" s="216" t="s">
        <v>47</v>
      </c>
      <c r="AA3" s="209" t="s">
        <v>51</v>
      </c>
      <c r="AB3" s="210"/>
      <c r="AC3" s="210"/>
      <c r="AD3" s="210"/>
      <c r="AE3" s="210"/>
      <c r="AF3" s="210"/>
      <c r="AG3" s="210"/>
      <c r="AH3" s="210"/>
      <c r="AI3" s="210"/>
      <c r="AJ3" s="210"/>
      <c r="AK3" s="210"/>
      <c r="AL3" s="210"/>
      <c r="AM3" s="210"/>
      <c r="AN3" s="210"/>
      <c r="AO3" s="210"/>
      <c r="AP3" s="210"/>
      <c r="AQ3" s="210"/>
      <c r="AR3" s="210"/>
      <c r="AS3" s="210"/>
      <c r="AT3" s="219"/>
      <c r="AU3" s="216" t="s">
        <v>6</v>
      </c>
      <c r="AV3" s="216" t="s">
        <v>7</v>
      </c>
      <c r="XFD3" s="13"/>
    </row>
    <row r="4" spans="1:48 16384:16384" ht="12.75" customHeight="1">
      <c r="A4" s="94" t="str">
        <f>'Transcript table'!C12</f>
        <v>4930503E24Rik</v>
      </c>
      <c r="B4" s="168" t="s">
        <v>438</v>
      </c>
      <c r="C4" s="74"/>
      <c r="D4" s="74"/>
      <c r="E4" s="74"/>
      <c r="F4" s="74"/>
      <c r="G4" s="74"/>
      <c r="H4" s="74"/>
      <c r="I4" s="74"/>
      <c r="J4" s="74"/>
      <c r="K4" s="74"/>
      <c r="L4" s="74"/>
      <c r="M4" s="49"/>
      <c r="N4" s="49"/>
      <c r="O4" s="49"/>
      <c r="P4" s="74"/>
      <c r="Q4" s="74"/>
      <c r="R4" s="74"/>
      <c r="S4" s="74"/>
      <c r="T4" s="74"/>
      <c r="U4" s="74"/>
      <c r="V4" s="74"/>
      <c r="W4" s="96">
        <f>IF(ISERROR(AVERAGE('Data pre-processing'!Y4:AR4)),35,IF(COUNT('Data pre-processing'!Y4:AR4)&lt;2,"N/A",AVERAGE('Data pre-processing'!Y4:AR4)))</f>
        <v>35</v>
      </c>
      <c r="X4" s="96" t="str">
        <f>IF(ISERROR(STDEV('Data pre-processing'!Y4:AR4)),"N/A",STDEV('Data pre-processing'!Y4:AR4))</f>
        <v>N/A</v>
      </c>
      <c r="Z4" s="217"/>
      <c r="AA4" s="97" t="str">
        <f>C2</f>
        <v>exp1</v>
      </c>
      <c r="AB4" s="97" t="str">
        <f t="shared" ref="AB4:AT4" si="0">D2</f>
        <v>exp2</v>
      </c>
      <c r="AC4" s="97" t="str">
        <f t="shared" si="0"/>
        <v>exp3</v>
      </c>
      <c r="AD4" s="97" t="str">
        <f t="shared" si="0"/>
        <v>exp4</v>
      </c>
      <c r="AE4" s="97" t="str">
        <f t="shared" si="0"/>
        <v>exp5</v>
      </c>
      <c r="AF4" s="97" t="str">
        <f t="shared" si="0"/>
        <v>exp6</v>
      </c>
      <c r="AG4" s="97" t="str">
        <f t="shared" si="0"/>
        <v>exp7</v>
      </c>
      <c r="AH4" s="97" t="str">
        <f t="shared" si="0"/>
        <v>exp8</v>
      </c>
      <c r="AI4" s="97" t="str">
        <f t="shared" si="0"/>
        <v>exp9</v>
      </c>
      <c r="AJ4" s="97" t="str">
        <f t="shared" si="0"/>
        <v>exp10</v>
      </c>
      <c r="AK4" s="97" t="str">
        <f t="shared" si="0"/>
        <v>exp11</v>
      </c>
      <c r="AL4" s="97" t="str">
        <f t="shared" si="0"/>
        <v>exp12</v>
      </c>
      <c r="AM4" s="97" t="str">
        <f t="shared" si="0"/>
        <v>exp13</v>
      </c>
      <c r="AN4" s="97" t="str">
        <f t="shared" si="0"/>
        <v>exp14</v>
      </c>
      <c r="AO4" s="97" t="str">
        <f t="shared" si="0"/>
        <v>exp15</v>
      </c>
      <c r="AP4" s="97" t="str">
        <f t="shared" si="0"/>
        <v>exp16</v>
      </c>
      <c r="AQ4" s="97" t="str">
        <f t="shared" si="0"/>
        <v>exp17</v>
      </c>
      <c r="AR4" s="97" t="str">
        <f t="shared" si="0"/>
        <v>exp18</v>
      </c>
      <c r="AS4" s="97" t="str">
        <f t="shared" si="0"/>
        <v>exp19</v>
      </c>
      <c r="AT4" s="97" t="str">
        <f t="shared" si="0"/>
        <v>exp20</v>
      </c>
      <c r="AU4" s="217"/>
      <c r="AV4" s="217"/>
      <c r="XFD4" s="13"/>
    </row>
    <row r="5" spans="1:48 16384:16384" ht="12.75" customHeight="1">
      <c r="A5" s="94" t="str">
        <f>'Transcript table'!C13</f>
        <v>4930570G19Rik-1</v>
      </c>
      <c r="B5" s="168" t="s">
        <v>436</v>
      </c>
      <c r="C5" s="74"/>
      <c r="D5" s="74"/>
      <c r="E5" s="74"/>
      <c r="F5" s="74"/>
      <c r="G5" s="74"/>
      <c r="H5" s="74"/>
      <c r="I5" s="74"/>
      <c r="J5" s="74"/>
      <c r="K5" s="74"/>
      <c r="L5" s="74"/>
      <c r="M5" s="49"/>
      <c r="N5" s="49"/>
      <c r="O5" s="49"/>
      <c r="P5" s="74"/>
      <c r="Q5" s="74"/>
      <c r="R5" s="74"/>
      <c r="S5" s="74"/>
      <c r="T5" s="74"/>
      <c r="U5" s="74"/>
      <c r="V5" s="74"/>
      <c r="W5" s="96">
        <f>IF(ISERROR(AVERAGE('Data pre-processing'!Y5:AR5)),35,IF(COUNT('Data pre-processing'!Y5:AR5)&lt;2,"N/A",AVERAGE('Data pre-processing'!Y5:AR5)))</f>
        <v>35</v>
      </c>
      <c r="X5" s="96" t="str">
        <f>IF(ISERROR(STDEV('Data pre-processing'!Y5:AR5)),"N/A",STDEV('Data pre-processing'!Y5:AR5))</f>
        <v>N/A</v>
      </c>
      <c r="Z5" s="98" t="s">
        <v>19</v>
      </c>
      <c r="AA5" s="18" t="str">
        <f>IF(COUNTIF(C$3:C$194,"&lt;35")=0,"",COUNTIF(C$3:C$194,"&lt;25"))</f>
        <v/>
      </c>
      <c r="AB5" s="18" t="str">
        <f>IF(COUNTIF(D$3:D$194,"&lt;35")=0,"",COUNTIF(D$3:D$194,"&lt;25"))</f>
        <v/>
      </c>
      <c r="AC5" s="18" t="str">
        <f t="shared" ref="AC5:AT5" si="1">IF(COUNTIF(E$3:E$194,"&lt;35")=0,"",COUNTIF(E$3:E$194,"&lt;25"))</f>
        <v/>
      </c>
      <c r="AD5" s="18" t="str">
        <f t="shared" si="1"/>
        <v/>
      </c>
      <c r="AE5" s="18" t="str">
        <f t="shared" si="1"/>
        <v/>
      </c>
      <c r="AF5" s="18" t="str">
        <f t="shared" si="1"/>
        <v/>
      </c>
      <c r="AG5" s="18" t="str">
        <f t="shared" si="1"/>
        <v/>
      </c>
      <c r="AH5" s="18" t="str">
        <f t="shared" si="1"/>
        <v/>
      </c>
      <c r="AI5" s="18" t="str">
        <f t="shared" si="1"/>
        <v/>
      </c>
      <c r="AJ5" s="18" t="str">
        <f t="shared" si="1"/>
        <v/>
      </c>
      <c r="AK5" s="18" t="str">
        <f t="shared" si="1"/>
        <v/>
      </c>
      <c r="AL5" s="18" t="str">
        <f t="shared" si="1"/>
        <v/>
      </c>
      <c r="AM5" s="18" t="str">
        <f t="shared" si="1"/>
        <v/>
      </c>
      <c r="AN5" s="18" t="str">
        <f t="shared" si="1"/>
        <v/>
      </c>
      <c r="AO5" s="18" t="str">
        <f t="shared" si="1"/>
        <v/>
      </c>
      <c r="AP5" s="18" t="str">
        <f t="shared" si="1"/>
        <v/>
      </c>
      <c r="AQ5" s="18" t="str">
        <f t="shared" si="1"/>
        <v/>
      </c>
      <c r="AR5" s="18" t="str">
        <f t="shared" si="1"/>
        <v/>
      </c>
      <c r="AS5" s="18" t="str">
        <f t="shared" si="1"/>
        <v/>
      </c>
      <c r="AT5" s="18" t="str">
        <f t="shared" si="1"/>
        <v/>
      </c>
      <c r="AU5" s="99" t="e">
        <f>AVERAGE(AA5:AT5)</f>
        <v>#DIV/0!</v>
      </c>
      <c r="AV5" s="100" t="e">
        <f>STDEV(AA5:AT5)</f>
        <v>#DIV/0!</v>
      </c>
      <c r="XFD5" s="13"/>
    </row>
    <row r="6" spans="1:48 16384:16384" ht="12.75" customHeight="1">
      <c r="A6" s="94" t="str">
        <f>'Transcript table'!C14</f>
        <v>4930570G19Rik-2</v>
      </c>
      <c r="B6" s="168" t="s">
        <v>434</v>
      </c>
      <c r="C6" s="74"/>
      <c r="D6" s="74"/>
      <c r="E6" s="74"/>
      <c r="F6" s="74"/>
      <c r="G6" s="74"/>
      <c r="H6" s="74"/>
      <c r="I6" s="74"/>
      <c r="J6" s="74"/>
      <c r="K6" s="74"/>
      <c r="L6" s="74"/>
      <c r="M6" s="49"/>
      <c r="N6" s="49"/>
      <c r="O6" s="49"/>
      <c r="P6" s="74"/>
      <c r="Q6" s="74"/>
      <c r="R6" s="74"/>
      <c r="S6" s="74"/>
      <c r="T6" s="74"/>
      <c r="U6" s="74"/>
      <c r="V6" s="74"/>
      <c r="W6" s="96">
        <f>IF(ISERROR(AVERAGE('Data pre-processing'!Y6:AR6)),35,IF(COUNT('Data pre-processing'!Y6:AR6)&lt;2,"N/A",AVERAGE('Data pre-processing'!Y6:AR6)))</f>
        <v>35</v>
      </c>
      <c r="X6" s="96" t="str">
        <f>IF(ISERROR(STDEV('Data pre-processing'!Y6:AR6)),"N/A",STDEV('Data pre-processing'!Y6:AR6))</f>
        <v>N/A</v>
      </c>
      <c r="Z6" s="98" t="s">
        <v>20</v>
      </c>
      <c r="AA6" s="18" t="str">
        <f>IF(COUNTIF(C$3:C$194,"&lt;35")=0,"",COUNTIF(C$3:C$194,"&lt;30")-AA5)</f>
        <v/>
      </c>
      <c r="AB6" s="18" t="str">
        <f>IF(COUNTIF(D$3:D$194,"&lt;35")=0,"",COUNTIF(D$3:D$194,"&lt;30")-AB5)</f>
        <v/>
      </c>
      <c r="AC6" s="18" t="str">
        <f t="shared" ref="AC6:AT6" si="2">IF(COUNTIF(E$3:E$194,"&lt;35")=0,"",COUNTIF(E$3:E$194,"&lt;30")-AC5)</f>
        <v/>
      </c>
      <c r="AD6" s="18" t="str">
        <f t="shared" si="2"/>
        <v/>
      </c>
      <c r="AE6" s="18" t="str">
        <f t="shared" si="2"/>
        <v/>
      </c>
      <c r="AF6" s="18" t="str">
        <f t="shared" si="2"/>
        <v/>
      </c>
      <c r="AG6" s="18" t="str">
        <f t="shared" si="2"/>
        <v/>
      </c>
      <c r="AH6" s="18" t="str">
        <f t="shared" si="2"/>
        <v/>
      </c>
      <c r="AI6" s="18" t="str">
        <f t="shared" si="2"/>
        <v/>
      </c>
      <c r="AJ6" s="18" t="str">
        <f t="shared" si="2"/>
        <v/>
      </c>
      <c r="AK6" s="18" t="str">
        <f t="shared" si="2"/>
        <v/>
      </c>
      <c r="AL6" s="18" t="str">
        <f t="shared" si="2"/>
        <v/>
      </c>
      <c r="AM6" s="18" t="str">
        <f t="shared" si="2"/>
        <v/>
      </c>
      <c r="AN6" s="18" t="str">
        <f t="shared" si="2"/>
        <v/>
      </c>
      <c r="AO6" s="18" t="str">
        <f t="shared" si="2"/>
        <v/>
      </c>
      <c r="AP6" s="18" t="str">
        <f t="shared" si="2"/>
        <v/>
      </c>
      <c r="AQ6" s="18" t="str">
        <f t="shared" si="2"/>
        <v/>
      </c>
      <c r="AR6" s="18" t="str">
        <f t="shared" si="2"/>
        <v/>
      </c>
      <c r="AS6" s="18" t="str">
        <f t="shared" si="2"/>
        <v/>
      </c>
      <c r="AT6" s="18" t="str">
        <f t="shared" si="2"/>
        <v/>
      </c>
      <c r="AU6" s="99" t="e">
        <f>AVERAGE(AA6:AT6)</f>
        <v>#DIV/0!</v>
      </c>
      <c r="AV6" s="100" t="e">
        <f>STDEV(AA6:AT6)</f>
        <v>#DIV/0!</v>
      </c>
      <c r="XFD6" s="13"/>
    </row>
    <row r="7" spans="1:48 16384:16384" ht="14.25" customHeight="1">
      <c r="A7" s="94" t="str">
        <f>'Transcript table'!C15</f>
        <v>5430416N02Rik</v>
      </c>
      <c r="B7" s="168" t="s">
        <v>432</v>
      </c>
      <c r="C7" s="74"/>
      <c r="D7" s="74"/>
      <c r="E7" s="74"/>
      <c r="F7" s="74"/>
      <c r="G7" s="74"/>
      <c r="H7" s="74"/>
      <c r="I7" s="74"/>
      <c r="J7" s="74"/>
      <c r="K7" s="74"/>
      <c r="L7" s="74"/>
      <c r="M7" s="49"/>
      <c r="N7" s="49"/>
      <c r="O7" s="49"/>
      <c r="P7" s="74"/>
      <c r="Q7" s="74"/>
      <c r="R7" s="74"/>
      <c r="S7" s="74"/>
      <c r="T7" s="74"/>
      <c r="U7" s="74"/>
      <c r="V7" s="74"/>
      <c r="W7" s="96">
        <f>IF(ISERROR(AVERAGE('Data pre-processing'!Y7:AR7)),35,IF(COUNT('Data pre-processing'!Y7:AR7)&lt;2,"N/A",AVERAGE('Data pre-processing'!Y7:AR7)))</f>
        <v>35</v>
      </c>
      <c r="X7" s="96" t="str">
        <f>IF(ISERROR(STDEV('Data pre-processing'!Y7:AR7)),"N/A",STDEV('Data pre-processing'!Y7:AR7))</f>
        <v>N/A</v>
      </c>
      <c r="Z7" s="98" t="s">
        <v>21</v>
      </c>
      <c r="AA7" s="18" t="str">
        <f>IF(COUNTIF(C$3:C$194,"&lt;35")=0,"",COUNTIF(C$3:C$194,"&lt;35")-SUM(AA5:AA6))</f>
        <v/>
      </c>
      <c r="AB7" s="18" t="str">
        <f>IF(COUNTIF(D$3:D$194,"&lt;35")=0,"",COUNTIF(D$3:D$194,"&lt;35")-SUM(AB5:AB6))</f>
        <v/>
      </c>
      <c r="AC7" s="18" t="str">
        <f t="shared" ref="AC7:AT7" si="3">IF(COUNTIF(E$3:E$194,"&lt;35")=0,"",COUNTIF(E$3:E$194,"&lt;35")-SUM(AC5:AC6))</f>
        <v/>
      </c>
      <c r="AD7" s="18" t="str">
        <f t="shared" si="3"/>
        <v/>
      </c>
      <c r="AE7" s="18" t="str">
        <f t="shared" si="3"/>
        <v/>
      </c>
      <c r="AF7" s="18" t="str">
        <f t="shared" si="3"/>
        <v/>
      </c>
      <c r="AG7" s="18" t="str">
        <f t="shared" si="3"/>
        <v/>
      </c>
      <c r="AH7" s="18" t="str">
        <f t="shared" si="3"/>
        <v/>
      </c>
      <c r="AI7" s="18" t="str">
        <f t="shared" si="3"/>
        <v/>
      </c>
      <c r="AJ7" s="18" t="str">
        <f t="shared" si="3"/>
        <v/>
      </c>
      <c r="AK7" s="18" t="str">
        <f t="shared" si="3"/>
        <v/>
      </c>
      <c r="AL7" s="18" t="str">
        <f t="shared" si="3"/>
        <v/>
      </c>
      <c r="AM7" s="18" t="str">
        <f t="shared" si="3"/>
        <v/>
      </c>
      <c r="AN7" s="18" t="str">
        <f t="shared" si="3"/>
        <v/>
      </c>
      <c r="AO7" s="18" t="str">
        <f t="shared" si="3"/>
        <v/>
      </c>
      <c r="AP7" s="18" t="str">
        <f t="shared" si="3"/>
        <v/>
      </c>
      <c r="AQ7" s="18" t="str">
        <f t="shared" si="3"/>
        <v/>
      </c>
      <c r="AR7" s="18" t="str">
        <f t="shared" si="3"/>
        <v/>
      </c>
      <c r="AS7" s="18" t="str">
        <f t="shared" si="3"/>
        <v/>
      </c>
      <c r="AT7" s="18" t="str">
        <f t="shared" si="3"/>
        <v/>
      </c>
      <c r="AU7" s="99" t="e">
        <f>AVERAGE(AA7:AT7)</f>
        <v>#DIV/0!</v>
      </c>
      <c r="AV7" s="100" t="e">
        <f>STDEV(AA7:AT7)</f>
        <v>#DIV/0!</v>
      </c>
      <c r="XFD7" s="13"/>
    </row>
    <row r="8" spans="1:48 16384:16384" ht="12.75" customHeight="1">
      <c r="A8" s="94" t="str">
        <f>'Transcript table'!C16</f>
        <v>5S-OT</v>
      </c>
      <c r="B8" s="168" t="s">
        <v>430</v>
      </c>
      <c r="C8" s="74"/>
      <c r="D8" s="74"/>
      <c r="E8" s="74"/>
      <c r="F8" s="74"/>
      <c r="G8" s="74"/>
      <c r="H8" s="74"/>
      <c r="I8" s="74"/>
      <c r="J8" s="74"/>
      <c r="K8" s="74"/>
      <c r="L8" s="74"/>
      <c r="M8" s="49"/>
      <c r="N8" s="49"/>
      <c r="O8" s="49"/>
      <c r="P8" s="74"/>
      <c r="Q8" s="74"/>
      <c r="R8" s="74"/>
      <c r="S8" s="74"/>
      <c r="T8" s="74"/>
      <c r="U8" s="74"/>
      <c r="V8" s="74"/>
      <c r="W8" s="96">
        <f>IF(ISERROR(AVERAGE('Data pre-processing'!Y8:AR8)),35,IF(COUNT('Data pre-processing'!Y8:AR8)&lt;2,"N/A",AVERAGE('Data pre-processing'!Y8:AR8)))</f>
        <v>35</v>
      </c>
      <c r="X8" s="96" t="str">
        <f>IF(ISERROR(STDEV('Data pre-processing'!Y8:AR8)),"N/A",STDEV('Data pre-processing'!Y8:AR8))</f>
        <v>N/A</v>
      </c>
      <c r="Z8" s="98" t="s">
        <v>22</v>
      </c>
      <c r="AA8" s="18" t="str">
        <f>IF(COUNTIF(C$3:C$194,"&lt;40")=0,"",COUNTIF(C$3:C$194,"N/A")+COUNTIF(C$3:C$194,"Undetermined")+COUNTBLANK(C$3:C$194)+COUNTIF(C$3:C$194,"&gt;=35"))</f>
        <v/>
      </c>
      <c r="AB8" s="18" t="str">
        <f>IF(COUNTIF(D$3:D$194,"&lt;40")=0,"",COUNTIF(D$3:D$194,"N/A")+COUNTIF(D$3:D$194,"Undetermined")+COUNTBLANK(D$3:D$194)+COUNTIF(D$3:D$194,"&gt;=35"))</f>
        <v/>
      </c>
      <c r="AC8" s="18" t="str">
        <f t="shared" ref="AC8:AT8" si="4">IF(COUNTIF(E$3:E$194,"&lt;40")=0,"",COUNTIF(E$3:E$194,"N/A")+COUNTIF(E$3:E$194,"Undetermined")+COUNTBLANK(E$3:E$194)+COUNTIF(E$3:E$194,"&gt;=35"))</f>
        <v/>
      </c>
      <c r="AD8" s="18" t="str">
        <f t="shared" si="4"/>
        <v/>
      </c>
      <c r="AE8" s="18" t="str">
        <f t="shared" si="4"/>
        <v/>
      </c>
      <c r="AF8" s="18" t="str">
        <f t="shared" si="4"/>
        <v/>
      </c>
      <c r="AG8" s="18" t="str">
        <f t="shared" si="4"/>
        <v/>
      </c>
      <c r="AH8" s="18" t="str">
        <f t="shared" si="4"/>
        <v/>
      </c>
      <c r="AI8" s="18" t="str">
        <f t="shared" si="4"/>
        <v/>
      </c>
      <c r="AJ8" s="18" t="str">
        <f t="shared" si="4"/>
        <v/>
      </c>
      <c r="AK8" s="18" t="str">
        <f t="shared" si="4"/>
        <v/>
      </c>
      <c r="AL8" s="18" t="str">
        <f t="shared" si="4"/>
        <v/>
      </c>
      <c r="AM8" s="18" t="str">
        <f t="shared" si="4"/>
        <v/>
      </c>
      <c r="AN8" s="18" t="str">
        <f t="shared" si="4"/>
        <v/>
      </c>
      <c r="AO8" s="18" t="str">
        <f t="shared" si="4"/>
        <v/>
      </c>
      <c r="AP8" s="18" t="str">
        <f t="shared" si="4"/>
        <v/>
      </c>
      <c r="AQ8" s="18" t="str">
        <f t="shared" si="4"/>
        <v/>
      </c>
      <c r="AR8" s="18" t="str">
        <f t="shared" si="4"/>
        <v/>
      </c>
      <c r="AS8" s="18" t="str">
        <f t="shared" si="4"/>
        <v/>
      </c>
      <c r="AT8" s="18" t="str">
        <f t="shared" si="4"/>
        <v/>
      </c>
      <c r="AU8" s="99" t="e">
        <f>AVERAGE(AA8:AT8)</f>
        <v>#DIV/0!</v>
      </c>
      <c r="AV8" s="100" t="e">
        <f>STDEV(AA8:AT8)</f>
        <v>#DIV/0!</v>
      </c>
      <c r="XFD8" s="13"/>
    </row>
    <row r="9" spans="1:48 16384:16384" ht="12.75" customHeight="1">
      <c r="A9" s="94" t="str">
        <f>'Transcript table'!C17</f>
        <v>6430411K18Rik</v>
      </c>
      <c r="B9" s="168" t="s">
        <v>428</v>
      </c>
      <c r="C9" s="74"/>
      <c r="D9" s="74"/>
      <c r="E9" s="74"/>
      <c r="F9" s="74"/>
      <c r="G9" s="74"/>
      <c r="H9" s="74"/>
      <c r="I9" s="74"/>
      <c r="J9" s="74"/>
      <c r="K9" s="74"/>
      <c r="L9" s="74"/>
      <c r="M9" s="49"/>
      <c r="N9" s="49"/>
      <c r="O9" s="49"/>
      <c r="P9" s="74"/>
      <c r="Q9" s="74"/>
      <c r="R9" s="74"/>
      <c r="S9" s="74"/>
      <c r="T9" s="74"/>
      <c r="U9" s="74"/>
      <c r="V9" s="74"/>
      <c r="W9" s="96">
        <f>IF(ISERROR(AVERAGE('Data pre-processing'!Y9:AR9)),35,IF(COUNT('Data pre-processing'!Y9:AR9)&lt;2,"N/A",AVERAGE('Data pre-processing'!Y9:AR9)))</f>
        <v>35</v>
      </c>
      <c r="X9" s="96" t="str">
        <f>IF(ISERROR(STDEV('Data pre-processing'!Y9:AR9)),"N/A",STDEV('Data pre-processing'!Y9:AR9))</f>
        <v>N/A</v>
      </c>
      <c r="Z9" s="209" t="s">
        <v>49</v>
      </c>
      <c r="AA9" s="210"/>
      <c r="AB9" s="210"/>
      <c r="AC9" s="210"/>
      <c r="AD9" s="210"/>
      <c r="AE9" s="210"/>
      <c r="AF9" s="210"/>
      <c r="AG9" s="210"/>
      <c r="AH9" s="210"/>
      <c r="AI9" s="210"/>
      <c r="AJ9" s="210"/>
      <c r="AK9" s="210"/>
      <c r="AL9" s="210"/>
      <c r="AM9" s="210"/>
      <c r="AN9" s="210"/>
      <c r="AO9" s="210"/>
      <c r="AP9" s="210"/>
      <c r="AQ9" s="210"/>
      <c r="AR9" s="210"/>
      <c r="AS9" s="210"/>
      <c r="AT9" s="210"/>
      <c r="AU9" s="210"/>
      <c r="AV9" s="210"/>
      <c r="XFD9" s="13"/>
    </row>
    <row r="10" spans="1:48 16384:16384" ht="12.75" customHeight="1">
      <c r="A10" s="94" t="str">
        <f>'Transcript table'!C18</f>
        <v>9530018H14Rik</v>
      </c>
      <c r="B10" s="168" t="s">
        <v>426</v>
      </c>
      <c r="C10" s="74"/>
      <c r="D10" s="74"/>
      <c r="E10" s="74"/>
      <c r="F10" s="74"/>
      <c r="G10" s="74"/>
      <c r="H10" s="74"/>
      <c r="I10" s="74"/>
      <c r="J10" s="74"/>
      <c r="K10" s="74"/>
      <c r="L10" s="74"/>
      <c r="M10" s="49"/>
      <c r="N10" s="49"/>
      <c r="O10" s="49"/>
      <c r="P10" s="74"/>
      <c r="Q10" s="74"/>
      <c r="R10" s="74"/>
      <c r="S10" s="74"/>
      <c r="T10" s="74"/>
      <c r="U10" s="74"/>
      <c r="V10" s="74"/>
      <c r="W10" s="96">
        <f>IF(ISERROR(AVERAGE('Data pre-processing'!Y10:AR10)),35,IF(COUNT('Data pre-processing'!Y10:AR10)&lt;2,"N/A",AVERAGE('Data pre-processing'!Y10:AR10)))</f>
        <v>35</v>
      </c>
      <c r="X10" s="96" t="str">
        <f>IF(ISERROR(STDEV('Data pre-processing'!Y10:AR10)),"N/A",STDEV('Data pre-processing'!Y10:AR10))</f>
        <v>N/A</v>
      </c>
      <c r="Z10" s="98" t="s">
        <v>19</v>
      </c>
      <c r="AA10" s="19" t="str">
        <f t="shared" ref="AA10:AU10" si="5">IF(AA5="","",AA5/SUM(AA$5:AA$8))</f>
        <v/>
      </c>
      <c r="AB10" s="19" t="str">
        <f t="shared" si="5"/>
        <v/>
      </c>
      <c r="AC10" s="19" t="str">
        <f t="shared" si="5"/>
        <v/>
      </c>
      <c r="AD10" s="19" t="str">
        <f t="shared" si="5"/>
        <v/>
      </c>
      <c r="AE10" s="19" t="str">
        <f t="shared" si="5"/>
        <v/>
      </c>
      <c r="AF10" s="19" t="str">
        <f t="shared" si="5"/>
        <v/>
      </c>
      <c r="AG10" s="19" t="str">
        <f t="shared" si="5"/>
        <v/>
      </c>
      <c r="AH10" s="19" t="str">
        <f t="shared" si="5"/>
        <v/>
      </c>
      <c r="AI10" s="19" t="str">
        <f t="shared" si="5"/>
        <v/>
      </c>
      <c r="AJ10" s="19" t="str">
        <f t="shared" si="5"/>
        <v/>
      </c>
      <c r="AK10" s="19" t="str">
        <f t="shared" si="5"/>
        <v/>
      </c>
      <c r="AL10" s="19" t="str">
        <f t="shared" si="5"/>
        <v/>
      </c>
      <c r="AM10" s="19" t="str">
        <f t="shared" si="5"/>
        <v/>
      </c>
      <c r="AN10" s="19" t="str">
        <f t="shared" si="5"/>
        <v/>
      </c>
      <c r="AO10" s="19" t="str">
        <f t="shared" si="5"/>
        <v/>
      </c>
      <c r="AP10" s="19" t="str">
        <f t="shared" si="5"/>
        <v/>
      </c>
      <c r="AQ10" s="19" t="str">
        <f t="shared" si="5"/>
        <v/>
      </c>
      <c r="AR10" s="19" t="str">
        <f t="shared" si="5"/>
        <v/>
      </c>
      <c r="AS10" s="19" t="str">
        <f t="shared" si="5"/>
        <v/>
      </c>
      <c r="AT10" s="19" t="str">
        <f t="shared" si="5"/>
        <v/>
      </c>
      <c r="AU10" s="101" t="e">
        <f t="shared" si="5"/>
        <v>#DIV/0!</v>
      </c>
      <c r="AV10" s="101" t="e">
        <f>STDEV(AA10:AT10)</f>
        <v>#DIV/0!</v>
      </c>
      <c r="XFD10" s="13"/>
    </row>
    <row r="11" spans="1:48 16384:16384" ht="12.75" customHeight="1">
      <c r="A11" s="94" t="str">
        <f>'Transcript table'!C19</f>
        <v>Abhd11os</v>
      </c>
      <c r="B11" s="168" t="s">
        <v>424</v>
      </c>
      <c r="C11" s="74"/>
      <c r="D11" s="74"/>
      <c r="E11" s="74"/>
      <c r="F11" s="74"/>
      <c r="G11" s="74"/>
      <c r="H11" s="74"/>
      <c r="I11" s="74"/>
      <c r="J11" s="74"/>
      <c r="K11" s="74"/>
      <c r="L11" s="74"/>
      <c r="M11" s="49"/>
      <c r="N11" s="49"/>
      <c r="O11" s="49"/>
      <c r="P11" s="74"/>
      <c r="Q11" s="74"/>
      <c r="R11" s="74"/>
      <c r="S11" s="74"/>
      <c r="T11" s="74"/>
      <c r="U11" s="74"/>
      <c r="V11" s="74"/>
      <c r="W11" s="96">
        <f>IF(ISERROR(AVERAGE('Data pre-processing'!Y11:AR11)),35,IF(COUNT('Data pre-processing'!Y11:AR11)&lt;2,"N/A",AVERAGE('Data pre-processing'!Y11:AR11)))</f>
        <v>35</v>
      </c>
      <c r="X11" s="96" t="str">
        <f>IF(ISERROR(STDEV('Data pre-processing'!Y11:AR11)),"N/A",STDEV('Data pre-processing'!Y11:AR11))</f>
        <v>N/A</v>
      </c>
      <c r="Z11" s="98" t="s">
        <v>20</v>
      </c>
      <c r="AA11" s="19" t="str">
        <f t="shared" ref="AA11:AU11" si="6">IF(AA6="","",AA6/SUM(AA$5:AA$8))</f>
        <v/>
      </c>
      <c r="AB11" s="19" t="str">
        <f t="shared" si="6"/>
        <v/>
      </c>
      <c r="AC11" s="19" t="str">
        <f t="shared" si="6"/>
        <v/>
      </c>
      <c r="AD11" s="19" t="str">
        <f t="shared" si="6"/>
        <v/>
      </c>
      <c r="AE11" s="19" t="str">
        <f t="shared" si="6"/>
        <v/>
      </c>
      <c r="AF11" s="19" t="str">
        <f t="shared" si="6"/>
        <v/>
      </c>
      <c r="AG11" s="19" t="str">
        <f t="shared" si="6"/>
        <v/>
      </c>
      <c r="AH11" s="19" t="str">
        <f t="shared" si="6"/>
        <v/>
      </c>
      <c r="AI11" s="19" t="str">
        <f t="shared" si="6"/>
        <v/>
      </c>
      <c r="AJ11" s="19" t="str">
        <f t="shared" si="6"/>
        <v/>
      </c>
      <c r="AK11" s="19" t="str">
        <f t="shared" si="6"/>
        <v/>
      </c>
      <c r="AL11" s="19" t="str">
        <f t="shared" si="6"/>
        <v/>
      </c>
      <c r="AM11" s="19" t="str">
        <f t="shared" si="6"/>
        <v/>
      </c>
      <c r="AN11" s="19" t="str">
        <f t="shared" si="6"/>
        <v/>
      </c>
      <c r="AO11" s="19" t="str">
        <f t="shared" si="6"/>
        <v/>
      </c>
      <c r="AP11" s="19" t="str">
        <f t="shared" si="6"/>
        <v/>
      </c>
      <c r="AQ11" s="19" t="str">
        <f t="shared" si="6"/>
        <v/>
      </c>
      <c r="AR11" s="19" t="str">
        <f t="shared" si="6"/>
        <v/>
      </c>
      <c r="AS11" s="19" t="str">
        <f t="shared" si="6"/>
        <v/>
      </c>
      <c r="AT11" s="19" t="str">
        <f t="shared" si="6"/>
        <v/>
      </c>
      <c r="AU11" s="101" t="e">
        <f t="shared" si="6"/>
        <v>#DIV/0!</v>
      </c>
      <c r="AV11" s="101" t="e">
        <f>STDEV(AA11:AT11)</f>
        <v>#DIV/0!</v>
      </c>
      <c r="XFD11" s="13"/>
    </row>
    <row r="12" spans="1:48 16384:16384" ht="12.75" customHeight="1">
      <c r="A12" s="94" t="str">
        <f>'Transcript table'!C20</f>
        <v>Airn-1</v>
      </c>
      <c r="B12" s="168" t="s">
        <v>422</v>
      </c>
      <c r="C12" s="74"/>
      <c r="D12" s="74"/>
      <c r="E12" s="74"/>
      <c r="F12" s="74"/>
      <c r="G12" s="74"/>
      <c r="H12" s="74"/>
      <c r="I12" s="74"/>
      <c r="J12" s="74"/>
      <c r="K12" s="74"/>
      <c r="L12" s="74"/>
      <c r="M12" s="49"/>
      <c r="N12" s="49"/>
      <c r="O12" s="49"/>
      <c r="P12" s="74"/>
      <c r="Q12" s="74"/>
      <c r="R12" s="74"/>
      <c r="S12" s="74"/>
      <c r="T12" s="74"/>
      <c r="U12" s="74"/>
      <c r="V12" s="74"/>
      <c r="W12" s="96">
        <f>IF(ISERROR(AVERAGE('Data pre-processing'!Y12:AR12)),35,IF(COUNT('Data pre-processing'!Y12:AR12)&lt;2,"N/A",AVERAGE('Data pre-processing'!Y12:AR12)))</f>
        <v>35</v>
      </c>
      <c r="X12" s="96" t="str">
        <f>IF(ISERROR(STDEV('Data pre-processing'!Y12:AR12)),"N/A",STDEV('Data pre-processing'!Y12:AR12))</f>
        <v>N/A</v>
      </c>
      <c r="Z12" s="98" t="s">
        <v>21</v>
      </c>
      <c r="AA12" s="19" t="str">
        <f t="shared" ref="AA12:AU12" si="7">IF(AA7="","",AA7/SUM(AA$5:AA$8))</f>
        <v/>
      </c>
      <c r="AB12" s="19" t="str">
        <f t="shared" si="7"/>
        <v/>
      </c>
      <c r="AC12" s="19" t="str">
        <f t="shared" si="7"/>
        <v/>
      </c>
      <c r="AD12" s="19" t="str">
        <f t="shared" si="7"/>
        <v/>
      </c>
      <c r="AE12" s="19" t="str">
        <f t="shared" si="7"/>
        <v/>
      </c>
      <c r="AF12" s="19" t="str">
        <f t="shared" si="7"/>
        <v/>
      </c>
      <c r="AG12" s="19" t="str">
        <f t="shared" si="7"/>
        <v/>
      </c>
      <c r="AH12" s="19" t="str">
        <f t="shared" si="7"/>
        <v/>
      </c>
      <c r="AI12" s="19" t="str">
        <f t="shared" si="7"/>
        <v/>
      </c>
      <c r="AJ12" s="19" t="str">
        <f t="shared" si="7"/>
        <v/>
      </c>
      <c r="AK12" s="19" t="str">
        <f t="shared" si="7"/>
        <v/>
      </c>
      <c r="AL12" s="19" t="str">
        <f t="shared" si="7"/>
        <v/>
      </c>
      <c r="AM12" s="19" t="str">
        <f t="shared" si="7"/>
        <v/>
      </c>
      <c r="AN12" s="19" t="str">
        <f t="shared" si="7"/>
        <v/>
      </c>
      <c r="AO12" s="19" t="str">
        <f t="shared" si="7"/>
        <v/>
      </c>
      <c r="AP12" s="19" t="str">
        <f t="shared" si="7"/>
        <v/>
      </c>
      <c r="AQ12" s="19" t="str">
        <f t="shared" si="7"/>
        <v/>
      </c>
      <c r="AR12" s="19" t="str">
        <f t="shared" si="7"/>
        <v/>
      </c>
      <c r="AS12" s="19" t="str">
        <f t="shared" si="7"/>
        <v/>
      </c>
      <c r="AT12" s="19" t="str">
        <f t="shared" si="7"/>
        <v/>
      </c>
      <c r="AU12" s="101" t="e">
        <f t="shared" si="7"/>
        <v>#DIV/0!</v>
      </c>
      <c r="AV12" s="101" t="e">
        <f>STDEV(AA12:AT12)</f>
        <v>#DIV/0!</v>
      </c>
      <c r="XFD12" s="13"/>
    </row>
    <row r="13" spans="1:48 16384:16384" ht="12.75" customHeight="1">
      <c r="A13" s="94" t="str">
        <f>'Transcript table'!C21</f>
        <v>Airn-2</v>
      </c>
      <c r="B13" s="168" t="s">
        <v>420</v>
      </c>
      <c r="C13" s="74"/>
      <c r="D13" s="74"/>
      <c r="E13" s="74"/>
      <c r="F13" s="74"/>
      <c r="G13" s="74"/>
      <c r="H13" s="74"/>
      <c r="I13" s="74"/>
      <c r="J13" s="74"/>
      <c r="K13" s="74"/>
      <c r="L13" s="74"/>
      <c r="M13" s="49"/>
      <c r="N13" s="49"/>
      <c r="O13" s="49"/>
      <c r="P13" s="74"/>
      <c r="Q13" s="74"/>
      <c r="R13" s="74"/>
      <c r="S13" s="74"/>
      <c r="T13" s="74"/>
      <c r="U13" s="74"/>
      <c r="V13" s="74"/>
      <c r="W13" s="96">
        <f>IF(ISERROR(AVERAGE('Data pre-processing'!Y13:AR13)),35,IF(COUNT('Data pre-processing'!Y13:AR13)&lt;2,"N/A",AVERAGE('Data pre-processing'!Y13:AR13)))</f>
        <v>35</v>
      </c>
      <c r="X13" s="96" t="str">
        <f>IF(ISERROR(STDEV('Data pre-processing'!Y13:AR13)),"N/A",STDEV('Data pre-processing'!Y13:AR13))</f>
        <v>N/A</v>
      </c>
      <c r="Z13" s="98" t="s">
        <v>22</v>
      </c>
      <c r="AA13" s="19" t="str">
        <f t="shared" ref="AA13:AU13" si="8">IF(AA8="","",AA8/SUM(AA$5:AA$8))</f>
        <v/>
      </c>
      <c r="AB13" s="19" t="str">
        <f t="shared" si="8"/>
        <v/>
      </c>
      <c r="AC13" s="19" t="str">
        <f t="shared" si="8"/>
        <v/>
      </c>
      <c r="AD13" s="19" t="str">
        <f t="shared" si="8"/>
        <v/>
      </c>
      <c r="AE13" s="19" t="str">
        <f t="shared" si="8"/>
        <v/>
      </c>
      <c r="AF13" s="19" t="str">
        <f t="shared" si="8"/>
        <v/>
      </c>
      <c r="AG13" s="19" t="str">
        <f t="shared" si="8"/>
        <v/>
      </c>
      <c r="AH13" s="19" t="str">
        <f t="shared" si="8"/>
        <v/>
      </c>
      <c r="AI13" s="19" t="str">
        <f t="shared" si="8"/>
        <v/>
      </c>
      <c r="AJ13" s="19" t="str">
        <f t="shared" si="8"/>
        <v/>
      </c>
      <c r="AK13" s="19" t="str">
        <f t="shared" si="8"/>
        <v/>
      </c>
      <c r="AL13" s="19" t="str">
        <f t="shared" si="8"/>
        <v/>
      </c>
      <c r="AM13" s="19" t="str">
        <f t="shared" si="8"/>
        <v/>
      </c>
      <c r="AN13" s="19" t="str">
        <f t="shared" si="8"/>
        <v/>
      </c>
      <c r="AO13" s="19" t="str">
        <f t="shared" si="8"/>
        <v/>
      </c>
      <c r="AP13" s="19" t="str">
        <f t="shared" si="8"/>
        <v/>
      </c>
      <c r="AQ13" s="19" t="str">
        <f t="shared" si="8"/>
        <v/>
      </c>
      <c r="AR13" s="19" t="str">
        <f t="shared" si="8"/>
        <v/>
      </c>
      <c r="AS13" s="19" t="str">
        <f t="shared" si="8"/>
        <v/>
      </c>
      <c r="AT13" s="19" t="str">
        <f t="shared" si="8"/>
        <v/>
      </c>
      <c r="AU13" s="101" t="e">
        <f t="shared" si="8"/>
        <v>#DIV/0!</v>
      </c>
      <c r="AV13" s="101" t="e">
        <f>STDEV(AA13:AT13)</f>
        <v>#DIV/0!</v>
      </c>
      <c r="XFD13" s="13"/>
    </row>
    <row r="14" spans="1:48 16384:16384" ht="12.75" customHeight="1">
      <c r="A14" s="94" t="str">
        <f>'Transcript table'!C22</f>
        <v>Airn-3</v>
      </c>
      <c r="B14" s="168" t="s">
        <v>418</v>
      </c>
      <c r="C14" s="74"/>
      <c r="D14" s="74"/>
      <c r="E14" s="74"/>
      <c r="F14" s="74"/>
      <c r="G14" s="74"/>
      <c r="H14" s="74"/>
      <c r="I14" s="74"/>
      <c r="J14" s="74"/>
      <c r="K14" s="74"/>
      <c r="L14" s="74"/>
      <c r="M14" s="49"/>
      <c r="N14" s="49"/>
      <c r="O14" s="49"/>
      <c r="P14" s="74"/>
      <c r="Q14" s="74"/>
      <c r="R14" s="74"/>
      <c r="S14" s="74"/>
      <c r="T14" s="74"/>
      <c r="U14" s="74"/>
      <c r="V14" s="74"/>
      <c r="W14" s="96">
        <f>IF(ISERROR(AVERAGE('Data pre-processing'!Y14:AR14)),35,IF(COUNT('Data pre-processing'!Y14:AR14)&lt;2,"N/A",AVERAGE('Data pre-processing'!Y14:AR14)))</f>
        <v>35</v>
      </c>
      <c r="X14" s="96" t="str">
        <f>IF(ISERROR(STDEV('Data pre-processing'!Y14:AR14)),"N/A",STDEV('Data pre-processing'!Y14:AR14))</f>
        <v>N/A</v>
      </c>
      <c r="XFD14" s="13"/>
    </row>
    <row r="15" spans="1:48 16384:16384" ht="12.75" customHeight="1">
      <c r="A15" s="94" t="str">
        <f>'Transcript table'!C23</f>
        <v>AK028007</v>
      </c>
      <c r="B15" s="168" t="s">
        <v>416</v>
      </c>
      <c r="C15" s="74"/>
      <c r="D15" s="74"/>
      <c r="E15" s="74"/>
      <c r="F15" s="74"/>
      <c r="G15" s="74"/>
      <c r="H15" s="74"/>
      <c r="I15" s="74"/>
      <c r="J15" s="74"/>
      <c r="K15" s="74"/>
      <c r="L15" s="74"/>
      <c r="M15" s="49"/>
      <c r="N15" s="49"/>
      <c r="O15" s="49"/>
      <c r="P15" s="74"/>
      <c r="Q15" s="74"/>
      <c r="R15" s="74"/>
      <c r="S15" s="74"/>
      <c r="T15" s="74"/>
      <c r="U15" s="74"/>
      <c r="V15" s="74"/>
      <c r="W15" s="96">
        <f>IF(ISERROR(AVERAGE('Data pre-processing'!Y15:AR15)),35,IF(COUNT('Data pre-processing'!Y15:AR15)&lt;2,"N/A",AVERAGE('Data pre-processing'!Y15:AR15)))</f>
        <v>35</v>
      </c>
      <c r="X15" s="96" t="str">
        <f>IF(ISERROR(STDEV('Data pre-processing'!Y15:AR15)),"N/A",STDEV('Data pre-processing'!Y15:AR15))</f>
        <v>N/A</v>
      </c>
      <c r="XFD15" s="13"/>
    </row>
    <row r="16" spans="1:48 16384:16384" ht="12.75" customHeight="1">
      <c r="A16" s="94" t="str">
        <f>'Transcript table'!C24</f>
        <v>AK038798</v>
      </c>
      <c r="B16" s="168" t="s">
        <v>414</v>
      </c>
      <c r="C16" s="74"/>
      <c r="D16" s="74"/>
      <c r="E16" s="74"/>
      <c r="F16" s="74"/>
      <c r="G16" s="74"/>
      <c r="H16" s="74"/>
      <c r="I16" s="74"/>
      <c r="J16" s="74"/>
      <c r="K16" s="74"/>
      <c r="L16" s="74"/>
      <c r="M16" s="49"/>
      <c r="N16" s="49"/>
      <c r="O16" s="49"/>
      <c r="P16" s="74"/>
      <c r="Q16" s="74"/>
      <c r="R16" s="74"/>
      <c r="S16" s="74"/>
      <c r="T16" s="74"/>
      <c r="U16" s="74"/>
      <c r="V16" s="74"/>
      <c r="W16" s="96">
        <f>IF(ISERROR(AVERAGE('Data pre-processing'!Y16:AR16)),35,IF(COUNT('Data pre-processing'!Y16:AR16)&lt;2,"N/A",AVERAGE('Data pre-processing'!Y16:AR16)))</f>
        <v>35</v>
      </c>
      <c r="X16" s="96" t="str">
        <f>IF(ISERROR(STDEV('Data pre-processing'!Y16:AR16)),"N/A",STDEV('Data pre-processing'!Y16:AR16))</f>
        <v>N/A</v>
      </c>
      <c r="XFD16" s="13"/>
    </row>
    <row r="17" spans="1:24 16384:16384" ht="12.75" customHeight="1">
      <c r="A17" s="94" t="str">
        <f>'Transcript table'!C25</f>
        <v>AK044955</v>
      </c>
      <c r="B17" s="168" t="s">
        <v>412</v>
      </c>
      <c r="C17" s="74"/>
      <c r="D17" s="74"/>
      <c r="E17" s="74"/>
      <c r="F17" s="74"/>
      <c r="G17" s="74"/>
      <c r="H17" s="74"/>
      <c r="I17" s="74"/>
      <c r="J17" s="74"/>
      <c r="K17" s="74"/>
      <c r="L17" s="74"/>
      <c r="M17" s="49"/>
      <c r="N17" s="49"/>
      <c r="O17" s="49"/>
      <c r="P17" s="74"/>
      <c r="Q17" s="74"/>
      <c r="R17" s="74"/>
      <c r="S17" s="74"/>
      <c r="T17" s="74"/>
      <c r="U17" s="74"/>
      <c r="V17" s="74"/>
      <c r="W17" s="96">
        <f>IF(ISERROR(AVERAGE('Data pre-processing'!Y17:AR17)),35,IF(COUNT('Data pre-processing'!Y17:AR17)&lt;2,"N/A",AVERAGE('Data pre-processing'!Y17:AR17)))</f>
        <v>35</v>
      </c>
      <c r="X17" s="96" t="str">
        <f>IF(ISERROR(STDEV('Data pre-processing'!Y17:AR17)),"N/A",STDEV('Data pre-processing'!Y17:AR17))</f>
        <v>N/A</v>
      </c>
      <c r="XFD17" s="13"/>
    </row>
    <row r="18" spans="1:24 16384:16384" ht="12.75" customHeight="1">
      <c r="A18" s="94" t="str">
        <f>'Transcript table'!C26</f>
        <v>AK081227</v>
      </c>
      <c r="B18" s="168" t="s">
        <v>410</v>
      </c>
      <c r="C18" s="74"/>
      <c r="D18" s="74"/>
      <c r="E18" s="74"/>
      <c r="F18" s="74"/>
      <c r="G18" s="74"/>
      <c r="H18" s="74"/>
      <c r="I18" s="74"/>
      <c r="J18" s="74"/>
      <c r="K18" s="74"/>
      <c r="L18" s="74"/>
      <c r="M18" s="49"/>
      <c r="N18" s="49"/>
      <c r="O18" s="49"/>
      <c r="P18" s="74"/>
      <c r="Q18" s="74"/>
      <c r="R18" s="74"/>
      <c r="S18" s="74"/>
      <c r="T18" s="74"/>
      <c r="U18" s="74"/>
      <c r="V18" s="74"/>
      <c r="W18" s="96">
        <f>IF(ISERROR(AVERAGE('Data pre-processing'!Y18:AR18)),35,IF(COUNT('Data pre-processing'!Y18:AR18)&lt;2,"N/A",AVERAGE('Data pre-processing'!Y18:AR18)))</f>
        <v>35</v>
      </c>
      <c r="X18" s="96" t="str">
        <f>IF(ISERROR(STDEV('Data pre-processing'!Y18:AR18)),"N/A",STDEV('Data pre-processing'!Y18:AR18))</f>
        <v>N/A</v>
      </c>
      <c r="XFD18" s="13"/>
    </row>
    <row r="19" spans="1:24 16384:16384" ht="12.75" customHeight="1">
      <c r="A19" s="94" t="str">
        <f>'Transcript table'!C27</f>
        <v>AK133808</v>
      </c>
      <c r="B19" s="168" t="s">
        <v>408</v>
      </c>
      <c r="C19" s="74"/>
      <c r="D19" s="74"/>
      <c r="E19" s="74"/>
      <c r="F19" s="74"/>
      <c r="G19" s="74"/>
      <c r="H19" s="74"/>
      <c r="I19" s="74"/>
      <c r="J19" s="74"/>
      <c r="K19" s="74"/>
      <c r="L19" s="74"/>
      <c r="M19" s="49"/>
      <c r="N19" s="49"/>
      <c r="O19" s="49"/>
      <c r="P19" s="74"/>
      <c r="Q19" s="74"/>
      <c r="R19" s="74"/>
      <c r="S19" s="74"/>
      <c r="T19" s="74"/>
      <c r="U19" s="74"/>
      <c r="V19" s="74"/>
      <c r="W19" s="96">
        <f>IF(ISERROR(AVERAGE('Data pre-processing'!Y19:AR19)),35,IF(COUNT('Data pre-processing'!Y19:AR19)&lt;2,"N/A",AVERAGE('Data pre-processing'!Y19:AR19)))</f>
        <v>35</v>
      </c>
      <c r="X19" s="96" t="str">
        <f>IF(ISERROR(STDEV('Data pre-processing'!Y19:AR19)),"N/A",STDEV('Data pre-processing'!Y19:AR19))</f>
        <v>N/A</v>
      </c>
      <c r="XFD19" s="13"/>
    </row>
    <row r="20" spans="1:24 16384:16384" ht="12.75" customHeight="1">
      <c r="A20" s="94" t="str">
        <f>'Transcript table'!C28</f>
        <v>AK139328</v>
      </c>
      <c r="B20" s="168" t="s">
        <v>406</v>
      </c>
      <c r="C20" s="74"/>
      <c r="D20" s="74"/>
      <c r="E20" s="74"/>
      <c r="F20" s="74"/>
      <c r="G20" s="74"/>
      <c r="H20" s="74"/>
      <c r="I20" s="74"/>
      <c r="J20" s="74"/>
      <c r="K20" s="74"/>
      <c r="L20" s="74"/>
      <c r="M20" s="49"/>
      <c r="N20" s="49"/>
      <c r="O20" s="49"/>
      <c r="P20" s="74"/>
      <c r="Q20" s="74"/>
      <c r="R20" s="74"/>
      <c r="S20" s="74"/>
      <c r="T20" s="74"/>
      <c r="U20" s="74"/>
      <c r="V20" s="74"/>
      <c r="W20" s="96">
        <f>IF(ISERROR(AVERAGE('Data pre-processing'!Y20:AR20)),35,IF(COUNT('Data pre-processing'!Y20:AR20)&lt;2,"N/A",AVERAGE('Data pre-processing'!Y20:AR20)))</f>
        <v>35</v>
      </c>
      <c r="X20" s="96" t="str">
        <f>IF(ISERROR(STDEV('Data pre-processing'!Y20:AR20)),"N/A",STDEV('Data pre-processing'!Y20:AR20))</f>
        <v>N/A</v>
      </c>
      <c r="XFD20" s="13"/>
    </row>
    <row r="21" spans="1:24 16384:16384" ht="12.75" customHeight="1">
      <c r="A21" s="94" t="str">
        <f>'Transcript table'!C29</f>
        <v>AK143294</v>
      </c>
      <c r="B21" s="168" t="s">
        <v>404</v>
      </c>
      <c r="C21" s="74"/>
      <c r="D21" s="74"/>
      <c r="E21" s="74"/>
      <c r="F21" s="74"/>
      <c r="G21" s="74"/>
      <c r="H21" s="74"/>
      <c r="I21" s="74"/>
      <c r="J21" s="74"/>
      <c r="K21" s="74"/>
      <c r="L21" s="74"/>
      <c r="M21" s="49"/>
      <c r="N21" s="49"/>
      <c r="O21" s="49"/>
      <c r="P21" s="74"/>
      <c r="Q21" s="74"/>
      <c r="R21" s="74"/>
      <c r="S21" s="74"/>
      <c r="T21" s="74"/>
      <c r="U21" s="74"/>
      <c r="V21" s="74"/>
      <c r="W21" s="96">
        <f>IF(ISERROR(AVERAGE('Data pre-processing'!Y21:AR21)),35,IF(COUNT('Data pre-processing'!Y21:AR21)&lt;2,"N/A",AVERAGE('Data pre-processing'!Y21:AR21)))</f>
        <v>35</v>
      </c>
      <c r="X21" s="96" t="str">
        <f>IF(ISERROR(STDEV('Data pre-processing'!Y21:AR21)),"N/A",STDEV('Data pre-processing'!Y21:AR21))</f>
        <v>N/A</v>
      </c>
      <c r="XFD21" s="13"/>
    </row>
    <row r="22" spans="1:24 16384:16384" ht="12.75" customHeight="1">
      <c r="A22" s="94" t="str">
        <f>'Transcript table'!C30</f>
        <v>AK143693</v>
      </c>
      <c r="B22" s="168" t="s">
        <v>402</v>
      </c>
      <c r="C22" s="74"/>
      <c r="D22" s="74"/>
      <c r="E22" s="74"/>
      <c r="F22" s="74"/>
      <c r="G22" s="74"/>
      <c r="H22" s="74"/>
      <c r="I22" s="74"/>
      <c r="J22" s="74"/>
      <c r="K22" s="74"/>
      <c r="L22" s="74"/>
      <c r="M22" s="49"/>
      <c r="N22" s="49"/>
      <c r="O22" s="49"/>
      <c r="P22" s="74"/>
      <c r="Q22" s="74"/>
      <c r="R22" s="74"/>
      <c r="S22" s="74"/>
      <c r="T22" s="74"/>
      <c r="U22" s="74"/>
      <c r="V22" s="74"/>
      <c r="W22" s="96">
        <f>IF(ISERROR(AVERAGE('Data pre-processing'!Y22:AR22)),35,IF(COUNT('Data pre-processing'!Y22:AR22)&lt;2,"N/A",AVERAGE('Data pre-processing'!Y22:AR22)))</f>
        <v>35</v>
      </c>
      <c r="X22" s="96" t="str">
        <f>IF(ISERROR(STDEV('Data pre-processing'!Y22:AR22)),"N/A",STDEV('Data pre-processing'!Y22:AR22))</f>
        <v>N/A</v>
      </c>
      <c r="XFD22" s="13"/>
    </row>
    <row r="23" spans="1:24 16384:16384" ht="12.75" customHeight="1">
      <c r="A23" s="94" t="str">
        <f>'Transcript table'!C31</f>
        <v>AK153778</v>
      </c>
      <c r="B23" s="168" t="s">
        <v>400</v>
      </c>
      <c r="C23" s="74"/>
      <c r="D23" s="74"/>
      <c r="E23" s="74"/>
      <c r="F23" s="74"/>
      <c r="G23" s="74"/>
      <c r="H23" s="74"/>
      <c r="I23" s="74"/>
      <c r="J23" s="74"/>
      <c r="K23" s="74"/>
      <c r="L23" s="74"/>
      <c r="M23" s="49"/>
      <c r="N23" s="49"/>
      <c r="O23" s="49"/>
      <c r="P23" s="74"/>
      <c r="Q23" s="74"/>
      <c r="R23" s="74"/>
      <c r="S23" s="74"/>
      <c r="T23" s="74"/>
      <c r="U23" s="74"/>
      <c r="V23" s="74"/>
      <c r="W23" s="96">
        <f>IF(ISERROR(AVERAGE('Data pre-processing'!Y23:AR23)),35,IF(COUNT('Data pre-processing'!Y23:AR23)&lt;2,"N/A",AVERAGE('Data pre-processing'!Y23:AR23)))</f>
        <v>35</v>
      </c>
      <c r="X23" s="96" t="str">
        <f>IF(ISERROR(STDEV('Data pre-processing'!Y23:AR23)),"N/A",STDEV('Data pre-processing'!Y23:AR23))</f>
        <v>N/A</v>
      </c>
      <c r="XFD23" s="13"/>
    </row>
    <row r="24" spans="1:24 16384:16384" ht="12.75" customHeight="1">
      <c r="A24" s="94" t="str">
        <f>'Transcript table'!C32</f>
        <v>alncRNA-EC7</v>
      </c>
      <c r="B24" s="168" t="s">
        <v>398</v>
      </c>
      <c r="C24" s="74"/>
      <c r="D24" s="74"/>
      <c r="E24" s="74"/>
      <c r="F24" s="74"/>
      <c r="G24" s="74"/>
      <c r="H24" s="74"/>
      <c r="I24" s="74"/>
      <c r="J24" s="74"/>
      <c r="K24" s="74"/>
      <c r="L24" s="74"/>
      <c r="M24" s="49"/>
      <c r="N24" s="49"/>
      <c r="O24" s="49"/>
      <c r="P24" s="75"/>
      <c r="Q24" s="75"/>
      <c r="R24" s="75"/>
      <c r="S24" s="75"/>
      <c r="T24" s="75"/>
      <c r="U24" s="75"/>
      <c r="V24" s="75"/>
      <c r="W24" s="96">
        <f>IF(ISERROR(AVERAGE('Data pre-processing'!Y24:AR24)),35,IF(COUNT('Data pre-processing'!Y24:AR24)&lt;2,"N/A",AVERAGE('Data pre-processing'!Y24:AR24)))</f>
        <v>35</v>
      </c>
      <c r="X24" s="96" t="str">
        <f>IF(ISERROR(STDEV('Data pre-processing'!Y24:AR24)),"N/A",STDEV('Data pre-processing'!Y24:AR24))</f>
        <v>N/A</v>
      </c>
      <c r="XFD24" s="13"/>
    </row>
    <row r="25" spans="1:24 16384:16384" ht="12.75" customHeight="1">
      <c r="A25" s="94" t="str">
        <f>'Transcript table'!C33</f>
        <v>APOA4-AS</v>
      </c>
      <c r="B25" s="168" t="s">
        <v>396</v>
      </c>
      <c r="C25" s="74"/>
      <c r="D25" s="74"/>
      <c r="E25" s="74"/>
      <c r="F25" s="74"/>
      <c r="G25" s="74"/>
      <c r="H25" s="74"/>
      <c r="I25" s="74"/>
      <c r="J25" s="74"/>
      <c r="K25" s="74"/>
      <c r="L25" s="74"/>
      <c r="M25" s="49"/>
      <c r="N25" s="49"/>
      <c r="O25" s="49"/>
      <c r="P25" s="74"/>
      <c r="Q25" s="74"/>
      <c r="R25" s="74"/>
      <c r="S25" s="74"/>
      <c r="T25" s="74"/>
      <c r="U25" s="74"/>
      <c r="V25" s="74"/>
      <c r="W25" s="96">
        <f>IF(ISERROR(AVERAGE('Data pre-processing'!Y25:AR25)),35,IF(COUNT('Data pre-processing'!Y25:AR25)&lt;2,"N/A",AVERAGE('Data pre-processing'!Y25:AR25)))</f>
        <v>35</v>
      </c>
      <c r="X25" s="96" t="str">
        <f>IF(ISERROR(STDEV('Data pre-processing'!Y25:AR25)),"N/A",STDEV('Data pre-processing'!Y25:AR25))</f>
        <v>N/A</v>
      </c>
      <c r="XFD25" s="13"/>
    </row>
    <row r="26" spans="1:24 16384:16384" ht="12.75" customHeight="1">
      <c r="A26" s="94" t="str">
        <f>'Transcript table'!C34</f>
        <v>Atp2a2</v>
      </c>
      <c r="B26" s="168" t="s">
        <v>394</v>
      </c>
      <c r="C26" s="74"/>
      <c r="D26" s="74"/>
      <c r="E26" s="74"/>
      <c r="F26" s="74"/>
      <c r="G26" s="74"/>
      <c r="H26" s="74"/>
      <c r="I26" s="74"/>
      <c r="J26" s="74"/>
      <c r="K26" s="74"/>
      <c r="L26" s="74"/>
      <c r="M26" s="49"/>
      <c r="N26" s="49"/>
      <c r="O26" s="49"/>
      <c r="P26" s="74"/>
      <c r="Q26" s="74"/>
      <c r="R26" s="74"/>
      <c r="S26" s="74"/>
      <c r="T26" s="74"/>
      <c r="U26" s="74"/>
      <c r="V26" s="74"/>
      <c r="W26" s="96">
        <f>IF(ISERROR(AVERAGE('Data pre-processing'!Y26:AR26)),35,IF(COUNT('Data pre-processing'!Y26:AR26)&lt;2,"N/A",AVERAGE('Data pre-processing'!Y26:AR26)))</f>
        <v>35</v>
      </c>
      <c r="X26" s="96" t="str">
        <f>IF(ISERROR(STDEV('Data pre-processing'!Y26:AR26)),"N/A",STDEV('Data pre-processing'!Y26:AR26))</f>
        <v>N/A</v>
      </c>
      <c r="XFD26" s="13"/>
    </row>
    <row r="27" spans="1:24 16384:16384" ht="12.75" customHeight="1">
      <c r="A27" s="94" t="str">
        <f>'Transcript table'!C35</f>
        <v>B130024G19Rik</v>
      </c>
      <c r="B27" s="168" t="s">
        <v>392</v>
      </c>
      <c r="C27" s="74"/>
      <c r="D27" s="74"/>
      <c r="E27" s="74"/>
      <c r="F27" s="74"/>
      <c r="G27" s="74"/>
      <c r="H27" s="74"/>
      <c r="I27" s="74"/>
      <c r="J27" s="74"/>
      <c r="K27" s="74"/>
      <c r="L27" s="74"/>
      <c r="M27" s="49"/>
      <c r="N27" s="49"/>
      <c r="O27" s="49"/>
      <c r="P27" s="74"/>
      <c r="Q27" s="74"/>
      <c r="R27" s="74"/>
      <c r="S27" s="74"/>
      <c r="T27" s="74"/>
      <c r="U27" s="74"/>
      <c r="V27" s="74"/>
      <c r="W27" s="96">
        <f>IF(ISERROR(AVERAGE('Data pre-processing'!Y27:AR27)),35,IF(COUNT('Data pre-processing'!Y27:AR27)&lt;2,"N/A",AVERAGE('Data pre-processing'!Y27:AR27)))</f>
        <v>35</v>
      </c>
      <c r="X27" s="96" t="str">
        <f>IF(ISERROR(STDEV('Data pre-processing'!Y27:AR27)),"N/A",STDEV('Data pre-processing'!Y27:AR27))</f>
        <v>N/A</v>
      </c>
      <c r="XFD27" s="13"/>
    </row>
    <row r="28" spans="1:24 16384:16384" ht="12.75" customHeight="1">
      <c r="A28" s="94" t="str">
        <f>'Transcript table'!C36</f>
        <v>Borg</v>
      </c>
      <c r="B28" s="168" t="s">
        <v>390</v>
      </c>
      <c r="C28" s="74"/>
      <c r="D28" s="74"/>
      <c r="E28" s="74"/>
      <c r="F28" s="74"/>
      <c r="G28" s="74"/>
      <c r="H28" s="74"/>
      <c r="I28" s="74"/>
      <c r="J28" s="74"/>
      <c r="K28" s="74"/>
      <c r="L28" s="74"/>
      <c r="M28" s="49"/>
      <c r="N28" s="49"/>
      <c r="O28" s="49"/>
      <c r="P28" s="75"/>
      <c r="Q28" s="75"/>
      <c r="R28" s="75"/>
      <c r="S28" s="75"/>
      <c r="T28" s="75"/>
      <c r="U28" s="75"/>
      <c r="V28" s="75"/>
      <c r="W28" s="96">
        <f>IF(ISERROR(AVERAGE('Data pre-processing'!Y28:AR28)),35,IF(COUNT('Data pre-processing'!Y28:AR28)&lt;2,"N/A",AVERAGE('Data pre-processing'!Y28:AR28)))</f>
        <v>35</v>
      </c>
      <c r="X28" s="96" t="str">
        <f>IF(ISERROR(STDEV('Data pre-processing'!Y28:AR28)),"N/A",STDEV('Data pre-processing'!Y28:AR28))</f>
        <v>N/A</v>
      </c>
      <c r="XFD28" s="13"/>
    </row>
    <row r="29" spans="1:24 16384:16384" ht="12.75" customHeight="1">
      <c r="A29" s="94" t="str">
        <f>'Transcript table'!C37</f>
        <v>Bvht</v>
      </c>
      <c r="B29" s="168" t="s">
        <v>388</v>
      </c>
      <c r="C29" s="74"/>
      <c r="D29" s="74"/>
      <c r="E29" s="74"/>
      <c r="F29" s="74"/>
      <c r="G29" s="74"/>
      <c r="H29" s="74"/>
      <c r="I29" s="74"/>
      <c r="J29" s="74"/>
      <c r="K29" s="74"/>
      <c r="L29" s="74"/>
      <c r="M29" s="49"/>
      <c r="N29" s="49"/>
      <c r="O29" s="49"/>
      <c r="P29" s="74"/>
      <c r="Q29" s="74"/>
      <c r="R29" s="74"/>
      <c r="S29" s="74"/>
      <c r="T29" s="74"/>
      <c r="U29" s="74"/>
      <c r="V29" s="74"/>
      <c r="W29" s="96">
        <f>IF(ISERROR(AVERAGE('Data pre-processing'!Y29:AR29)),35,IF(COUNT('Data pre-processing'!Y29:AR29)&lt;2,"N/A",AVERAGE('Data pre-processing'!Y29:AR29)))</f>
        <v>35</v>
      </c>
      <c r="X29" s="96" t="str">
        <f>IF(ISERROR(STDEV('Data pre-processing'!Y29:AR29)),"N/A",STDEV('Data pre-processing'!Y29:AR29))</f>
        <v>N/A</v>
      </c>
      <c r="XFD29" s="13"/>
    </row>
    <row r="30" spans="1:24 16384:16384" ht="12.75" customHeight="1">
      <c r="A30" s="94" t="str">
        <f>'Transcript table'!C38</f>
        <v>C130071C03Rik-1</v>
      </c>
      <c r="B30" s="168" t="s">
        <v>386</v>
      </c>
      <c r="C30" s="74"/>
      <c r="D30" s="74"/>
      <c r="E30" s="74"/>
      <c r="F30" s="74"/>
      <c r="G30" s="74"/>
      <c r="H30" s="74"/>
      <c r="I30" s="74"/>
      <c r="J30" s="74"/>
      <c r="K30" s="74"/>
      <c r="L30" s="74"/>
      <c r="M30" s="49"/>
      <c r="N30" s="49"/>
      <c r="O30" s="49"/>
      <c r="P30" s="74"/>
      <c r="Q30" s="74"/>
      <c r="R30" s="74"/>
      <c r="S30" s="74"/>
      <c r="T30" s="74"/>
      <c r="U30" s="74"/>
      <c r="V30" s="74"/>
      <c r="W30" s="96">
        <f>IF(ISERROR(AVERAGE('Data pre-processing'!Y30:AR30)),35,IF(COUNT('Data pre-processing'!Y30:AR30)&lt;2,"N/A",AVERAGE('Data pre-processing'!Y30:AR30)))</f>
        <v>35</v>
      </c>
      <c r="X30" s="96" t="str">
        <f>IF(ISERROR(STDEV('Data pre-processing'!Y30:AR30)),"N/A",STDEV('Data pre-processing'!Y30:AR30))</f>
        <v>N/A</v>
      </c>
      <c r="XFD30" s="13"/>
    </row>
    <row r="31" spans="1:24 16384:16384" ht="12.75" customHeight="1">
      <c r="A31" s="94" t="str">
        <f>'Transcript table'!C39</f>
        <v>C130071C03Rik-2</v>
      </c>
      <c r="B31" s="168" t="s">
        <v>384</v>
      </c>
      <c r="C31" s="74"/>
      <c r="D31" s="74"/>
      <c r="E31" s="74"/>
      <c r="F31" s="74"/>
      <c r="G31" s="74"/>
      <c r="H31" s="74"/>
      <c r="I31" s="74"/>
      <c r="J31" s="74"/>
      <c r="K31" s="74"/>
      <c r="L31" s="74"/>
      <c r="M31" s="49"/>
      <c r="N31" s="49"/>
      <c r="O31" s="49"/>
      <c r="P31" s="74"/>
      <c r="Q31" s="74"/>
      <c r="R31" s="74"/>
      <c r="S31" s="74"/>
      <c r="T31" s="74"/>
      <c r="U31" s="74"/>
      <c r="V31" s="74"/>
      <c r="W31" s="96">
        <f>IF(ISERROR(AVERAGE('Data pre-processing'!Y31:AR31)),35,IF(COUNT('Data pre-processing'!Y31:AR31)&lt;2,"N/A",AVERAGE('Data pre-processing'!Y31:AR31)))</f>
        <v>35</v>
      </c>
      <c r="X31" s="96" t="str">
        <f>IF(ISERROR(STDEV('Data pre-processing'!Y31:AR31)),"N/A",STDEV('Data pre-processing'!Y31:AR31))</f>
        <v>N/A</v>
      </c>
      <c r="XFD31" s="13"/>
    </row>
    <row r="32" spans="1:24 16384:16384" ht="12.75" customHeight="1">
      <c r="A32" s="94" t="str">
        <f>'Transcript table'!C40</f>
        <v>C2dat1</v>
      </c>
      <c r="B32" s="168" t="s">
        <v>382</v>
      </c>
      <c r="C32" s="74"/>
      <c r="D32" s="74"/>
      <c r="E32" s="74"/>
      <c r="F32" s="74"/>
      <c r="G32" s="74"/>
      <c r="H32" s="74"/>
      <c r="I32" s="74"/>
      <c r="J32" s="74"/>
      <c r="K32" s="74"/>
      <c r="L32" s="74"/>
      <c r="M32" s="49"/>
      <c r="N32" s="49"/>
      <c r="O32" s="49"/>
      <c r="P32" s="74"/>
      <c r="Q32" s="74"/>
      <c r="R32" s="74"/>
      <c r="S32" s="74"/>
      <c r="T32" s="74"/>
      <c r="U32" s="74"/>
      <c r="V32" s="74"/>
      <c r="W32" s="96">
        <f>IF(ISERROR(AVERAGE('Data pre-processing'!Y32:AR32)),35,IF(COUNT('Data pre-processing'!Y32:AR32)&lt;2,"N/A",AVERAGE('Data pre-processing'!Y32:AR32)))</f>
        <v>35</v>
      </c>
      <c r="X32" s="96" t="str">
        <f>IF(ISERROR(STDEV('Data pre-processing'!Y32:AR32)),"N/A",STDEV('Data pre-processing'!Y32:AR32))</f>
        <v>N/A</v>
      </c>
      <c r="XFD32" s="13"/>
    </row>
    <row r="33" spans="1:24 16384:16384" ht="12.75" customHeight="1">
      <c r="A33" s="94" t="str">
        <f>'Transcript table'!C41</f>
        <v>C730029A08Rik</v>
      </c>
      <c r="B33" s="168" t="s">
        <v>380</v>
      </c>
      <c r="C33" s="74"/>
      <c r="D33" s="74"/>
      <c r="E33" s="74"/>
      <c r="F33" s="74"/>
      <c r="G33" s="74"/>
      <c r="H33" s="74"/>
      <c r="I33" s="74"/>
      <c r="J33" s="74"/>
      <c r="K33" s="74"/>
      <c r="L33" s="74"/>
      <c r="M33" s="49"/>
      <c r="N33" s="49"/>
      <c r="O33" s="49"/>
      <c r="P33" s="74"/>
      <c r="Q33" s="74"/>
      <c r="R33" s="74"/>
      <c r="S33" s="74"/>
      <c r="T33" s="74"/>
      <c r="U33" s="74"/>
      <c r="V33" s="74"/>
      <c r="W33" s="96">
        <f>IF(ISERROR(AVERAGE('Data pre-processing'!Y33:AR33)),35,IF(COUNT('Data pre-processing'!Y33:AR33)&lt;2,"N/A",AVERAGE('Data pre-processing'!Y33:AR33)))</f>
        <v>35</v>
      </c>
      <c r="X33" s="96" t="str">
        <f>IF(ISERROR(STDEV('Data pre-processing'!Y33:AR33)),"N/A",STDEV('Data pre-processing'!Y33:AR33))</f>
        <v>N/A</v>
      </c>
      <c r="XFD33" s="13"/>
    </row>
    <row r="34" spans="1:24 16384:16384" ht="12.75" customHeight="1">
      <c r="A34" s="94" t="str">
        <f>'Transcript table'!C42</f>
        <v>C730036E19Rik</v>
      </c>
      <c r="B34" s="168" t="s">
        <v>378</v>
      </c>
      <c r="C34" s="74"/>
      <c r="D34" s="74"/>
      <c r="E34" s="74"/>
      <c r="F34" s="74"/>
      <c r="G34" s="74"/>
      <c r="H34" s="74"/>
      <c r="I34" s="74"/>
      <c r="J34" s="74"/>
      <c r="K34" s="74"/>
      <c r="L34" s="74"/>
      <c r="M34" s="49"/>
      <c r="N34" s="49"/>
      <c r="O34" s="49"/>
      <c r="P34" s="74"/>
      <c r="Q34" s="74"/>
      <c r="R34" s="74"/>
      <c r="S34" s="74"/>
      <c r="T34" s="74"/>
      <c r="U34" s="74"/>
      <c r="V34" s="74"/>
      <c r="W34" s="96">
        <f>IF(ISERROR(AVERAGE('Data pre-processing'!Y34:AR34)),35,IF(COUNT('Data pre-processing'!Y34:AR34)&lt;2,"N/A",AVERAGE('Data pre-processing'!Y34:AR34)))</f>
        <v>35</v>
      </c>
      <c r="X34" s="96" t="str">
        <f>IF(ISERROR(STDEV('Data pre-processing'!Y34:AR34)),"N/A",STDEV('Data pre-processing'!Y34:AR34))</f>
        <v>N/A</v>
      </c>
      <c r="XFD34" s="13"/>
    </row>
    <row r="35" spans="1:24 16384:16384" ht="12.75" customHeight="1">
      <c r="A35" s="94" t="str">
        <f>'Transcript table'!C43</f>
        <v>CAIF</v>
      </c>
      <c r="B35" s="168" t="s">
        <v>376</v>
      </c>
      <c r="C35" s="74"/>
      <c r="D35" s="74"/>
      <c r="E35" s="74"/>
      <c r="F35" s="74"/>
      <c r="G35" s="74"/>
      <c r="H35" s="74"/>
      <c r="I35" s="74"/>
      <c r="J35" s="74"/>
      <c r="K35" s="74"/>
      <c r="L35" s="74"/>
      <c r="M35" s="49"/>
      <c r="N35" s="49"/>
      <c r="O35" s="49"/>
      <c r="P35" s="74"/>
      <c r="Q35" s="74"/>
      <c r="R35" s="74"/>
      <c r="S35" s="74"/>
      <c r="T35" s="74"/>
      <c r="U35" s="74"/>
      <c r="V35" s="74"/>
      <c r="W35" s="96">
        <f>IF(ISERROR(AVERAGE('Data pre-processing'!Y35:AR35)),35,IF(COUNT('Data pre-processing'!Y35:AR35)&lt;2,"N/A",AVERAGE('Data pre-processing'!Y35:AR35)))</f>
        <v>35</v>
      </c>
      <c r="X35" s="96" t="str">
        <f>IF(ISERROR(STDEV('Data pre-processing'!Y35:AR35)),"N/A",STDEV('Data pre-processing'!Y35:AR35))</f>
        <v>N/A</v>
      </c>
      <c r="XFD35" s="13"/>
    </row>
    <row r="36" spans="1:24 16384:16384" ht="12.75" customHeight="1">
      <c r="A36" s="94" t="str">
        <f>'Transcript table'!C44</f>
        <v>Chaer</v>
      </c>
      <c r="B36" s="168" t="s">
        <v>374</v>
      </c>
      <c r="C36" s="74"/>
      <c r="D36" s="74"/>
      <c r="E36" s="74"/>
      <c r="F36" s="74"/>
      <c r="G36" s="74"/>
      <c r="H36" s="74"/>
      <c r="I36" s="74"/>
      <c r="J36" s="74"/>
      <c r="K36" s="74"/>
      <c r="L36" s="74"/>
      <c r="M36" s="49"/>
      <c r="N36" s="49"/>
      <c r="O36" s="49"/>
      <c r="P36" s="75"/>
      <c r="Q36" s="74"/>
      <c r="R36" s="75"/>
      <c r="S36" s="74"/>
      <c r="T36" s="75"/>
      <c r="U36" s="74"/>
      <c r="V36" s="75"/>
      <c r="W36" s="96">
        <f>IF(ISERROR(AVERAGE('Data pre-processing'!Y36:AR36)),35,IF(COUNT('Data pre-processing'!Y36:AR36)&lt;2,"N/A",AVERAGE('Data pre-processing'!Y36:AR36)))</f>
        <v>35</v>
      </c>
      <c r="X36" s="96" t="str">
        <f>IF(ISERROR(STDEV('Data pre-processing'!Y36:AR36)),"N/A",STDEV('Data pre-processing'!Y36:AR36))</f>
        <v>N/A</v>
      </c>
      <c r="XFD36" s="13"/>
    </row>
    <row r="37" spans="1:24 16384:16384" ht="12.75" customHeight="1">
      <c r="A37" s="94" t="str">
        <f>'Transcript table'!C45</f>
        <v>Chast</v>
      </c>
      <c r="B37" s="168" t="s">
        <v>372</v>
      </c>
      <c r="C37" s="74"/>
      <c r="D37" s="74"/>
      <c r="E37" s="74"/>
      <c r="F37" s="74"/>
      <c r="G37" s="74"/>
      <c r="H37" s="74"/>
      <c r="I37" s="74"/>
      <c r="J37" s="74"/>
      <c r="K37" s="74"/>
      <c r="L37" s="74"/>
      <c r="M37" s="49"/>
      <c r="N37" s="49"/>
      <c r="O37" s="49"/>
      <c r="P37" s="74"/>
      <c r="Q37" s="74"/>
      <c r="R37" s="74"/>
      <c r="S37" s="74"/>
      <c r="T37" s="74"/>
      <c r="U37" s="74"/>
      <c r="V37" s="74"/>
      <c r="W37" s="96">
        <f>IF(ISERROR(AVERAGE('Data pre-processing'!Y37:AR37)),35,IF(COUNT('Data pre-processing'!Y37:AR37)&lt;2,"N/A",AVERAGE('Data pre-processing'!Y37:AR37)))</f>
        <v>35</v>
      </c>
      <c r="X37" s="96" t="str">
        <f>IF(ISERROR(STDEV('Data pre-processing'!Y37:AR37)),"N/A",STDEV('Data pre-processing'!Y37:AR37))</f>
        <v>N/A</v>
      </c>
      <c r="XFD37" s="13"/>
    </row>
    <row r="38" spans="1:24 16384:16384" ht="12.75" customHeight="1">
      <c r="A38" s="94" t="str">
        <f>'Transcript table'!C46</f>
        <v>Crxos</v>
      </c>
      <c r="B38" s="168" t="s">
        <v>370</v>
      </c>
      <c r="C38" s="74"/>
      <c r="D38" s="74"/>
      <c r="E38" s="74"/>
      <c r="F38" s="74"/>
      <c r="G38" s="74"/>
      <c r="H38" s="74"/>
      <c r="I38" s="74"/>
      <c r="J38" s="74"/>
      <c r="K38" s="74"/>
      <c r="L38" s="74"/>
      <c r="M38" s="49"/>
      <c r="N38" s="49"/>
      <c r="O38" s="49"/>
      <c r="P38" s="74"/>
      <c r="Q38" s="74"/>
      <c r="R38" s="74"/>
      <c r="S38" s="74"/>
      <c r="T38" s="74"/>
      <c r="U38" s="74"/>
      <c r="V38" s="74"/>
      <c r="W38" s="96">
        <f>IF(ISERROR(AVERAGE('Data pre-processing'!Y38:AR38)),35,IF(COUNT('Data pre-processing'!Y38:AR38)&lt;2,"N/A",AVERAGE('Data pre-processing'!Y38:AR38)))</f>
        <v>35</v>
      </c>
      <c r="X38" s="96" t="str">
        <f>IF(ISERROR(STDEV('Data pre-processing'!Y38:AR38)),"N/A",STDEV('Data pre-processing'!Y38:AR38))</f>
        <v>N/A</v>
      </c>
      <c r="XFD38" s="13"/>
    </row>
    <row r="39" spans="1:24 16384:16384" ht="12.75" customHeight="1">
      <c r="A39" s="94" t="str">
        <f>'Transcript table'!C47</f>
        <v>Cyp4b1-ps2</v>
      </c>
      <c r="B39" s="168" t="s">
        <v>368</v>
      </c>
      <c r="C39" s="74"/>
      <c r="D39" s="74"/>
      <c r="E39" s="74"/>
      <c r="F39" s="74"/>
      <c r="G39" s="74"/>
      <c r="H39" s="74"/>
      <c r="I39" s="74"/>
      <c r="J39" s="74"/>
      <c r="K39" s="74"/>
      <c r="L39" s="74"/>
      <c r="M39" s="49"/>
      <c r="N39" s="49"/>
      <c r="O39" s="49"/>
      <c r="P39" s="74"/>
      <c r="Q39" s="74"/>
      <c r="R39" s="74"/>
      <c r="S39" s="74"/>
      <c r="T39" s="74"/>
      <c r="U39" s="74"/>
      <c r="V39" s="74"/>
      <c r="W39" s="96">
        <f>IF(ISERROR(AVERAGE('Data pre-processing'!Y39:AR39)),35,IF(COUNT('Data pre-processing'!Y39:AR39)&lt;2,"N/A",AVERAGE('Data pre-processing'!Y39:AR39)))</f>
        <v>35</v>
      </c>
      <c r="X39" s="96" t="str">
        <f>IF(ISERROR(STDEV('Data pre-processing'!Y39:AR39)),"N/A",STDEV('Data pre-processing'!Y39:AR39))</f>
        <v>N/A</v>
      </c>
      <c r="XFD39" s="13"/>
    </row>
    <row r="40" spans="1:24 16384:16384" ht="12.75" customHeight="1">
      <c r="A40" s="94" t="str">
        <f>'Transcript table'!C48</f>
        <v>Dalir</v>
      </c>
      <c r="B40" s="168" t="s">
        <v>366</v>
      </c>
      <c r="C40" s="75"/>
      <c r="D40" s="75"/>
      <c r="E40" s="75"/>
      <c r="F40" s="75"/>
      <c r="G40" s="75"/>
      <c r="H40" s="75"/>
      <c r="I40" s="75"/>
      <c r="J40" s="75"/>
      <c r="K40" s="75"/>
      <c r="L40" s="75"/>
      <c r="M40" s="49"/>
      <c r="N40" s="49"/>
      <c r="O40" s="49"/>
      <c r="P40" s="74"/>
      <c r="Q40" s="74"/>
      <c r="R40" s="74"/>
      <c r="S40" s="74"/>
      <c r="T40" s="74"/>
      <c r="U40" s="74"/>
      <c r="V40" s="74"/>
      <c r="W40" s="96">
        <f>IF(ISERROR(AVERAGE('Data pre-processing'!Y40:AR40)),35,IF(COUNT('Data pre-processing'!Y40:AR40)&lt;2,"N/A",AVERAGE('Data pre-processing'!Y40:AR40)))</f>
        <v>35</v>
      </c>
      <c r="X40" s="96" t="str">
        <f>IF(ISERROR(STDEV('Data pre-processing'!Y40:AR40)),"N/A",STDEV('Data pre-processing'!Y40:AR40))</f>
        <v>N/A</v>
      </c>
      <c r="XFD40" s="13"/>
    </row>
    <row r="41" spans="1:24 16384:16384" ht="12.75" customHeight="1">
      <c r="A41" s="94" t="str">
        <f>'Transcript table'!C49</f>
        <v>Digit</v>
      </c>
      <c r="B41" s="168" t="s">
        <v>364</v>
      </c>
      <c r="C41" s="74"/>
      <c r="D41" s="74"/>
      <c r="E41" s="74"/>
      <c r="F41" s="74"/>
      <c r="G41" s="74"/>
      <c r="H41" s="74"/>
      <c r="I41" s="74"/>
      <c r="J41" s="74"/>
      <c r="K41" s="74"/>
      <c r="L41" s="74"/>
      <c r="M41" s="49"/>
      <c r="N41" s="49"/>
      <c r="O41" s="49"/>
      <c r="P41" s="74"/>
      <c r="Q41" s="74"/>
      <c r="R41" s="74"/>
      <c r="S41" s="74"/>
      <c r="T41" s="74"/>
      <c r="U41" s="74"/>
      <c r="V41" s="74"/>
      <c r="W41" s="96">
        <f>IF(ISERROR(AVERAGE('Data pre-processing'!Y41:AR41)),35,IF(COUNT('Data pre-processing'!Y41:AR41)&lt;2,"N/A",AVERAGE('Data pre-processing'!Y41:AR41)))</f>
        <v>35</v>
      </c>
      <c r="X41" s="96" t="str">
        <f>IF(ISERROR(STDEV('Data pre-processing'!Y41:AR41)),"N/A",STDEV('Data pre-processing'!Y41:AR41))</f>
        <v>N/A</v>
      </c>
      <c r="XFD41" s="13"/>
    </row>
    <row r="42" spans="1:24 16384:16384" ht="12.75" customHeight="1">
      <c r="A42" s="94" t="str">
        <f>'Transcript table'!C50</f>
        <v>Dio3os</v>
      </c>
      <c r="B42" s="168" t="s">
        <v>362</v>
      </c>
      <c r="C42" s="74"/>
      <c r="D42" s="74"/>
      <c r="E42" s="74"/>
      <c r="F42" s="74"/>
      <c r="G42" s="74"/>
      <c r="H42" s="74"/>
      <c r="I42" s="74"/>
      <c r="J42" s="74"/>
      <c r="K42" s="74"/>
      <c r="L42" s="74"/>
      <c r="M42" s="49"/>
      <c r="N42" s="49"/>
      <c r="O42" s="49"/>
      <c r="P42" s="74"/>
      <c r="Q42" s="74"/>
      <c r="R42" s="74"/>
      <c r="S42" s="74"/>
      <c r="T42" s="74"/>
      <c r="U42" s="74"/>
      <c r="V42" s="74"/>
      <c r="W42" s="96">
        <f>IF(ISERROR(AVERAGE('Data pre-processing'!Y42:AR42)),35,IF(COUNT('Data pre-processing'!Y42:AR42)&lt;2,"N/A",AVERAGE('Data pre-processing'!Y42:AR42)))</f>
        <v>35</v>
      </c>
      <c r="X42" s="96" t="str">
        <f>IF(ISERROR(STDEV('Data pre-processing'!Y42:AR42)),"N/A",STDEV('Data pre-processing'!Y42:AR42))</f>
        <v>N/A</v>
      </c>
      <c r="XFD42" s="13"/>
    </row>
    <row r="43" spans="1:24 16384:16384" ht="12.75" customHeight="1">
      <c r="A43" s="94" t="str">
        <f>'Transcript table'!C51</f>
        <v>Dleu2</v>
      </c>
      <c r="B43" s="168" t="s">
        <v>360</v>
      </c>
      <c r="C43" s="74"/>
      <c r="D43" s="74"/>
      <c r="E43" s="74"/>
      <c r="F43" s="74"/>
      <c r="G43" s="74"/>
      <c r="H43" s="74"/>
      <c r="I43" s="74"/>
      <c r="J43" s="74"/>
      <c r="K43" s="74"/>
      <c r="L43" s="74"/>
      <c r="M43" s="49"/>
      <c r="N43" s="49"/>
      <c r="O43" s="49"/>
      <c r="P43" s="74"/>
      <c r="Q43" s="74"/>
      <c r="R43" s="74"/>
      <c r="S43" s="74"/>
      <c r="T43" s="74"/>
      <c r="U43" s="74"/>
      <c r="V43" s="74"/>
      <c r="W43" s="96">
        <f>IF(ISERROR(AVERAGE('Data pre-processing'!Y43:AR43)),35,IF(COUNT('Data pre-processing'!Y43:AR43)&lt;2,"N/A",AVERAGE('Data pre-processing'!Y43:AR43)))</f>
        <v>35</v>
      </c>
      <c r="X43" s="96" t="str">
        <f>IF(ISERROR(STDEV('Data pre-processing'!Y43:AR43)),"N/A",STDEV('Data pre-processing'!Y43:AR43))</f>
        <v>N/A</v>
      </c>
      <c r="XFD43" s="13"/>
    </row>
    <row r="44" spans="1:24 16384:16384" ht="12.75" customHeight="1">
      <c r="A44" s="94" t="str">
        <f>'Transcript table'!C52</f>
        <v>Dlx1as</v>
      </c>
      <c r="B44" s="168" t="s">
        <v>358</v>
      </c>
      <c r="C44" s="74"/>
      <c r="D44" s="74"/>
      <c r="E44" s="74"/>
      <c r="F44" s="74"/>
      <c r="G44" s="74"/>
      <c r="H44" s="74"/>
      <c r="I44" s="74"/>
      <c r="J44" s="74"/>
      <c r="K44" s="74"/>
      <c r="L44" s="74"/>
      <c r="M44" s="49"/>
      <c r="N44" s="49"/>
      <c r="O44" s="49"/>
      <c r="P44" s="75"/>
      <c r="Q44" s="74"/>
      <c r="R44" s="75"/>
      <c r="S44" s="74"/>
      <c r="T44" s="75"/>
      <c r="U44" s="74"/>
      <c r="V44" s="75"/>
      <c r="W44" s="96">
        <f>IF(ISERROR(AVERAGE('Data pre-processing'!Y44:AR44)),35,IF(COUNT('Data pre-processing'!Y44:AR44)&lt;2,"N/A",AVERAGE('Data pre-processing'!Y44:AR44)))</f>
        <v>35</v>
      </c>
      <c r="X44" s="96" t="str">
        <f>IF(ISERROR(STDEV('Data pre-processing'!Y44:AR44)),"N/A",STDEV('Data pre-processing'!Y44:AR44))</f>
        <v>N/A</v>
      </c>
      <c r="XFD44" s="13"/>
    </row>
    <row r="45" spans="1:24 16384:16384" ht="12.75" customHeight="1">
      <c r="A45" s="94" t="str">
        <f>'Transcript table'!C53</f>
        <v>Dlx4os</v>
      </c>
      <c r="B45" s="168" t="s">
        <v>356</v>
      </c>
      <c r="C45" s="74"/>
      <c r="D45" s="74"/>
      <c r="E45" s="74"/>
      <c r="F45" s="74"/>
      <c r="G45" s="74"/>
      <c r="H45" s="74"/>
      <c r="I45" s="74"/>
      <c r="J45" s="74"/>
      <c r="K45" s="74"/>
      <c r="L45" s="74"/>
      <c r="M45" s="49"/>
      <c r="N45" s="49"/>
      <c r="O45" s="49"/>
      <c r="P45" s="74"/>
      <c r="Q45" s="74"/>
      <c r="R45" s="74"/>
      <c r="S45" s="74"/>
      <c r="T45" s="74"/>
      <c r="U45" s="74"/>
      <c r="V45" s="74"/>
      <c r="W45" s="96">
        <f>IF(ISERROR(AVERAGE('Data pre-processing'!Y45:AR45)),35,IF(COUNT('Data pre-processing'!Y45:AR45)&lt;2,"N/A",AVERAGE('Data pre-processing'!Y45:AR45)))</f>
        <v>35</v>
      </c>
      <c r="X45" s="96" t="str">
        <f>IF(ISERROR(STDEV('Data pre-processing'!Y45:AR45)),"N/A",STDEV('Data pre-processing'!Y45:AR45))</f>
        <v>N/A</v>
      </c>
      <c r="XFD45" s="13"/>
    </row>
    <row r="46" spans="1:24 16384:16384" ht="12.75" customHeight="1">
      <c r="A46" s="94" t="str">
        <f>'Transcript table'!C54</f>
        <v>Dlx6os1</v>
      </c>
      <c r="B46" s="168" t="s">
        <v>354</v>
      </c>
      <c r="C46" s="74"/>
      <c r="D46" s="74"/>
      <c r="E46" s="74"/>
      <c r="F46" s="74"/>
      <c r="G46" s="74"/>
      <c r="H46" s="74"/>
      <c r="I46" s="74"/>
      <c r="J46" s="74"/>
      <c r="K46" s="74"/>
      <c r="L46" s="74"/>
      <c r="M46" s="49"/>
      <c r="N46" s="49"/>
      <c r="O46" s="49"/>
      <c r="P46" s="75"/>
      <c r="Q46" s="75"/>
      <c r="R46" s="75"/>
      <c r="S46" s="75"/>
      <c r="T46" s="75"/>
      <c r="U46" s="75"/>
      <c r="V46" s="75"/>
      <c r="W46" s="96">
        <f>IF(ISERROR(AVERAGE('Data pre-processing'!Y46:AR46)),35,IF(COUNT('Data pre-processing'!Y46:AR46)&lt;2,"N/A",AVERAGE('Data pre-processing'!Y46:AR46)))</f>
        <v>35</v>
      </c>
      <c r="X46" s="96" t="str">
        <f>IF(ISERROR(STDEV('Data pre-processing'!Y46:AR46)),"N/A",STDEV('Data pre-processing'!Y46:AR46))</f>
        <v>N/A</v>
      </c>
      <c r="XFD46" s="13"/>
    </row>
    <row r="47" spans="1:24 16384:16384" ht="12.75" customHeight="1">
      <c r="A47" s="94" t="str">
        <f>'Transcript table'!C55</f>
        <v>Dreh</v>
      </c>
      <c r="B47" s="168" t="s">
        <v>352</v>
      </c>
      <c r="C47" s="74"/>
      <c r="D47" s="74"/>
      <c r="E47" s="74"/>
      <c r="F47" s="74"/>
      <c r="G47" s="74"/>
      <c r="H47" s="74"/>
      <c r="I47" s="74"/>
      <c r="J47" s="74"/>
      <c r="K47" s="74"/>
      <c r="L47" s="74"/>
      <c r="M47" s="49"/>
      <c r="N47" s="49"/>
      <c r="O47" s="49"/>
      <c r="P47" s="74"/>
      <c r="Q47" s="74"/>
      <c r="R47" s="74"/>
      <c r="S47" s="74"/>
      <c r="T47" s="74"/>
      <c r="U47" s="74"/>
      <c r="V47" s="74"/>
      <c r="W47" s="96">
        <f>IF(ISERROR(AVERAGE('Data pre-processing'!Y47:AR47)),35,IF(COUNT('Data pre-processing'!Y47:AR47)&lt;2,"N/A",AVERAGE('Data pre-processing'!Y47:AR47)))</f>
        <v>35</v>
      </c>
      <c r="X47" s="96" t="str">
        <f>IF(ISERROR(STDEV('Data pre-processing'!Y47:AR47)),"N/A",STDEV('Data pre-processing'!Y47:AR47))</f>
        <v>N/A</v>
      </c>
      <c r="XFD47" s="13"/>
    </row>
    <row r="48" spans="1:24 16384:16384" ht="12.75" customHeight="1">
      <c r="A48" s="94" t="str">
        <f>'Transcript table'!C56</f>
        <v>Dworf</v>
      </c>
      <c r="B48" s="168" t="s">
        <v>350</v>
      </c>
      <c r="C48" s="74"/>
      <c r="D48" s="74"/>
      <c r="E48" s="74"/>
      <c r="F48" s="74"/>
      <c r="G48" s="74"/>
      <c r="H48" s="74"/>
      <c r="I48" s="74"/>
      <c r="J48" s="74"/>
      <c r="K48" s="74"/>
      <c r="L48" s="74"/>
      <c r="M48" s="49"/>
      <c r="N48" s="49"/>
      <c r="O48" s="49"/>
      <c r="P48" s="74"/>
      <c r="Q48" s="74"/>
      <c r="R48" s="74"/>
      <c r="S48" s="74"/>
      <c r="T48" s="74"/>
      <c r="U48" s="74"/>
      <c r="V48" s="74"/>
      <c r="W48" s="96">
        <f>IF(ISERROR(AVERAGE('Data pre-processing'!Y48:AR48)),35,IF(COUNT('Data pre-processing'!Y48:AR48)&lt;2,"N/A",AVERAGE('Data pre-processing'!Y48:AR48)))</f>
        <v>35</v>
      </c>
      <c r="X48" s="96" t="str">
        <f>IF(ISERROR(STDEV('Data pre-processing'!Y48:AR48)),"N/A",STDEV('Data pre-processing'!Y48:AR48))</f>
        <v>N/A</v>
      </c>
      <c r="XFD48" s="13"/>
    </row>
    <row r="49" spans="1:24 16384:16384" ht="12.75" customHeight="1">
      <c r="A49" s="94" t="str">
        <f>'Transcript table'!C57</f>
        <v>E130102H24Rik</v>
      </c>
      <c r="B49" s="168" t="s">
        <v>348</v>
      </c>
      <c r="C49" s="74"/>
      <c r="D49" s="74"/>
      <c r="E49" s="74"/>
      <c r="F49" s="74"/>
      <c r="G49" s="74"/>
      <c r="H49" s="74"/>
      <c r="I49" s="74"/>
      <c r="J49" s="74"/>
      <c r="K49" s="74"/>
      <c r="L49" s="74"/>
      <c r="M49" s="49"/>
      <c r="N49" s="49"/>
      <c r="O49" s="49"/>
      <c r="P49" s="75"/>
      <c r="Q49" s="74"/>
      <c r="R49" s="75"/>
      <c r="S49" s="74"/>
      <c r="T49" s="75"/>
      <c r="U49" s="74"/>
      <c r="V49" s="75"/>
      <c r="W49" s="96">
        <f>IF(ISERROR(AVERAGE('Data pre-processing'!Y49:AR49)),35,IF(COUNT('Data pre-processing'!Y49:AR49)&lt;2,"N/A",AVERAGE('Data pre-processing'!Y49:AR49)))</f>
        <v>35</v>
      </c>
      <c r="X49" s="96" t="str">
        <f>IF(ISERROR(STDEV('Data pre-processing'!Y49:AR49)),"N/A",STDEV('Data pre-processing'!Y49:AR49))</f>
        <v>N/A</v>
      </c>
      <c r="XFD49" s="13"/>
    </row>
    <row r="50" spans="1:24 16384:16384" ht="12.75" customHeight="1">
      <c r="A50" s="94" t="str">
        <f>'Transcript table'!C58</f>
        <v>Egr2-AS</v>
      </c>
      <c r="B50" s="168" t="s">
        <v>346</v>
      </c>
      <c r="C50" s="74"/>
      <c r="D50" s="74"/>
      <c r="E50" s="74"/>
      <c r="F50" s="74"/>
      <c r="G50" s="74"/>
      <c r="H50" s="74"/>
      <c r="I50" s="74"/>
      <c r="J50" s="74"/>
      <c r="K50" s="74"/>
      <c r="L50" s="74"/>
      <c r="M50" s="49"/>
      <c r="N50" s="49"/>
      <c r="O50" s="49"/>
      <c r="P50" s="74"/>
      <c r="Q50" s="74"/>
      <c r="R50" s="74"/>
      <c r="S50" s="74"/>
      <c r="T50" s="74"/>
      <c r="U50" s="74"/>
      <c r="V50" s="74"/>
      <c r="W50" s="96">
        <f>IF(ISERROR(AVERAGE('Data pre-processing'!Y50:AR50)),35,IF(COUNT('Data pre-processing'!Y50:AR50)&lt;2,"N/A",AVERAGE('Data pre-processing'!Y50:AR50)))</f>
        <v>35</v>
      </c>
      <c r="X50" s="96" t="str">
        <f>IF(ISERROR(STDEV('Data pre-processing'!Y50:AR50)),"N/A",STDEV('Data pre-processing'!Y50:AR50))</f>
        <v>N/A</v>
      </c>
      <c r="XFD50" s="13"/>
    </row>
    <row r="51" spans="1:24 16384:16384" ht="12.75" customHeight="1">
      <c r="A51" s="94" t="str">
        <f>'Transcript table'!C59</f>
        <v>Emx2os</v>
      </c>
      <c r="B51" s="168" t="s">
        <v>344</v>
      </c>
      <c r="C51" s="74"/>
      <c r="D51" s="74"/>
      <c r="E51" s="74"/>
      <c r="F51" s="74"/>
      <c r="G51" s="74"/>
      <c r="H51" s="74"/>
      <c r="I51" s="74"/>
      <c r="J51" s="74"/>
      <c r="K51" s="74"/>
      <c r="L51" s="74"/>
      <c r="M51" s="49"/>
      <c r="N51" s="49"/>
      <c r="O51" s="49"/>
      <c r="P51" s="75"/>
      <c r="Q51" s="75"/>
      <c r="R51" s="75"/>
      <c r="S51" s="75"/>
      <c r="T51" s="75"/>
      <c r="U51" s="75"/>
      <c r="V51" s="75"/>
      <c r="W51" s="96">
        <f>IF(ISERROR(AVERAGE('Data pre-processing'!Y51:AR51)),35,IF(COUNT('Data pre-processing'!Y51:AR51)&lt;2,"N/A",AVERAGE('Data pre-processing'!Y51:AR51)))</f>
        <v>35</v>
      </c>
      <c r="X51" s="96" t="str">
        <f>IF(ISERROR(STDEV('Data pre-processing'!Y51:AR51)),"N/A",STDEV('Data pre-processing'!Y51:AR51))</f>
        <v>N/A</v>
      </c>
      <c r="XFD51" s="13"/>
    </row>
    <row r="52" spans="1:24 16384:16384" ht="12.75" customHeight="1">
      <c r="A52" s="94" t="str">
        <f>'Transcript table'!C60</f>
        <v>Esrp2-as-1</v>
      </c>
      <c r="B52" s="168" t="s">
        <v>342</v>
      </c>
      <c r="C52" s="74"/>
      <c r="D52" s="74"/>
      <c r="E52" s="74"/>
      <c r="F52" s="74"/>
      <c r="G52" s="74"/>
      <c r="H52" s="74"/>
      <c r="I52" s="74"/>
      <c r="J52" s="74"/>
      <c r="K52" s="74"/>
      <c r="L52" s="74"/>
      <c r="M52" s="49"/>
      <c r="N52" s="49"/>
      <c r="O52" s="49"/>
      <c r="P52" s="74"/>
      <c r="Q52" s="74"/>
      <c r="R52" s="74"/>
      <c r="S52" s="74"/>
      <c r="T52" s="74"/>
      <c r="U52" s="74"/>
      <c r="V52" s="74"/>
      <c r="W52" s="96">
        <f>IF(ISERROR(AVERAGE('Data pre-processing'!Y52:AR52)),35,IF(COUNT('Data pre-processing'!Y52:AR52)&lt;2,"N/A",AVERAGE('Data pre-processing'!Y52:AR52)))</f>
        <v>35</v>
      </c>
      <c r="X52" s="96" t="str">
        <f>IF(ISERROR(STDEV('Data pre-processing'!Y52:AR52)),"N/A",STDEV('Data pre-processing'!Y52:AR52))</f>
        <v>N/A</v>
      </c>
      <c r="XFD52" s="13"/>
    </row>
    <row r="53" spans="1:24 16384:16384" ht="12.75" customHeight="1">
      <c r="A53" s="94" t="str">
        <f>'Transcript table'!C61</f>
        <v>Esrp2-as-2</v>
      </c>
      <c r="B53" s="168" t="s">
        <v>340</v>
      </c>
      <c r="C53" s="74"/>
      <c r="D53" s="74"/>
      <c r="E53" s="74"/>
      <c r="F53" s="74"/>
      <c r="G53" s="74"/>
      <c r="H53" s="74"/>
      <c r="I53" s="74"/>
      <c r="J53" s="74"/>
      <c r="K53" s="74"/>
      <c r="L53" s="74"/>
      <c r="M53" s="49"/>
      <c r="N53" s="49"/>
      <c r="O53" s="49"/>
      <c r="P53" s="74"/>
      <c r="Q53" s="74"/>
      <c r="R53" s="74"/>
      <c r="S53" s="74"/>
      <c r="T53" s="74"/>
      <c r="U53" s="74"/>
      <c r="V53" s="74"/>
      <c r="W53" s="96">
        <f>IF(ISERROR(AVERAGE('Data pre-processing'!Y53:AR53)),35,IF(COUNT('Data pre-processing'!Y53:AR53)&lt;2,"N/A",AVERAGE('Data pre-processing'!Y53:AR53)))</f>
        <v>35</v>
      </c>
      <c r="X53" s="96" t="str">
        <f>IF(ISERROR(STDEV('Data pre-processing'!Y53:AR53)),"N/A",STDEV('Data pre-processing'!Y53:AR53))</f>
        <v>N/A</v>
      </c>
      <c r="XFD53" s="13"/>
    </row>
    <row r="54" spans="1:24 16384:16384" ht="12.75" customHeight="1">
      <c r="A54" s="94" t="str">
        <f>'Transcript table'!C62</f>
        <v>Esrp2-as-3</v>
      </c>
      <c r="B54" s="168" t="s">
        <v>338</v>
      </c>
      <c r="C54" s="74"/>
      <c r="D54" s="74"/>
      <c r="E54" s="74"/>
      <c r="F54" s="74"/>
      <c r="G54" s="74"/>
      <c r="H54" s="74"/>
      <c r="I54" s="74"/>
      <c r="J54" s="74"/>
      <c r="K54" s="74"/>
      <c r="L54" s="74"/>
      <c r="M54" s="49"/>
      <c r="N54" s="49"/>
      <c r="O54" s="49"/>
      <c r="P54" s="74"/>
      <c r="Q54" s="74"/>
      <c r="R54" s="74"/>
      <c r="S54" s="74"/>
      <c r="T54" s="74"/>
      <c r="U54" s="74"/>
      <c r="V54" s="74"/>
      <c r="W54" s="96">
        <f>IF(ISERROR(AVERAGE('Data pre-processing'!Y54:AR54)),35,IF(COUNT('Data pre-processing'!Y54:AR54)&lt;2,"N/A",AVERAGE('Data pre-processing'!Y54:AR54)))</f>
        <v>35</v>
      </c>
      <c r="X54" s="96" t="str">
        <f>IF(ISERROR(STDEV('Data pre-processing'!Y54:AR54)),"N/A",STDEV('Data pre-processing'!Y54:AR54))</f>
        <v>N/A</v>
      </c>
      <c r="XFD54" s="13"/>
    </row>
    <row r="55" spans="1:24 16384:16384" ht="12.75" customHeight="1">
      <c r="A55" s="94" t="str">
        <f>'Transcript table'!C63</f>
        <v>Evx1as</v>
      </c>
      <c r="B55" s="168" t="s">
        <v>336</v>
      </c>
      <c r="C55" s="74"/>
      <c r="D55" s="74"/>
      <c r="E55" s="74"/>
      <c r="F55" s="74"/>
      <c r="G55" s="74"/>
      <c r="H55" s="74"/>
      <c r="I55" s="74"/>
      <c r="J55" s="74"/>
      <c r="K55" s="74"/>
      <c r="L55" s="74"/>
      <c r="M55" s="49"/>
      <c r="N55" s="49"/>
      <c r="O55" s="49"/>
      <c r="P55" s="74"/>
      <c r="Q55" s="74"/>
      <c r="R55" s="74"/>
      <c r="S55" s="74"/>
      <c r="T55" s="74"/>
      <c r="U55" s="74"/>
      <c r="V55" s="74"/>
      <c r="W55" s="96">
        <f>IF(ISERROR(AVERAGE('Data pre-processing'!Y55:AR55)),35,IF(COUNT('Data pre-processing'!Y55:AR55)&lt;2,"N/A",AVERAGE('Data pre-processing'!Y55:AR55)))</f>
        <v>35</v>
      </c>
      <c r="X55" s="96" t="str">
        <f>IF(ISERROR(STDEV('Data pre-processing'!Y55:AR55)),"N/A",STDEV('Data pre-processing'!Y55:AR55))</f>
        <v>N/A</v>
      </c>
      <c r="XFD55" s="13"/>
    </row>
    <row r="56" spans="1:24 16384:16384" ht="12.75" customHeight="1">
      <c r="A56" s="94" t="str">
        <f>'Transcript table'!C64</f>
        <v>Fendrr-1</v>
      </c>
      <c r="B56" s="168" t="s">
        <v>334</v>
      </c>
      <c r="C56" s="74"/>
      <c r="D56" s="74"/>
      <c r="E56" s="74"/>
      <c r="F56" s="74"/>
      <c r="G56" s="74"/>
      <c r="H56" s="74"/>
      <c r="I56" s="74"/>
      <c r="J56" s="74"/>
      <c r="K56" s="74"/>
      <c r="L56" s="74"/>
      <c r="M56" s="49"/>
      <c r="N56" s="49"/>
      <c r="O56" s="49"/>
      <c r="P56" s="74"/>
      <c r="Q56" s="74"/>
      <c r="R56" s="74"/>
      <c r="S56" s="74"/>
      <c r="T56" s="74"/>
      <c r="U56" s="74"/>
      <c r="V56" s="74"/>
      <c r="W56" s="96">
        <f>IF(ISERROR(AVERAGE('Data pre-processing'!Y56:AR56)),35,IF(COUNT('Data pre-processing'!Y56:AR56)&lt;2,"N/A",AVERAGE('Data pre-processing'!Y56:AR56)))</f>
        <v>35</v>
      </c>
      <c r="X56" s="96" t="str">
        <f>IF(ISERROR(STDEV('Data pre-processing'!Y56:AR56)),"N/A",STDEV('Data pre-processing'!Y56:AR56))</f>
        <v>N/A</v>
      </c>
      <c r="XFD56" s="13"/>
    </row>
    <row r="57" spans="1:24 16384:16384" ht="12.75" customHeight="1">
      <c r="A57" s="94" t="str">
        <f>'Transcript table'!C65</f>
        <v>Fendrr-2</v>
      </c>
      <c r="B57" s="168" t="s">
        <v>332</v>
      </c>
      <c r="C57" s="74"/>
      <c r="D57" s="74"/>
      <c r="E57" s="74"/>
      <c r="F57" s="74"/>
      <c r="G57" s="74"/>
      <c r="H57" s="74"/>
      <c r="I57" s="74"/>
      <c r="J57" s="74"/>
      <c r="K57" s="74"/>
      <c r="L57" s="74"/>
      <c r="M57" s="49"/>
      <c r="N57" s="49"/>
      <c r="O57" s="49"/>
      <c r="P57" s="74"/>
      <c r="Q57" s="74"/>
      <c r="R57" s="74"/>
      <c r="S57" s="74"/>
      <c r="T57" s="74"/>
      <c r="U57" s="74"/>
      <c r="V57" s="74"/>
      <c r="W57" s="96">
        <f>IF(ISERROR(AVERAGE('Data pre-processing'!Y57:AR57)),35,IF(COUNT('Data pre-processing'!Y57:AR57)&lt;2,"N/A",AVERAGE('Data pre-processing'!Y57:AR57)))</f>
        <v>35</v>
      </c>
      <c r="X57" s="96" t="str">
        <f>IF(ISERROR(STDEV('Data pre-processing'!Y57:AR57)),"N/A",STDEV('Data pre-processing'!Y57:AR57))</f>
        <v>N/A</v>
      </c>
      <c r="XFD57" s="13"/>
    </row>
    <row r="58" spans="1:24 16384:16384" ht="12.75" customHeight="1">
      <c r="A58" s="94" t="str">
        <f>'Transcript table'!C66</f>
        <v>Firre</v>
      </c>
      <c r="B58" s="168" t="s">
        <v>330</v>
      </c>
      <c r="C58" s="74"/>
      <c r="D58" s="74"/>
      <c r="E58" s="74"/>
      <c r="F58" s="74"/>
      <c r="G58" s="74"/>
      <c r="H58" s="74"/>
      <c r="I58" s="74"/>
      <c r="J58" s="74"/>
      <c r="K58" s="74"/>
      <c r="L58" s="74"/>
      <c r="M58" s="49"/>
      <c r="N58" s="49"/>
      <c r="O58" s="49"/>
      <c r="P58" s="74"/>
      <c r="Q58" s="74"/>
      <c r="R58" s="74"/>
      <c r="S58" s="74"/>
      <c r="T58" s="74"/>
      <c r="U58" s="74"/>
      <c r="V58" s="74"/>
      <c r="W58" s="96">
        <f>IF(ISERROR(AVERAGE('Data pre-processing'!Y58:AR58)),35,IF(COUNT('Data pre-processing'!Y58:AR58)&lt;2,"N/A",AVERAGE('Data pre-processing'!Y58:AR58)))</f>
        <v>35</v>
      </c>
      <c r="X58" s="96" t="str">
        <f>IF(ISERROR(STDEV('Data pre-processing'!Y58:AR58)),"N/A",STDEV('Data pre-processing'!Y58:AR58))</f>
        <v>N/A</v>
      </c>
      <c r="XFD58" s="13"/>
    </row>
    <row r="59" spans="1:24 16384:16384" ht="12.75" customHeight="1">
      <c r="A59" s="94" t="str">
        <f>'Transcript table'!C67</f>
        <v>Ftx-1</v>
      </c>
      <c r="B59" s="168" t="s">
        <v>328</v>
      </c>
      <c r="C59" s="74"/>
      <c r="D59" s="74"/>
      <c r="E59" s="74"/>
      <c r="F59" s="74"/>
      <c r="G59" s="74"/>
      <c r="H59" s="74"/>
      <c r="I59" s="74"/>
      <c r="J59" s="74"/>
      <c r="K59" s="74"/>
      <c r="L59" s="74"/>
      <c r="M59" s="49"/>
      <c r="N59" s="49"/>
      <c r="O59" s="49"/>
      <c r="P59" s="74"/>
      <c r="Q59" s="74"/>
      <c r="R59" s="74"/>
      <c r="S59" s="74"/>
      <c r="T59" s="74"/>
      <c r="U59" s="74"/>
      <c r="V59" s="74"/>
      <c r="W59" s="96">
        <f>IF(ISERROR(AVERAGE('Data pre-processing'!Y59:AR59)),35,IF(COUNT('Data pre-processing'!Y59:AR59)&lt;2,"N/A",AVERAGE('Data pre-processing'!Y59:AR59)))</f>
        <v>35</v>
      </c>
      <c r="X59" s="96" t="str">
        <f>IF(ISERROR(STDEV('Data pre-processing'!Y59:AR59)),"N/A",STDEV('Data pre-processing'!Y59:AR59))</f>
        <v>N/A</v>
      </c>
      <c r="XFD59" s="13"/>
    </row>
    <row r="60" spans="1:24 16384:16384" ht="12.75" customHeight="1">
      <c r="A60" s="94" t="str">
        <f>'Transcript table'!C68</f>
        <v>Ftx-2</v>
      </c>
      <c r="B60" s="168" t="s">
        <v>326</v>
      </c>
      <c r="C60" s="74"/>
      <c r="D60" s="74"/>
      <c r="E60" s="74"/>
      <c r="F60" s="74"/>
      <c r="G60" s="74"/>
      <c r="H60" s="74"/>
      <c r="I60" s="74"/>
      <c r="J60" s="74"/>
      <c r="K60" s="74"/>
      <c r="L60" s="74"/>
      <c r="M60" s="49"/>
      <c r="N60" s="49"/>
      <c r="O60" s="49"/>
      <c r="P60" s="75"/>
      <c r="Q60" s="75"/>
      <c r="R60" s="75"/>
      <c r="S60" s="75"/>
      <c r="T60" s="75"/>
      <c r="U60" s="75"/>
      <c r="V60" s="75"/>
      <c r="W60" s="96">
        <f>IF(ISERROR(AVERAGE('Data pre-processing'!Y60:AR60)),35,IF(COUNT('Data pre-processing'!Y60:AR60)&lt;2,"N/A",AVERAGE('Data pre-processing'!Y60:AR60)))</f>
        <v>35</v>
      </c>
      <c r="X60" s="96" t="str">
        <f>IF(ISERROR(STDEV('Data pre-processing'!Y60:AR60)),"N/A",STDEV('Data pre-processing'!Y60:AR60))</f>
        <v>N/A</v>
      </c>
      <c r="XFD60" s="13"/>
    </row>
    <row r="61" spans="1:24 16384:16384" ht="12.75" customHeight="1">
      <c r="A61" s="94" t="str">
        <f>'Transcript table'!C69</f>
        <v>G730013B05Rik-1</v>
      </c>
      <c r="B61" s="168" t="s">
        <v>324</v>
      </c>
      <c r="C61" s="74"/>
      <c r="D61" s="74"/>
      <c r="E61" s="74"/>
      <c r="F61" s="74"/>
      <c r="G61" s="74"/>
      <c r="H61" s="74"/>
      <c r="I61" s="74"/>
      <c r="J61" s="74"/>
      <c r="K61" s="74"/>
      <c r="L61" s="74"/>
      <c r="M61" s="49"/>
      <c r="N61" s="49"/>
      <c r="O61" s="49"/>
      <c r="P61" s="74"/>
      <c r="Q61" s="74"/>
      <c r="R61" s="74"/>
      <c r="S61" s="74"/>
      <c r="T61" s="74"/>
      <c r="U61" s="74"/>
      <c r="V61" s="74"/>
      <c r="W61" s="96">
        <f>IF(ISERROR(AVERAGE('Data pre-processing'!Y61:AR61)),35,IF(COUNT('Data pre-processing'!Y61:AR61)&lt;2,"N/A",AVERAGE('Data pre-processing'!Y61:AR61)))</f>
        <v>35</v>
      </c>
      <c r="X61" s="96" t="str">
        <f>IF(ISERROR(STDEV('Data pre-processing'!Y61:AR61)),"N/A",STDEV('Data pre-processing'!Y61:AR61))</f>
        <v>N/A</v>
      </c>
      <c r="XFD61" s="13"/>
    </row>
    <row r="62" spans="1:24 16384:16384" ht="12.75" customHeight="1">
      <c r="A62" s="94" t="str">
        <f>'Transcript table'!C70</f>
        <v>G730013B05Rik-2</v>
      </c>
      <c r="B62" s="168" t="s">
        <v>322</v>
      </c>
      <c r="C62" s="74"/>
      <c r="D62" s="74"/>
      <c r="E62" s="74"/>
      <c r="F62" s="74"/>
      <c r="G62" s="74"/>
      <c r="H62" s="74"/>
      <c r="I62" s="74"/>
      <c r="J62" s="74"/>
      <c r="K62" s="74"/>
      <c r="L62" s="74"/>
      <c r="M62" s="49"/>
      <c r="N62" s="49"/>
      <c r="O62" s="49"/>
      <c r="P62" s="75"/>
      <c r="Q62" s="75"/>
      <c r="R62" s="75"/>
      <c r="S62" s="75"/>
      <c r="T62" s="75"/>
      <c r="U62" s="75"/>
      <c r="V62" s="75"/>
      <c r="W62" s="96">
        <f>IF(ISERROR(AVERAGE('Data pre-processing'!Y62:AR62)),35,IF(COUNT('Data pre-processing'!Y62:AR62)&lt;2,"N/A",AVERAGE('Data pre-processing'!Y62:AR62)))</f>
        <v>35</v>
      </c>
      <c r="X62" s="96" t="str">
        <f>IF(ISERROR(STDEV('Data pre-processing'!Y62:AR62)),"N/A",STDEV('Data pre-processing'!Y62:AR62))</f>
        <v>N/A</v>
      </c>
      <c r="XFD62" s="13"/>
    </row>
    <row r="63" spans="1:24 16384:16384" ht="12.75" customHeight="1">
      <c r="A63" s="94" t="str">
        <f>'Transcript table'!C71</f>
        <v>Gas5</v>
      </c>
      <c r="B63" s="168" t="s">
        <v>320</v>
      </c>
      <c r="C63" s="74"/>
      <c r="D63" s="74"/>
      <c r="E63" s="74"/>
      <c r="F63" s="74"/>
      <c r="G63" s="74"/>
      <c r="H63" s="74"/>
      <c r="I63" s="74"/>
      <c r="J63" s="74"/>
      <c r="K63" s="74"/>
      <c r="L63" s="74"/>
      <c r="M63" s="49"/>
      <c r="N63" s="49"/>
      <c r="O63" s="49"/>
      <c r="P63" s="75"/>
      <c r="Q63" s="75"/>
      <c r="R63" s="75"/>
      <c r="S63" s="75"/>
      <c r="T63" s="75"/>
      <c r="U63" s="75"/>
      <c r="V63" s="75"/>
      <c r="W63" s="96">
        <f>IF(ISERROR(AVERAGE('Data pre-processing'!Y63:AR63)),35,IF(COUNT('Data pre-processing'!Y63:AR63)&lt;2,"N/A",AVERAGE('Data pre-processing'!Y63:AR63)))</f>
        <v>35</v>
      </c>
      <c r="X63" s="96" t="str">
        <f>IF(ISERROR(STDEV('Data pre-processing'!Y63:AR63)),"N/A",STDEV('Data pre-processing'!Y63:AR63))</f>
        <v>N/A</v>
      </c>
      <c r="XFD63" s="13"/>
    </row>
    <row r="64" spans="1:24 16384:16384" ht="12.75" customHeight="1">
      <c r="A64" s="94" t="str">
        <f>'Transcript table'!C72</f>
        <v>Gfra1</v>
      </c>
      <c r="B64" s="168" t="s">
        <v>318</v>
      </c>
      <c r="C64" s="74"/>
      <c r="D64" s="74"/>
      <c r="E64" s="74"/>
      <c r="F64" s="74"/>
      <c r="G64" s="74"/>
      <c r="H64" s="74"/>
      <c r="I64" s="74"/>
      <c r="J64" s="74"/>
      <c r="K64" s="74"/>
      <c r="L64" s="74"/>
      <c r="M64" s="49"/>
      <c r="N64" s="49"/>
      <c r="O64" s="49"/>
      <c r="P64" s="75"/>
      <c r="Q64" s="75"/>
      <c r="R64" s="75"/>
      <c r="S64" s="75"/>
      <c r="T64" s="75"/>
      <c r="U64" s="75"/>
      <c r="V64" s="75"/>
      <c r="W64" s="96">
        <f>IF(ISERROR(AVERAGE('Data pre-processing'!Y64:AR64)),35,IF(COUNT('Data pre-processing'!Y64:AR64)&lt;2,"N/A",AVERAGE('Data pre-processing'!Y64:AR64)))</f>
        <v>35</v>
      </c>
      <c r="X64" s="96" t="str">
        <f>IF(ISERROR(STDEV('Data pre-processing'!Y64:AR64)),"N/A",STDEV('Data pre-processing'!Y64:AR64))</f>
        <v>N/A</v>
      </c>
      <c r="XFD64" s="13"/>
    </row>
    <row r="65" spans="1:24 16384:16384" ht="12.75" customHeight="1">
      <c r="A65" s="94" t="str">
        <f>'Transcript table'!C73</f>
        <v>Gm12919</v>
      </c>
      <c r="B65" s="168" t="s">
        <v>316</v>
      </c>
      <c r="C65" s="74"/>
      <c r="D65" s="74"/>
      <c r="E65" s="74"/>
      <c r="F65" s="74"/>
      <c r="G65" s="74"/>
      <c r="H65" s="74"/>
      <c r="I65" s="74"/>
      <c r="J65" s="74"/>
      <c r="K65" s="74"/>
      <c r="L65" s="74"/>
      <c r="M65" s="49"/>
      <c r="N65" s="49"/>
      <c r="O65" s="49"/>
      <c r="P65" s="74"/>
      <c r="Q65" s="74"/>
      <c r="R65" s="74"/>
      <c r="S65" s="74"/>
      <c r="T65" s="74"/>
      <c r="U65" s="74"/>
      <c r="V65" s="74"/>
      <c r="W65" s="96">
        <f>IF(ISERROR(AVERAGE('Data pre-processing'!Y65:AR65)),35,IF(COUNT('Data pre-processing'!Y65:AR65)&lt;2,"N/A",AVERAGE('Data pre-processing'!Y65:AR65)))</f>
        <v>35</v>
      </c>
      <c r="X65" s="96" t="str">
        <f>IF(ISERROR(STDEV('Data pre-processing'!Y65:AR65)),"N/A",STDEV('Data pre-processing'!Y65:AR65))</f>
        <v>N/A</v>
      </c>
      <c r="XFD65" s="13"/>
    </row>
    <row r="66" spans="1:24 16384:16384" ht="12.75" customHeight="1">
      <c r="A66" s="94" t="str">
        <f>'Transcript table'!C74</f>
        <v>Gm13865</v>
      </c>
      <c r="B66" s="168" t="s">
        <v>314</v>
      </c>
      <c r="C66" s="74"/>
      <c r="D66" s="74"/>
      <c r="E66" s="74"/>
      <c r="F66" s="74"/>
      <c r="G66" s="74"/>
      <c r="H66" s="74"/>
      <c r="I66" s="74"/>
      <c r="J66" s="74"/>
      <c r="K66" s="74"/>
      <c r="L66" s="74"/>
      <c r="M66" s="49"/>
      <c r="N66" s="49"/>
      <c r="O66" s="49"/>
      <c r="P66" s="74"/>
      <c r="Q66" s="74"/>
      <c r="R66" s="74"/>
      <c r="S66" s="74"/>
      <c r="T66" s="74"/>
      <c r="U66" s="74"/>
      <c r="V66" s="74"/>
      <c r="W66" s="96">
        <f>IF(ISERROR(AVERAGE('Data pre-processing'!Y66:AR66)),35,IF(COUNT('Data pre-processing'!Y66:AR66)&lt;2,"N/A",AVERAGE('Data pre-processing'!Y66:AR66)))</f>
        <v>35</v>
      </c>
      <c r="X66" s="96" t="str">
        <f>IF(ISERROR(STDEV('Data pre-processing'!Y66:AR66)),"N/A",STDEV('Data pre-processing'!Y66:AR66))</f>
        <v>N/A</v>
      </c>
      <c r="XFD66" s="13"/>
    </row>
    <row r="67" spans="1:24 16384:16384" ht="12.75" customHeight="1">
      <c r="A67" s="94" t="str">
        <f>'Transcript table'!C75</f>
        <v>Gm14155</v>
      </c>
      <c r="B67" s="168" t="s">
        <v>312</v>
      </c>
      <c r="C67" s="74"/>
      <c r="D67" s="74"/>
      <c r="E67" s="74"/>
      <c r="F67" s="74"/>
      <c r="G67" s="74"/>
      <c r="H67" s="74"/>
      <c r="I67" s="74"/>
      <c r="J67" s="74"/>
      <c r="K67" s="74"/>
      <c r="L67" s="74"/>
      <c r="M67" s="49"/>
      <c r="N67" s="49"/>
      <c r="O67" s="49"/>
      <c r="P67" s="74"/>
      <c r="Q67" s="74"/>
      <c r="R67" s="74"/>
      <c r="S67" s="74"/>
      <c r="T67" s="74"/>
      <c r="U67" s="74"/>
      <c r="V67" s="74"/>
      <c r="W67" s="96">
        <f>IF(ISERROR(AVERAGE('Data pre-processing'!Y67:AR67)),35,IF(COUNT('Data pre-processing'!Y67:AR67)&lt;2,"N/A",AVERAGE('Data pre-processing'!Y67:AR67)))</f>
        <v>35</v>
      </c>
      <c r="X67" s="96" t="str">
        <f>IF(ISERROR(STDEV('Data pre-processing'!Y67:AR67)),"N/A",STDEV('Data pre-processing'!Y67:AR67))</f>
        <v>N/A</v>
      </c>
      <c r="XFD67" s="13"/>
    </row>
    <row r="68" spans="1:24 16384:16384" ht="12.75" customHeight="1">
      <c r="A68" s="94" t="str">
        <f>'Transcript table'!C76</f>
        <v>Gm15050</v>
      </c>
      <c r="B68" s="168" t="s">
        <v>310</v>
      </c>
      <c r="C68" s="74"/>
      <c r="D68" s="74"/>
      <c r="E68" s="74"/>
      <c r="F68" s="74"/>
      <c r="G68" s="74"/>
      <c r="H68" s="74"/>
      <c r="I68" s="74"/>
      <c r="J68" s="74"/>
      <c r="K68" s="74"/>
      <c r="L68" s="74"/>
      <c r="M68" s="49"/>
      <c r="N68" s="49"/>
      <c r="O68" s="49"/>
      <c r="P68" s="75"/>
      <c r="Q68" s="75"/>
      <c r="R68" s="75"/>
      <c r="S68" s="75"/>
      <c r="T68" s="75"/>
      <c r="U68" s="75"/>
      <c r="V68" s="75"/>
      <c r="W68" s="96">
        <f>IF(ISERROR(AVERAGE('Data pre-processing'!Y68:AR68)),35,IF(COUNT('Data pre-processing'!Y68:AR68)&lt;2,"N/A",AVERAGE('Data pre-processing'!Y68:AR68)))</f>
        <v>35</v>
      </c>
      <c r="X68" s="96" t="str">
        <f>IF(ISERROR(STDEV('Data pre-processing'!Y68:AR68)),"N/A",STDEV('Data pre-processing'!Y68:AR68))</f>
        <v>N/A</v>
      </c>
      <c r="XFD68" s="13"/>
    </row>
    <row r="69" spans="1:24 16384:16384" ht="12.75" customHeight="1">
      <c r="A69" s="94" t="str">
        <f>'Transcript table'!C77</f>
        <v>Gm15054</v>
      </c>
      <c r="B69" s="168" t="s">
        <v>308</v>
      </c>
      <c r="C69" s="74"/>
      <c r="D69" s="74"/>
      <c r="E69" s="74"/>
      <c r="F69" s="74"/>
      <c r="G69" s="74"/>
      <c r="H69" s="74"/>
      <c r="I69" s="74"/>
      <c r="J69" s="74"/>
      <c r="K69" s="74"/>
      <c r="L69" s="74"/>
      <c r="M69" s="49"/>
      <c r="N69" s="49"/>
      <c r="O69" s="49"/>
      <c r="P69" s="75"/>
      <c r="Q69" s="75"/>
      <c r="R69" s="75"/>
      <c r="S69" s="75"/>
      <c r="T69" s="75"/>
      <c r="U69" s="75"/>
      <c r="V69" s="75"/>
      <c r="W69" s="96">
        <f>IF(ISERROR(AVERAGE('Data pre-processing'!Y69:AR69)),35,IF(COUNT('Data pre-processing'!Y69:AR69)&lt;2,"N/A",AVERAGE('Data pre-processing'!Y69:AR69)))</f>
        <v>35</v>
      </c>
      <c r="X69" s="96" t="str">
        <f>IF(ISERROR(STDEV('Data pre-processing'!Y69:AR69)),"N/A",STDEV('Data pre-processing'!Y69:AR69))</f>
        <v>N/A</v>
      </c>
      <c r="XFD69" s="13"/>
    </row>
    <row r="70" spans="1:24 16384:16384" ht="12.75" customHeight="1">
      <c r="A70" s="94" t="str">
        <f>'Transcript table'!C78</f>
        <v>Gm15834</v>
      </c>
      <c r="B70" s="168" t="s">
        <v>306</v>
      </c>
      <c r="C70" s="74"/>
      <c r="D70" s="74"/>
      <c r="E70" s="74"/>
      <c r="F70" s="74"/>
      <c r="G70" s="74"/>
      <c r="H70" s="74"/>
      <c r="I70" s="74"/>
      <c r="J70" s="74"/>
      <c r="K70" s="74"/>
      <c r="L70" s="74"/>
      <c r="M70" s="49"/>
      <c r="N70" s="49"/>
      <c r="O70" s="49"/>
      <c r="P70" s="74"/>
      <c r="Q70" s="74"/>
      <c r="R70" s="74"/>
      <c r="S70" s="74"/>
      <c r="T70" s="74"/>
      <c r="U70" s="74"/>
      <c r="V70" s="74"/>
      <c r="W70" s="96">
        <f>IF(ISERROR(AVERAGE('Data pre-processing'!Y70:AR70)),35,IF(COUNT('Data pre-processing'!Y70:AR70)&lt;2,"N/A",AVERAGE('Data pre-processing'!Y70:AR70)))</f>
        <v>35</v>
      </c>
      <c r="X70" s="96" t="str">
        <f>IF(ISERROR(STDEV('Data pre-processing'!Y70:AR70)),"N/A",STDEV('Data pre-processing'!Y70:AR70))</f>
        <v>N/A</v>
      </c>
      <c r="XFD70" s="13"/>
    </row>
    <row r="71" spans="1:24 16384:16384" ht="12.75" customHeight="1">
      <c r="A71" s="94" t="str">
        <f>'Transcript table'!C79</f>
        <v>Gm16551</v>
      </c>
      <c r="B71" s="168" t="s">
        <v>304</v>
      </c>
      <c r="C71" s="74"/>
      <c r="D71" s="74"/>
      <c r="E71" s="74"/>
      <c r="F71" s="74"/>
      <c r="G71" s="74"/>
      <c r="H71" s="74"/>
      <c r="I71" s="74"/>
      <c r="J71" s="74"/>
      <c r="K71" s="74"/>
      <c r="L71" s="74"/>
      <c r="M71" s="49"/>
      <c r="N71" s="49"/>
      <c r="O71" s="49"/>
      <c r="P71" s="74"/>
      <c r="Q71" s="74"/>
      <c r="R71" s="74"/>
      <c r="S71" s="74"/>
      <c r="T71" s="74"/>
      <c r="U71" s="74"/>
      <c r="V71" s="74"/>
      <c r="W71" s="96">
        <f>IF(ISERROR(AVERAGE('Data pre-processing'!Y71:AR71)),35,IF(COUNT('Data pre-processing'!Y71:AR71)&lt;2,"N/A",AVERAGE('Data pre-processing'!Y71:AR71)))</f>
        <v>35</v>
      </c>
      <c r="X71" s="96" t="str">
        <f>IF(ISERROR(STDEV('Data pre-processing'!Y71:AR71)),"N/A",STDEV('Data pre-processing'!Y71:AR71))</f>
        <v>N/A</v>
      </c>
      <c r="XFD71" s="13"/>
    </row>
    <row r="72" spans="1:24 16384:16384" ht="12.75" customHeight="1">
      <c r="A72" s="94" t="str">
        <f>'Transcript table'!C80</f>
        <v>Gm16845-1</v>
      </c>
      <c r="B72" s="168" t="s">
        <v>302</v>
      </c>
      <c r="C72" s="74"/>
      <c r="D72" s="74"/>
      <c r="E72" s="74"/>
      <c r="F72" s="74"/>
      <c r="G72" s="74"/>
      <c r="H72" s="74"/>
      <c r="I72" s="74"/>
      <c r="J72" s="74"/>
      <c r="K72" s="74"/>
      <c r="L72" s="74"/>
      <c r="M72" s="49"/>
      <c r="N72" s="49"/>
      <c r="O72" s="49"/>
      <c r="P72" s="75"/>
      <c r="Q72" s="75"/>
      <c r="R72" s="75"/>
      <c r="S72" s="75"/>
      <c r="T72" s="75"/>
      <c r="U72" s="75"/>
      <c r="V72" s="75"/>
      <c r="W72" s="96">
        <f>IF(ISERROR(AVERAGE('Data pre-processing'!Y72:AR72)),35,IF(COUNT('Data pre-processing'!Y72:AR72)&lt;2,"N/A",AVERAGE('Data pre-processing'!Y72:AR72)))</f>
        <v>35</v>
      </c>
      <c r="X72" s="96" t="str">
        <f>IF(ISERROR(STDEV('Data pre-processing'!Y72:AR72)),"N/A",STDEV('Data pre-processing'!Y72:AR72))</f>
        <v>N/A</v>
      </c>
      <c r="XFD72" s="13"/>
    </row>
    <row r="73" spans="1:24 16384:16384" ht="12.75" customHeight="1">
      <c r="A73" s="94" t="str">
        <f>'Transcript table'!C81</f>
        <v>Gm16845-2</v>
      </c>
      <c r="B73" s="168" t="s">
        <v>300</v>
      </c>
      <c r="C73" s="74"/>
      <c r="D73" s="74"/>
      <c r="E73" s="74"/>
      <c r="F73" s="74"/>
      <c r="G73" s="74"/>
      <c r="H73" s="74"/>
      <c r="I73" s="74"/>
      <c r="J73" s="74"/>
      <c r="K73" s="74"/>
      <c r="L73" s="74"/>
      <c r="M73" s="49"/>
      <c r="N73" s="49"/>
      <c r="O73" s="49"/>
      <c r="P73" s="74"/>
      <c r="Q73" s="74"/>
      <c r="R73" s="74"/>
      <c r="S73" s="74"/>
      <c r="T73" s="74"/>
      <c r="U73" s="74"/>
      <c r="V73" s="74"/>
      <c r="W73" s="96">
        <f>IF(ISERROR(AVERAGE('Data pre-processing'!Y73:AR73)),35,IF(COUNT('Data pre-processing'!Y73:AR73)&lt;2,"N/A",AVERAGE('Data pre-processing'!Y73:AR73)))</f>
        <v>35</v>
      </c>
      <c r="X73" s="96" t="str">
        <f>IF(ISERROR(STDEV('Data pre-processing'!Y73:AR73)),"N/A",STDEV('Data pre-processing'!Y73:AR73))</f>
        <v>N/A</v>
      </c>
      <c r="XFD73" s="13"/>
    </row>
    <row r="74" spans="1:24 16384:16384" ht="12.75" customHeight="1">
      <c r="A74" s="94" t="str">
        <f>'Transcript table'!C82</f>
        <v>Gm2694-1</v>
      </c>
      <c r="B74" s="168" t="s">
        <v>298</v>
      </c>
      <c r="C74" s="74"/>
      <c r="D74" s="74"/>
      <c r="E74" s="74"/>
      <c r="F74" s="74"/>
      <c r="G74" s="74"/>
      <c r="H74" s="74"/>
      <c r="I74" s="74"/>
      <c r="J74" s="74"/>
      <c r="K74" s="74"/>
      <c r="L74" s="74"/>
      <c r="M74" s="49"/>
      <c r="N74" s="49"/>
      <c r="O74" s="49"/>
      <c r="P74" s="74"/>
      <c r="Q74" s="74"/>
      <c r="R74" s="74"/>
      <c r="S74" s="74"/>
      <c r="T74" s="74"/>
      <c r="U74" s="74"/>
      <c r="V74" s="74"/>
      <c r="W74" s="96">
        <f>IF(ISERROR(AVERAGE('Data pre-processing'!Y74:AR74)),35,IF(COUNT('Data pre-processing'!Y74:AR74)&lt;2,"N/A",AVERAGE('Data pre-processing'!Y74:AR74)))</f>
        <v>35</v>
      </c>
      <c r="X74" s="96" t="str">
        <f>IF(ISERROR(STDEV('Data pre-processing'!Y74:AR74)),"N/A",STDEV('Data pre-processing'!Y74:AR74))</f>
        <v>N/A</v>
      </c>
      <c r="XFD74" s="13"/>
    </row>
    <row r="75" spans="1:24 16384:16384" ht="12.75" customHeight="1">
      <c r="A75" s="94" t="str">
        <f>'Transcript table'!C83</f>
        <v>Gm2694-2</v>
      </c>
      <c r="B75" s="168" t="s">
        <v>296</v>
      </c>
      <c r="C75" s="74"/>
      <c r="D75" s="74"/>
      <c r="E75" s="74"/>
      <c r="F75" s="74"/>
      <c r="G75" s="74"/>
      <c r="H75" s="74"/>
      <c r="I75" s="74"/>
      <c r="J75" s="74"/>
      <c r="K75" s="74"/>
      <c r="L75" s="74"/>
      <c r="M75" s="49"/>
      <c r="N75" s="49"/>
      <c r="O75" s="49"/>
      <c r="P75" s="74"/>
      <c r="Q75" s="74"/>
      <c r="R75" s="74"/>
      <c r="S75" s="74"/>
      <c r="T75" s="74"/>
      <c r="U75" s="74"/>
      <c r="V75" s="74"/>
      <c r="W75" s="96">
        <f>IF(ISERROR(AVERAGE('Data pre-processing'!Y75:AR75)),35,IF(COUNT('Data pre-processing'!Y75:AR75)&lt;2,"N/A",AVERAGE('Data pre-processing'!Y75:AR75)))</f>
        <v>35</v>
      </c>
      <c r="X75" s="96" t="str">
        <f>IF(ISERROR(STDEV('Data pre-processing'!Y75:AR75)),"N/A",STDEV('Data pre-processing'!Y75:AR75))</f>
        <v>N/A</v>
      </c>
      <c r="XFD75" s="13"/>
    </row>
    <row r="76" spans="1:24 16384:16384" ht="12.75" customHeight="1">
      <c r="A76" s="94" t="str">
        <f>'Transcript table'!C84</f>
        <v>Gm30731</v>
      </c>
      <c r="B76" s="168" t="s">
        <v>294</v>
      </c>
      <c r="C76" s="74"/>
      <c r="D76" s="74"/>
      <c r="E76" s="74"/>
      <c r="F76" s="74"/>
      <c r="G76" s="74"/>
      <c r="H76" s="74"/>
      <c r="I76" s="74"/>
      <c r="J76" s="74"/>
      <c r="K76" s="74"/>
      <c r="L76" s="74"/>
      <c r="M76" s="49"/>
      <c r="N76" s="49"/>
      <c r="O76" s="49"/>
      <c r="P76" s="75"/>
      <c r="Q76" s="75"/>
      <c r="R76" s="75"/>
      <c r="S76" s="75"/>
      <c r="T76" s="75"/>
      <c r="U76" s="75"/>
      <c r="V76" s="75"/>
      <c r="W76" s="96">
        <f>IF(ISERROR(AVERAGE('Data pre-processing'!Y76:AR76)),35,IF(COUNT('Data pre-processing'!Y76:AR76)&lt;2,"N/A",AVERAGE('Data pre-processing'!Y76:AR76)))</f>
        <v>35</v>
      </c>
      <c r="X76" s="96" t="str">
        <f>IF(ISERROR(STDEV('Data pre-processing'!Y76:AR76)),"N/A",STDEV('Data pre-processing'!Y76:AR76))</f>
        <v>N/A</v>
      </c>
      <c r="XFD76" s="13"/>
    </row>
    <row r="77" spans="1:24 16384:16384" ht="12.75" customHeight="1">
      <c r="A77" s="94" t="str">
        <f>'Transcript table'!C85</f>
        <v>Gm32592</v>
      </c>
      <c r="B77" s="168" t="s">
        <v>292</v>
      </c>
      <c r="C77" s="74"/>
      <c r="D77" s="74"/>
      <c r="E77" s="74"/>
      <c r="F77" s="74"/>
      <c r="G77" s="74"/>
      <c r="H77" s="74"/>
      <c r="I77" s="74"/>
      <c r="J77" s="74"/>
      <c r="K77" s="74"/>
      <c r="L77" s="74"/>
      <c r="M77" s="49"/>
      <c r="N77" s="49"/>
      <c r="O77" s="49"/>
      <c r="P77" s="74"/>
      <c r="Q77" s="74"/>
      <c r="R77" s="74"/>
      <c r="S77" s="74"/>
      <c r="T77" s="74"/>
      <c r="U77" s="74"/>
      <c r="V77" s="74"/>
      <c r="W77" s="96">
        <f>IF(ISERROR(AVERAGE('Data pre-processing'!Y77:AR77)),35,IF(COUNT('Data pre-processing'!Y77:AR77)&lt;2,"N/A",AVERAGE('Data pre-processing'!Y77:AR77)))</f>
        <v>35</v>
      </c>
      <c r="X77" s="96" t="str">
        <f>IF(ISERROR(STDEV('Data pre-processing'!Y77:AR77)),"N/A",STDEV('Data pre-processing'!Y77:AR77))</f>
        <v>N/A</v>
      </c>
      <c r="XFD77" s="13"/>
    </row>
    <row r="78" spans="1:24 16384:16384" ht="12.75" customHeight="1">
      <c r="A78" s="94" t="str">
        <f>'Transcript table'!C86</f>
        <v>Gm6644</v>
      </c>
      <c r="B78" s="168" t="s">
        <v>290</v>
      </c>
      <c r="C78" s="74"/>
      <c r="D78" s="74"/>
      <c r="E78" s="74"/>
      <c r="F78" s="74"/>
      <c r="G78" s="74"/>
      <c r="H78" s="74"/>
      <c r="I78" s="74"/>
      <c r="J78" s="74"/>
      <c r="K78" s="74"/>
      <c r="L78" s="74"/>
      <c r="M78" s="49"/>
      <c r="N78" s="49"/>
      <c r="O78" s="49"/>
      <c r="P78" s="75"/>
      <c r="Q78" s="75"/>
      <c r="R78" s="75"/>
      <c r="S78" s="75"/>
      <c r="T78" s="75"/>
      <c r="U78" s="75"/>
      <c r="V78" s="75"/>
      <c r="W78" s="96">
        <f>IF(ISERROR(AVERAGE('Data pre-processing'!Y78:AR78)),35,IF(COUNT('Data pre-processing'!Y78:AR78)&lt;2,"N/A",AVERAGE('Data pre-processing'!Y78:AR78)))</f>
        <v>35</v>
      </c>
      <c r="X78" s="96" t="str">
        <f>IF(ISERROR(STDEV('Data pre-processing'!Y78:AR78)),"N/A",STDEV('Data pre-processing'!Y78:AR78))</f>
        <v>N/A</v>
      </c>
      <c r="XFD78" s="13"/>
    </row>
    <row r="79" spans="1:24 16384:16384" ht="12.75" customHeight="1">
      <c r="A79" s="94" t="str">
        <f>'Transcript table'!C87</f>
        <v>Gm6768</v>
      </c>
      <c r="B79" s="168" t="s">
        <v>288</v>
      </c>
      <c r="C79" s="74"/>
      <c r="D79" s="74"/>
      <c r="E79" s="74"/>
      <c r="F79" s="74"/>
      <c r="G79" s="74"/>
      <c r="H79" s="74"/>
      <c r="I79" s="74"/>
      <c r="J79" s="74"/>
      <c r="K79" s="74"/>
      <c r="L79" s="74"/>
      <c r="M79" s="49"/>
      <c r="N79" s="49"/>
      <c r="O79" s="49"/>
      <c r="P79" s="74"/>
      <c r="Q79" s="74"/>
      <c r="R79" s="74"/>
      <c r="S79" s="74"/>
      <c r="T79" s="74"/>
      <c r="U79" s="74"/>
      <c r="V79" s="74"/>
      <c r="W79" s="96">
        <f>IF(ISERROR(AVERAGE('Data pre-processing'!Y79:AR79)),35,IF(COUNT('Data pre-processing'!Y79:AR79)&lt;2,"N/A",AVERAGE('Data pre-processing'!Y79:AR79)))</f>
        <v>35</v>
      </c>
      <c r="X79" s="96" t="str">
        <f>IF(ISERROR(STDEV('Data pre-processing'!Y79:AR79)),"N/A",STDEV('Data pre-processing'!Y79:AR79))</f>
        <v>N/A</v>
      </c>
      <c r="XFD79" s="13"/>
    </row>
    <row r="80" spans="1:24 16384:16384" ht="12.75" customHeight="1">
      <c r="A80" s="94" t="str">
        <f>'Transcript table'!C88</f>
        <v>H19</v>
      </c>
      <c r="B80" s="168" t="s">
        <v>286</v>
      </c>
      <c r="C80" s="74"/>
      <c r="D80" s="74"/>
      <c r="E80" s="74"/>
      <c r="F80" s="74"/>
      <c r="G80" s="74"/>
      <c r="H80" s="74"/>
      <c r="I80" s="74"/>
      <c r="J80" s="74"/>
      <c r="K80" s="74"/>
      <c r="L80" s="74"/>
      <c r="M80" s="49"/>
      <c r="N80" s="49"/>
      <c r="O80" s="49"/>
      <c r="P80" s="75"/>
      <c r="Q80" s="75"/>
      <c r="R80" s="75"/>
      <c r="S80" s="75"/>
      <c r="T80" s="75"/>
      <c r="U80" s="75"/>
      <c r="V80" s="75"/>
      <c r="W80" s="96">
        <f>IF(ISERROR(AVERAGE('Data pre-processing'!Y80:AR80)),35,IF(COUNT('Data pre-processing'!Y80:AR80)&lt;2,"N/A",AVERAGE('Data pre-processing'!Y80:AR80)))</f>
        <v>35</v>
      </c>
      <c r="X80" s="96" t="str">
        <f>IF(ISERROR(STDEV('Data pre-processing'!Y80:AR80)),"N/A",STDEV('Data pre-processing'!Y80:AR80))</f>
        <v>N/A</v>
      </c>
      <c r="XFD80" s="13"/>
    </row>
    <row r="81" spans="1:24 16384:16384" ht="12.75" customHeight="1">
      <c r="A81" s="94" t="str">
        <f>'Transcript table'!C89</f>
        <v>Halr1</v>
      </c>
      <c r="B81" s="168" t="s">
        <v>284</v>
      </c>
      <c r="C81" s="74"/>
      <c r="D81" s="74"/>
      <c r="E81" s="74"/>
      <c r="F81" s="74"/>
      <c r="G81" s="74"/>
      <c r="H81" s="74"/>
      <c r="I81" s="74"/>
      <c r="J81" s="74"/>
      <c r="K81" s="74"/>
      <c r="L81" s="74"/>
      <c r="M81" s="49"/>
      <c r="N81" s="49"/>
      <c r="O81" s="49"/>
      <c r="P81" s="74"/>
      <c r="Q81" s="75"/>
      <c r="R81" s="74"/>
      <c r="S81" s="75"/>
      <c r="T81" s="74"/>
      <c r="U81" s="75"/>
      <c r="V81" s="74"/>
      <c r="W81" s="96">
        <f>IF(ISERROR(AVERAGE('Data pre-processing'!Y81:AR81)),35,IF(COUNT('Data pre-processing'!Y81:AR81)&lt;2,"N/A",AVERAGE('Data pre-processing'!Y81:AR81)))</f>
        <v>35</v>
      </c>
      <c r="X81" s="96" t="str">
        <f>IF(ISERROR(STDEV('Data pre-processing'!Y81:AR81)),"N/A",STDEV('Data pre-processing'!Y81:AR81))</f>
        <v>N/A</v>
      </c>
      <c r="XFD81" s="13"/>
    </row>
    <row r="82" spans="1:24 16384:16384" ht="12.75" customHeight="1">
      <c r="A82" s="94" t="str">
        <f>'Transcript table'!C90</f>
        <v>Hm629797</v>
      </c>
      <c r="B82" s="168" t="s">
        <v>282</v>
      </c>
      <c r="C82" s="74"/>
      <c r="D82" s="74"/>
      <c r="E82" s="74"/>
      <c r="F82" s="74"/>
      <c r="G82" s="74"/>
      <c r="H82" s="74"/>
      <c r="I82" s="74"/>
      <c r="J82" s="74"/>
      <c r="K82" s="74"/>
      <c r="L82" s="74"/>
      <c r="M82" s="49"/>
      <c r="N82" s="49"/>
      <c r="O82" s="49"/>
      <c r="P82" s="74"/>
      <c r="Q82" s="74"/>
      <c r="R82" s="74"/>
      <c r="S82" s="74"/>
      <c r="T82" s="74"/>
      <c r="U82" s="74"/>
      <c r="V82" s="74"/>
      <c r="W82" s="96">
        <f>IF(ISERROR(AVERAGE('Data pre-processing'!Y82:AR82)),35,IF(COUNT('Data pre-processing'!Y82:AR82)&lt;2,"N/A",AVERAGE('Data pre-processing'!Y82:AR82)))</f>
        <v>35</v>
      </c>
      <c r="X82" s="96" t="str">
        <f>IF(ISERROR(STDEV('Data pre-processing'!Y82:AR82)),"N/A",STDEV('Data pre-processing'!Y82:AR82))</f>
        <v>N/A</v>
      </c>
      <c r="XFD82" s="13"/>
    </row>
    <row r="83" spans="1:24 16384:16384" ht="12.75" customHeight="1">
      <c r="A83" s="94" t="str">
        <f>'Transcript table'!C91</f>
        <v>Hotair</v>
      </c>
      <c r="B83" s="168" t="s">
        <v>280</v>
      </c>
      <c r="C83" s="74"/>
      <c r="D83" s="74"/>
      <c r="E83" s="74"/>
      <c r="F83" s="74"/>
      <c r="G83" s="74"/>
      <c r="H83" s="74"/>
      <c r="I83" s="74"/>
      <c r="J83" s="74"/>
      <c r="K83" s="74"/>
      <c r="L83" s="74"/>
      <c r="M83" s="49"/>
      <c r="N83" s="49"/>
      <c r="O83" s="49"/>
      <c r="P83" s="74"/>
      <c r="Q83" s="74"/>
      <c r="R83" s="74"/>
      <c r="S83" s="74"/>
      <c r="T83" s="74"/>
      <c r="U83" s="74"/>
      <c r="V83" s="74"/>
      <c r="W83" s="96">
        <f>IF(ISERROR(AVERAGE('Data pre-processing'!Y83:AR83)),35,IF(COUNT('Data pre-processing'!Y83:AR83)&lt;2,"N/A",AVERAGE('Data pre-processing'!Y83:AR83)))</f>
        <v>35</v>
      </c>
      <c r="X83" s="96" t="str">
        <f>IF(ISERROR(STDEV('Data pre-processing'!Y83:AR83)),"N/A",STDEV('Data pre-processing'!Y83:AR83))</f>
        <v>N/A</v>
      </c>
      <c r="XFD83" s="13"/>
    </row>
    <row r="84" spans="1:24 16384:16384" ht="12.75" customHeight="1">
      <c r="A84" s="94" t="str">
        <f>'Transcript table'!C92</f>
        <v>Hottip-1</v>
      </c>
      <c r="B84" s="168" t="s">
        <v>278</v>
      </c>
      <c r="C84" s="74"/>
      <c r="D84" s="74"/>
      <c r="E84" s="74"/>
      <c r="F84" s="74"/>
      <c r="G84" s="74"/>
      <c r="H84" s="74"/>
      <c r="I84" s="74"/>
      <c r="J84" s="74"/>
      <c r="K84" s="74"/>
      <c r="L84" s="74"/>
      <c r="M84" s="49"/>
      <c r="N84" s="49"/>
      <c r="O84" s="49"/>
      <c r="P84" s="74"/>
      <c r="Q84" s="74"/>
      <c r="R84" s="74"/>
      <c r="S84" s="74"/>
      <c r="T84" s="74"/>
      <c r="U84" s="74"/>
      <c r="V84" s="74"/>
      <c r="W84" s="96">
        <f>IF(ISERROR(AVERAGE('Data pre-processing'!Y84:AR84)),35,IF(COUNT('Data pre-processing'!Y84:AR84)&lt;2,"N/A",AVERAGE('Data pre-processing'!Y84:AR84)))</f>
        <v>35</v>
      </c>
      <c r="X84" s="96" t="str">
        <f>IF(ISERROR(STDEV('Data pre-processing'!Y84:AR84)),"N/A",STDEV('Data pre-processing'!Y84:AR84))</f>
        <v>N/A</v>
      </c>
      <c r="XFD84" s="13"/>
    </row>
    <row r="85" spans="1:24 16384:16384" ht="12.75" customHeight="1">
      <c r="A85" s="94" t="str">
        <f>'Transcript table'!C93</f>
        <v>Hottip-2</v>
      </c>
      <c r="B85" s="168" t="s">
        <v>276</v>
      </c>
      <c r="C85" s="74"/>
      <c r="D85" s="74"/>
      <c r="E85" s="74"/>
      <c r="F85" s="74"/>
      <c r="G85" s="74"/>
      <c r="H85" s="74"/>
      <c r="I85" s="74"/>
      <c r="J85" s="74"/>
      <c r="K85" s="74"/>
      <c r="L85" s="74"/>
      <c r="M85" s="49"/>
      <c r="N85" s="49"/>
      <c r="O85" s="49"/>
      <c r="P85" s="75"/>
      <c r="Q85" s="74"/>
      <c r="R85" s="75"/>
      <c r="S85" s="74"/>
      <c r="T85" s="75"/>
      <c r="U85" s="74"/>
      <c r="V85" s="75"/>
      <c r="W85" s="96">
        <f>IF(ISERROR(AVERAGE('Data pre-processing'!Y85:AR85)),35,IF(COUNT('Data pre-processing'!Y85:AR85)&lt;2,"N/A",AVERAGE('Data pre-processing'!Y85:AR85)))</f>
        <v>35</v>
      </c>
      <c r="X85" s="96" t="str">
        <f>IF(ISERROR(STDEV('Data pre-processing'!Y85:AR85)),"N/A",STDEV('Data pre-processing'!Y85:AR85))</f>
        <v>N/A</v>
      </c>
      <c r="XFD85" s="13"/>
    </row>
    <row r="86" spans="1:24 16384:16384" ht="12.75" customHeight="1">
      <c r="A86" s="94" t="str">
        <f>'Transcript table'!C94</f>
        <v>Hoxa11os</v>
      </c>
      <c r="B86" s="168" t="s">
        <v>274</v>
      </c>
      <c r="C86" s="74"/>
      <c r="D86" s="74"/>
      <c r="E86" s="74"/>
      <c r="F86" s="74"/>
      <c r="G86" s="74"/>
      <c r="H86" s="74"/>
      <c r="I86" s="74"/>
      <c r="J86" s="74"/>
      <c r="K86" s="74"/>
      <c r="L86" s="74"/>
      <c r="M86" s="49"/>
      <c r="N86" s="49"/>
      <c r="O86" s="49"/>
      <c r="P86" s="74"/>
      <c r="Q86" s="74"/>
      <c r="R86" s="74"/>
      <c r="S86" s="74"/>
      <c r="T86" s="74"/>
      <c r="U86" s="74"/>
      <c r="V86" s="74"/>
      <c r="W86" s="96">
        <f>IF(ISERROR(AVERAGE('Data pre-processing'!Y86:AR86)),35,IF(COUNT('Data pre-processing'!Y86:AR86)&lt;2,"N/A",AVERAGE('Data pre-processing'!Y86:AR86)))</f>
        <v>35</v>
      </c>
      <c r="X86" s="96" t="str">
        <f>IF(ISERROR(STDEV('Data pre-processing'!Y86:AR86)),"N/A",STDEV('Data pre-processing'!Y86:AR86))</f>
        <v>N/A</v>
      </c>
      <c r="XFD86" s="13"/>
    </row>
    <row r="87" spans="1:24 16384:16384" ht="12.75" customHeight="1">
      <c r="A87" s="94" t="str">
        <f>'Transcript table'!C95</f>
        <v>Hoxaas3</v>
      </c>
      <c r="B87" s="168" t="s">
        <v>272</v>
      </c>
      <c r="C87" s="74"/>
      <c r="D87" s="74"/>
      <c r="E87" s="74"/>
      <c r="F87" s="74"/>
      <c r="G87" s="74"/>
      <c r="H87" s="74"/>
      <c r="I87" s="74"/>
      <c r="J87" s="74"/>
      <c r="K87" s="74"/>
      <c r="L87" s="74"/>
      <c r="M87" s="49"/>
      <c r="N87" s="49"/>
      <c r="O87" s="49"/>
      <c r="P87" s="74"/>
      <c r="Q87" s="74"/>
      <c r="R87" s="74"/>
      <c r="S87" s="74"/>
      <c r="T87" s="74"/>
      <c r="U87" s="74"/>
      <c r="V87" s="74"/>
      <c r="W87" s="96">
        <f>IF(ISERROR(AVERAGE('Data pre-processing'!Y87:AR87)),35,IF(COUNT('Data pre-processing'!Y87:AR87)&lt;2,"N/A",AVERAGE('Data pre-processing'!Y87:AR87)))</f>
        <v>35</v>
      </c>
      <c r="X87" s="96" t="str">
        <f>IF(ISERROR(STDEV('Data pre-processing'!Y87:AR87)),"N/A",STDEV('Data pre-processing'!Y87:AR87))</f>
        <v>N/A</v>
      </c>
      <c r="XFD87" s="13"/>
    </row>
    <row r="88" spans="1:24 16384:16384" ht="12.75" customHeight="1">
      <c r="A88" s="94" t="str">
        <f>'Transcript table'!C96</f>
        <v>Huc1</v>
      </c>
      <c r="B88" s="168" t="s">
        <v>270</v>
      </c>
      <c r="C88" s="74"/>
      <c r="D88" s="74"/>
      <c r="E88" s="74"/>
      <c r="F88" s="74"/>
      <c r="G88" s="74"/>
      <c r="H88" s="74"/>
      <c r="I88" s="74"/>
      <c r="J88" s="74"/>
      <c r="K88" s="74"/>
      <c r="L88" s="74"/>
      <c r="M88" s="49"/>
      <c r="N88" s="49"/>
      <c r="O88" s="49"/>
      <c r="P88" s="74"/>
      <c r="Q88" s="74"/>
      <c r="R88" s="74"/>
      <c r="S88" s="74"/>
      <c r="T88" s="74"/>
      <c r="U88" s="74"/>
      <c r="V88" s="74"/>
      <c r="W88" s="96">
        <f>IF(ISERROR(AVERAGE('Data pre-processing'!Y88:AR88)),35,IF(COUNT('Data pre-processing'!Y88:AR88)&lt;2,"N/A",AVERAGE('Data pre-processing'!Y88:AR88)))</f>
        <v>35</v>
      </c>
      <c r="X88" s="96" t="str">
        <f>IF(ISERROR(STDEV('Data pre-processing'!Y88:AR88)),"N/A",STDEV('Data pre-processing'!Y88:AR88))</f>
        <v>N/A</v>
      </c>
      <c r="XFD88" s="13"/>
    </row>
    <row r="89" spans="1:24 16384:16384" ht="12.75" customHeight="1">
      <c r="A89" s="94" t="str">
        <f>'Transcript table'!C97</f>
        <v>Jpx</v>
      </c>
      <c r="B89" s="168" t="s">
        <v>268</v>
      </c>
      <c r="C89" s="74"/>
      <c r="D89" s="74"/>
      <c r="E89" s="74"/>
      <c r="F89" s="74"/>
      <c r="G89" s="74"/>
      <c r="H89" s="74"/>
      <c r="I89" s="74"/>
      <c r="J89" s="74"/>
      <c r="K89" s="74"/>
      <c r="L89" s="74"/>
      <c r="M89" s="49"/>
      <c r="N89" s="49"/>
      <c r="O89" s="49"/>
      <c r="P89" s="74"/>
      <c r="Q89" s="74"/>
      <c r="R89" s="74"/>
      <c r="S89" s="74"/>
      <c r="T89" s="74"/>
      <c r="U89" s="74"/>
      <c r="V89" s="74"/>
      <c r="W89" s="96">
        <f>IF(ISERROR(AVERAGE('Data pre-processing'!Y89:AR89)),35,IF(COUNT('Data pre-processing'!Y89:AR89)&lt;2,"N/A",AVERAGE('Data pre-processing'!Y89:AR89)))</f>
        <v>35</v>
      </c>
      <c r="X89" s="96" t="str">
        <f>IF(ISERROR(STDEV('Data pre-processing'!Y89:AR89)),"N/A",STDEV('Data pre-processing'!Y89:AR89))</f>
        <v>N/A</v>
      </c>
      <c r="XFD89" s="13"/>
    </row>
    <row r="90" spans="1:24 16384:16384" ht="12.75" customHeight="1">
      <c r="A90" s="94" t="str">
        <f>'Transcript table'!C98</f>
        <v>Kcnq1ot1</v>
      </c>
      <c r="B90" s="168" t="s">
        <v>266</v>
      </c>
      <c r="C90" s="74"/>
      <c r="D90" s="74"/>
      <c r="E90" s="74"/>
      <c r="F90" s="74"/>
      <c r="G90" s="74"/>
      <c r="H90" s="74"/>
      <c r="I90" s="74"/>
      <c r="J90" s="74"/>
      <c r="K90" s="74"/>
      <c r="L90" s="74"/>
      <c r="M90" s="49"/>
      <c r="N90" s="49"/>
      <c r="O90" s="49"/>
      <c r="P90" s="74"/>
      <c r="Q90" s="74"/>
      <c r="R90" s="74"/>
      <c r="S90" s="74"/>
      <c r="T90" s="74"/>
      <c r="U90" s="74"/>
      <c r="V90" s="74"/>
      <c r="W90" s="96">
        <f>IF(ISERROR(AVERAGE('Data pre-processing'!Y90:AR90)),35,IF(COUNT('Data pre-processing'!Y90:AR90)&lt;2,"N/A",AVERAGE('Data pre-processing'!Y90:AR90)))</f>
        <v>35</v>
      </c>
      <c r="X90" s="96" t="str">
        <f>IF(ISERROR(STDEV('Data pre-processing'!Y90:AR90)),"N/A",STDEV('Data pre-processing'!Y90:AR90))</f>
        <v>N/A</v>
      </c>
      <c r="XFD90" s="13"/>
    </row>
    <row r="91" spans="1:24 16384:16384" ht="12.75" customHeight="1">
      <c r="A91" s="94" t="str">
        <f>'Transcript table'!C99</f>
        <v>LeXis-1</v>
      </c>
      <c r="B91" s="168" t="s">
        <v>264</v>
      </c>
      <c r="C91" s="74"/>
      <c r="D91" s="74"/>
      <c r="E91" s="74"/>
      <c r="F91" s="74"/>
      <c r="G91" s="74"/>
      <c r="H91" s="74"/>
      <c r="I91" s="74"/>
      <c r="J91" s="74"/>
      <c r="K91" s="74"/>
      <c r="L91" s="74"/>
      <c r="M91" s="49"/>
      <c r="N91" s="49"/>
      <c r="O91" s="49"/>
      <c r="P91" s="74"/>
      <c r="Q91" s="74"/>
      <c r="R91" s="74"/>
      <c r="S91" s="74"/>
      <c r="T91" s="74"/>
      <c r="U91" s="74"/>
      <c r="V91" s="74"/>
      <c r="W91" s="96">
        <f>IF(ISERROR(AVERAGE('Data pre-processing'!Y91:AR91)),35,IF(COUNT('Data pre-processing'!Y91:AR91)&lt;2,"N/A",AVERAGE('Data pre-processing'!Y91:AR91)))</f>
        <v>35</v>
      </c>
      <c r="X91" s="96" t="str">
        <f>IF(ISERROR(STDEV('Data pre-processing'!Y91:AR91)),"N/A",STDEV('Data pre-processing'!Y91:AR91))</f>
        <v>N/A</v>
      </c>
      <c r="XFD91" s="13"/>
    </row>
    <row r="92" spans="1:24 16384:16384" ht="12.75" customHeight="1">
      <c r="A92" s="94" t="str">
        <f>'Transcript table'!C100</f>
        <v>LeXis-2</v>
      </c>
      <c r="B92" s="168" t="s">
        <v>262</v>
      </c>
      <c r="C92" s="74"/>
      <c r="D92" s="74"/>
      <c r="E92" s="74"/>
      <c r="F92" s="74"/>
      <c r="G92" s="74"/>
      <c r="H92" s="74"/>
      <c r="I92" s="74"/>
      <c r="J92" s="74"/>
      <c r="K92" s="74"/>
      <c r="L92" s="74"/>
      <c r="M92" s="49"/>
      <c r="N92" s="49"/>
      <c r="O92" s="49"/>
      <c r="P92" s="74"/>
      <c r="Q92" s="74"/>
      <c r="R92" s="74"/>
      <c r="S92" s="74"/>
      <c r="T92" s="74"/>
      <c r="U92" s="74"/>
      <c r="V92" s="74"/>
      <c r="W92" s="96">
        <f>IF(ISERROR(AVERAGE('Data pre-processing'!Y92:AR92)),35,IF(COUNT('Data pre-processing'!Y92:AR92)&lt;2,"N/A",AVERAGE('Data pre-processing'!Y92:AR92)))</f>
        <v>35</v>
      </c>
      <c r="X92" s="96" t="str">
        <f>IF(ISERROR(STDEV('Data pre-processing'!Y92:AR92)),"N/A",STDEV('Data pre-processing'!Y92:AR92))</f>
        <v>N/A</v>
      </c>
      <c r="XFD92" s="13"/>
    </row>
    <row r="93" spans="1:24 16384:16384" ht="12.75" customHeight="1">
      <c r="A93" s="94" t="str">
        <f>'Transcript table'!C101</f>
        <v>linc1242</v>
      </c>
      <c r="B93" s="168" t="s">
        <v>260</v>
      </c>
      <c r="C93" s="74"/>
      <c r="D93" s="74"/>
      <c r="E93" s="74"/>
      <c r="F93" s="74"/>
      <c r="G93" s="74"/>
      <c r="H93" s="74"/>
      <c r="I93" s="74"/>
      <c r="J93" s="74"/>
      <c r="K93" s="74"/>
      <c r="L93" s="74"/>
      <c r="M93" s="49"/>
      <c r="N93" s="49"/>
      <c r="O93" s="49"/>
      <c r="P93" s="74"/>
      <c r="Q93" s="74"/>
      <c r="R93" s="74"/>
      <c r="S93" s="74"/>
      <c r="T93" s="74"/>
      <c r="U93" s="74"/>
      <c r="V93" s="74"/>
      <c r="W93" s="96">
        <f>IF(ISERROR(AVERAGE('Data pre-processing'!Y93:AR93)),35,IF(COUNT('Data pre-processing'!Y93:AR93)&lt;2,"N/A",AVERAGE('Data pre-processing'!Y93:AR93)))</f>
        <v>35</v>
      </c>
      <c r="X93" s="96" t="str">
        <f>IF(ISERROR(STDEV('Data pre-processing'!Y93:AR93)),"N/A",STDEV('Data pre-processing'!Y93:AR93))</f>
        <v>N/A</v>
      </c>
      <c r="XFD93" s="13"/>
    </row>
    <row r="94" spans="1:24 16384:16384" ht="12.75" customHeight="1">
      <c r="A94" s="94" t="str">
        <f>'Transcript table'!C102</f>
        <v>linc1257-1</v>
      </c>
      <c r="B94" s="168" t="s">
        <v>258</v>
      </c>
      <c r="C94" s="74"/>
      <c r="D94" s="74"/>
      <c r="E94" s="74"/>
      <c r="F94" s="74"/>
      <c r="G94" s="74"/>
      <c r="H94" s="74"/>
      <c r="I94" s="74"/>
      <c r="J94" s="74"/>
      <c r="K94" s="74"/>
      <c r="L94" s="74"/>
      <c r="M94" s="49"/>
      <c r="N94" s="49"/>
      <c r="O94" s="49"/>
      <c r="P94" s="74"/>
      <c r="Q94" s="74"/>
      <c r="R94" s="74"/>
      <c r="S94" s="74"/>
      <c r="T94" s="74"/>
      <c r="U94" s="74"/>
      <c r="V94" s="74"/>
      <c r="W94" s="96">
        <f>IF(ISERROR(AVERAGE('Data pre-processing'!Y94:AR94)),35,IF(COUNT('Data pre-processing'!Y94:AR94)&lt;2,"N/A",AVERAGE('Data pre-processing'!Y94:AR94)))</f>
        <v>35</v>
      </c>
      <c r="X94" s="96" t="str">
        <f>IF(ISERROR(STDEV('Data pre-processing'!Y94:AR94)),"N/A",STDEV('Data pre-processing'!Y94:AR94))</f>
        <v>N/A</v>
      </c>
      <c r="XFD94" s="13"/>
    </row>
    <row r="95" spans="1:24 16384:16384" ht="12.75" customHeight="1">
      <c r="A95" s="94" t="str">
        <f>'Transcript table'!C103</f>
        <v>linc1257-2</v>
      </c>
      <c r="B95" s="168" t="s">
        <v>256</v>
      </c>
      <c r="C95" s="74"/>
      <c r="D95" s="74"/>
      <c r="E95" s="74"/>
      <c r="F95" s="74"/>
      <c r="G95" s="74"/>
      <c r="H95" s="74"/>
      <c r="I95" s="74"/>
      <c r="J95" s="74"/>
      <c r="K95" s="74"/>
      <c r="L95" s="74"/>
      <c r="M95" s="49"/>
      <c r="N95" s="49"/>
      <c r="O95" s="49"/>
      <c r="P95" s="74"/>
      <c r="Q95" s="74"/>
      <c r="R95" s="74"/>
      <c r="S95" s="74"/>
      <c r="T95" s="74"/>
      <c r="U95" s="74"/>
      <c r="V95" s="74"/>
      <c r="W95" s="96">
        <f>IF(ISERROR(AVERAGE('Data pre-processing'!Y95:AR95)),35,IF(COUNT('Data pre-processing'!Y95:AR95)&lt;2,"N/A",AVERAGE('Data pre-processing'!Y95:AR95)))</f>
        <v>35</v>
      </c>
      <c r="X95" s="96" t="str">
        <f>IF(ISERROR(STDEV('Data pre-processing'!Y95:AR95)),"N/A",STDEV('Data pre-processing'!Y95:AR95))</f>
        <v>N/A</v>
      </c>
      <c r="XFD95" s="13"/>
    </row>
    <row r="96" spans="1:24 16384:16384" ht="12.75" customHeight="1">
      <c r="A96" s="94" t="str">
        <f>'Transcript table'!C104</f>
        <v>linc1368</v>
      </c>
      <c r="B96" s="168" t="s">
        <v>254</v>
      </c>
      <c r="C96" s="74"/>
      <c r="D96" s="74"/>
      <c r="E96" s="74"/>
      <c r="F96" s="74"/>
      <c r="G96" s="74"/>
      <c r="H96" s="74"/>
      <c r="I96" s="74"/>
      <c r="J96" s="74"/>
      <c r="K96" s="74"/>
      <c r="L96" s="74"/>
      <c r="M96" s="49"/>
      <c r="N96" s="49"/>
      <c r="O96" s="49"/>
      <c r="P96" s="74"/>
      <c r="Q96" s="74"/>
      <c r="R96" s="74"/>
      <c r="S96" s="74"/>
      <c r="T96" s="74"/>
      <c r="U96" s="74"/>
      <c r="V96" s="74"/>
      <c r="W96" s="96">
        <f>IF(ISERROR(AVERAGE('Data pre-processing'!Y96:AR96)),35,IF(COUNT('Data pre-processing'!Y96:AR96)&lt;2,"N/A",AVERAGE('Data pre-processing'!Y96:AR96)))</f>
        <v>35</v>
      </c>
      <c r="X96" s="96" t="str">
        <f>IF(ISERROR(STDEV('Data pre-processing'!Y96:AR96)),"N/A",STDEV('Data pre-processing'!Y96:AR96))</f>
        <v>N/A</v>
      </c>
      <c r="XFD96" s="13"/>
    </row>
    <row r="97" spans="1:24 16384:16384" ht="12.75" customHeight="1">
      <c r="A97" s="94" t="str">
        <f>'Transcript table'!C105</f>
        <v>LincRNA-Gm4419-1</v>
      </c>
      <c r="B97" s="168" t="s">
        <v>252</v>
      </c>
      <c r="C97" s="75"/>
      <c r="D97" s="75"/>
      <c r="E97" s="75"/>
      <c r="F97" s="75"/>
      <c r="G97" s="75"/>
      <c r="H97" s="75"/>
      <c r="I97" s="75"/>
      <c r="J97" s="75"/>
      <c r="K97" s="75"/>
      <c r="L97" s="75"/>
      <c r="M97" s="49"/>
      <c r="N97" s="49"/>
      <c r="O97" s="49"/>
      <c r="P97" s="74"/>
      <c r="Q97" s="74"/>
      <c r="R97" s="74"/>
      <c r="S97" s="74"/>
      <c r="T97" s="74"/>
      <c r="U97" s="74"/>
      <c r="V97" s="74"/>
      <c r="W97" s="96">
        <f>IF(ISERROR(AVERAGE('Data pre-processing'!Y97:AR97)),35,IF(COUNT('Data pre-processing'!Y97:AR97)&lt;2,"N/A",AVERAGE('Data pre-processing'!Y97:AR97)))</f>
        <v>35</v>
      </c>
      <c r="X97" s="96" t="str">
        <f>IF(ISERROR(STDEV('Data pre-processing'!Y97:AR97)),"N/A",STDEV('Data pre-processing'!Y97:AR97))</f>
        <v>N/A</v>
      </c>
      <c r="XFD97" s="13"/>
    </row>
    <row r="98" spans="1:24 16384:16384" ht="12.75" customHeight="1">
      <c r="A98" s="94" t="str">
        <f>'Transcript table'!C106</f>
        <v>LincRNA-Gm4419-2</v>
      </c>
      <c r="B98" s="168" t="s">
        <v>250</v>
      </c>
      <c r="C98" s="75"/>
      <c r="D98" s="75"/>
      <c r="E98" s="75"/>
      <c r="F98" s="75"/>
      <c r="G98" s="75"/>
      <c r="H98" s="75"/>
      <c r="I98" s="75"/>
      <c r="J98" s="75"/>
      <c r="K98" s="75"/>
      <c r="L98" s="75"/>
      <c r="M98" s="49"/>
      <c r="N98" s="49"/>
      <c r="O98" s="49"/>
      <c r="P98" s="74"/>
      <c r="Q98" s="74"/>
      <c r="R98" s="74"/>
      <c r="S98" s="74"/>
      <c r="T98" s="74"/>
      <c r="U98" s="74"/>
      <c r="V98" s="74"/>
      <c r="W98" s="96">
        <f>IF(ISERROR(AVERAGE('Data pre-processing'!Y98:AR98)),35,IF(COUNT('Data pre-processing'!Y98:AR98)&lt;2,"N/A",AVERAGE('Data pre-processing'!Y98:AR98)))</f>
        <v>35</v>
      </c>
      <c r="X98" s="96" t="str">
        <f>IF(ISERROR(STDEV('Data pre-processing'!Y98:AR98)),"N/A",STDEV('Data pre-processing'!Y98:AR98))</f>
        <v>N/A</v>
      </c>
      <c r="XFD98" s="13"/>
    </row>
    <row r="99" spans="1:24 16384:16384" ht="12.75" customHeight="1">
      <c r="A99" s="94" t="str">
        <f>'Transcript table'!C107</f>
        <v>Lnc13</v>
      </c>
      <c r="B99" s="168" t="s">
        <v>248</v>
      </c>
      <c r="C99" s="74"/>
      <c r="D99" s="74"/>
      <c r="E99" s="74"/>
      <c r="F99" s="74"/>
      <c r="G99" s="74"/>
      <c r="H99" s="74"/>
      <c r="I99" s="74"/>
      <c r="J99" s="74"/>
      <c r="K99" s="74"/>
      <c r="L99" s="74"/>
      <c r="M99" s="49"/>
      <c r="N99" s="49"/>
      <c r="O99" s="49"/>
      <c r="P99" s="74"/>
      <c r="Q99" s="75"/>
      <c r="R99" s="74"/>
      <c r="S99" s="75"/>
      <c r="T99" s="74"/>
      <c r="U99" s="75"/>
      <c r="V99" s="74"/>
      <c r="W99" s="96">
        <f>IF(ISERROR(AVERAGE('Data pre-processing'!Y99:AR99)),35,IF(COUNT('Data pre-processing'!Y99:AR99)&lt;2,"N/A",AVERAGE('Data pre-processing'!Y99:AR99)))</f>
        <v>35</v>
      </c>
      <c r="X99" s="96" t="str">
        <f>IF(ISERROR(STDEV('Data pre-processing'!Y99:AR99)),"N/A",STDEV('Data pre-processing'!Y99:AR99))</f>
        <v>N/A</v>
      </c>
      <c r="XFD99" s="13"/>
    </row>
    <row r="100" spans="1:24 16384:16384" ht="12.75" customHeight="1">
      <c r="A100" s="94" t="str">
        <f>'Transcript table'!C108</f>
        <v>lnc-31</v>
      </c>
      <c r="B100" s="168" t="s">
        <v>246</v>
      </c>
      <c r="C100" s="74"/>
      <c r="D100" s="74"/>
      <c r="E100" s="74"/>
      <c r="F100" s="74"/>
      <c r="G100" s="74"/>
      <c r="H100" s="74"/>
      <c r="I100" s="74"/>
      <c r="J100" s="74"/>
      <c r="K100" s="74"/>
      <c r="L100" s="74"/>
      <c r="M100" s="49"/>
      <c r="N100" s="49"/>
      <c r="O100" s="49"/>
      <c r="P100" s="74"/>
      <c r="Q100" s="74"/>
      <c r="R100" s="74"/>
      <c r="S100" s="74"/>
      <c r="T100" s="74"/>
      <c r="U100" s="74"/>
      <c r="V100" s="74"/>
      <c r="W100" s="96">
        <f>IF(ISERROR(AVERAGE('Data pre-processing'!Y100:AR100)),35,IF(COUNT('Data pre-processing'!Y100:AR100)&lt;2,"N/A",AVERAGE('Data pre-processing'!Y100:AR100)))</f>
        <v>35</v>
      </c>
      <c r="X100" s="96" t="str">
        <f>IF(ISERROR(STDEV('Data pre-processing'!Y100:AR100)),"N/A",STDEV('Data pre-processing'!Y100:AR100))</f>
        <v>N/A</v>
      </c>
      <c r="XFD100" s="13"/>
    </row>
    <row r="101" spans="1:24 16384:16384" ht="12.75" customHeight="1">
      <c r="A101" s="94" t="str">
        <f>'Transcript table'!C109</f>
        <v>lncKdm2b</v>
      </c>
      <c r="B101" s="168" t="s">
        <v>244</v>
      </c>
      <c r="C101" s="74"/>
      <c r="D101" s="74"/>
      <c r="E101" s="74"/>
      <c r="F101" s="74"/>
      <c r="G101" s="74"/>
      <c r="H101" s="74"/>
      <c r="I101" s="74"/>
      <c r="J101" s="74"/>
      <c r="K101" s="74"/>
      <c r="L101" s="74"/>
      <c r="M101" s="49"/>
      <c r="N101" s="49"/>
      <c r="O101" s="49"/>
      <c r="P101" s="74"/>
      <c r="Q101" s="74"/>
      <c r="R101" s="74"/>
      <c r="S101" s="74"/>
      <c r="T101" s="74"/>
      <c r="U101" s="74"/>
      <c r="V101" s="74"/>
      <c r="W101" s="96">
        <f>IF(ISERROR(AVERAGE('Data pre-processing'!Y101:AR101)),35,IF(COUNT('Data pre-processing'!Y101:AR101)&lt;2,"N/A",AVERAGE('Data pre-processing'!Y101:AR101)))</f>
        <v>35</v>
      </c>
      <c r="X101" s="96" t="str">
        <f>IF(ISERROR(STDEV('Data pre-processing'!Y101:AR101)),"N/A",STDEV('Data pre-processing'!Y101:AR101))</f>
        <v>N/A</v>
      </c>
      <c r="XFD101" s="13"/>
    </row>
    <row r="102" spans="1:24 16384:16384" ht="12.75" customHeight="1">
      <c r="A102" s="94" t="str">
        <f>'Transcript table'!C110</f>
        <v>lnc-LFAR1</v>
      </c>
      <c r="B102" s="168" t="s">
        <v>242</v>
      </c>
      <c r="C102" s="74"/>
      <c r="D102" s="74"/>
      <c r="E102" s="74"/>
      <c r="F102" s="74"/>
      <c r="G102" s="74"/>
      <c r="H102" s="74"/>
      <c r="I102" s="74"/>
      <c r="J102" s="74"/>
      <c r="K102" s="74"/>
      <c r="L102" s="74"/>
      <c r="M102" s="49"/>
      <c r="N102" s="49"/>
      <c r="O102" s="49"/>
      <c r="P102" s="75"/>
      <c r="Q102" s="74"/>
      <c r="R102" s="75"/>
      <c r="S102" s="74"/>
      <c r="T102" s="75"/>
      <c r="U102" s="74"/>
      <c r="V102" s="75"/>
      <c r="W102" s="96">
        <f>IF(ISERROR(AVERAGE('Data pre-processing'!Y102:AR102)),35,IF(COUNT('Data pre-processing'!Y102:AR102)&lt;2,"N/A",AVERAGE('Data pre-processing'!Y102:AR102)))</f>
        <v>35</v>
      </c>
      <c r="X102" s="96" t="str">
        <f>IF(ISERROR(STDEV('Data pre-processing'!Y102:AR102)),"N/A",STDEV('Data pre-processing'!Y102:AR102))</f>
        <v>N/A</v>
      </c>
      <c r="XFD102" s="13"/>
    </row>
    <row r="103" spans="1:24 16384:16384" ht="12.75" customHeight="1">
      <c r="A103" s="94" t="str">
        <f>'Transcript table'!C111</f>
        <v>lncLGR</v>
      </c>
      <c r="B103" s="168" t="s">
        <v>240</v>
      </c>
      <c r="C103" s="74"/>
      <c r="D103" s="74"/>
      <c r="E103" s="74"/>
      <c r="F103" s="74"/>
      <c r="G103" s="74"/>
      <c r="H103" s="74"/>
      <c r="I103" s="74"/>
      <c r="J103" s="74"/>
      <c r="K103" s="74"/>
      <c r="L103" s="74"/>
      <c r="M103" s="49"/>
      <c r="N103" s="49"/>
      <c r="O103" s="49"/>
      <c r="P103" s="74"/>
      <c r="Q103" s="74"/>
      <c r="R103" s="74"/>
      <c r="S103" s="74"/>
      <c r="T103" s="74"/>
      <c r="U103" s="74"/>
      <c r="V103" s="74"/>
      <c r="W103" s="96">
        <f>IF(ISERROR(AVERAGE('Data pre-processing'!Y103:AR103)),35,IF(COUNT('Data pre-processing'!Y103:AR103)&lt;2,"N/A",AVERAGE('Data pre-processing'!Y103:AR103)))</f>
        <v>35</v>
      </c>
      <c r="X103" s="96" t="str">
        <f>IF(ISERROR(STDEV('Data pre-processing'!Y103:AR103)),"N/A",STDEV('Data pre-processing'!Y103:AR103))</f>
        <v>N/A</v>
      </c>
      <c r="XFD103" s="13"/>
    </row>
    <row r="104" spans="1:24 16384:16384" ht="12.75" customHeight="1">
      <c r="A104" s="94" t="str">
        <f>'Transcript table'!C112</f>
        <v>lncOL1</v>
      </c>
      <c r="B104" s="168" t="s">
        <v>238</v>
      </c>
      <c r="C104" s="74"/>
      <c r="D104" s="74"/>
      <c r="E104" s="74"/>
      <c r="F104" s="74"/>
      <c r="G104" s="74"/>
      <c r="H104" s="74"/>
      <c r="I104" s="74"/>
      <c r="J104" s="74"/>
      <c r="K104" s="74"/>
      <c r="L104" s="74"/>
      <c r="M104" s="49"/>
      <c r="N104" s="49"/>
      <c r="O104" s="49"/>
      <c r="P104" s="74"/>
      <c r="Q104" s="74"/>
      <c r="R104" s="74"/>
      <c r="S104" s="74"/>
      <c r="T104" s="74"/>
      <c r="U104" s="74"/>
      <c r="V104" s="74"/>
      <c r="W104" s="96">
        <f>IF(ISERROR(AVERAGE('Data pre-processing'!Y104:AR104)),35,IF(COUNT('Data pre-processing'!Y104:AR104)&lt;2,"N/A",AVERAGE('Data pre-processing'!Y104:AR104)))</f>
        <v>35</v>
      </c>
      <c r="X104" s="96" t="str">
        <f>IF(ISERROR(STDEV('Data pre-processing'!Y104:AR104)),"N/A",STDEV('Data pre-processing'!Y104:AR104))</f>
        <v>N/A</v>
      </c>
      <c r="XFD104" s="13"/>
    </row>
    <row r="105" spans="1:24 16384:16384" ht="12.75" customHeight="1">
      <c r="A105" s="94" t="str">
        <f>'Transcript table'!C113</f>
        <v>Lncpint-1</v>
      </c>
      <c r="B105" s="168" t="s">
        <v>236</v>
      </c>
      <c r="C105" s="74"/>
      <c r="D105" s="74"/>
      <c r="E105" s="74"/>
      <c r="F105" s="74"/>
      <c r="G105" s="74"/>
      <c r="H105" s="74"/>
      <c r="I105" s="74"/>
      <c r="J105" s="74"/>
      <c r="K105" s="74"/>
      <c r="L105" s="74"/>
      <c r="M105" s="49"/>
      <c r="N105" s="49"/>
      <c r="O105" s="49"/>
      <c r="P105" s="74"/>
      <c r="Q105" s="74"/>
      <c r="R105" s="74"/>
      <c r="S105" s="74"/>
      <c r="T105" s="74"/>
      <c r="U105" s="74"/>
      <c r="V105" s="74"/>
      <c r="W105" s="96">
        <f>IF(ISERROR(AVERAGE('Data pre-processing'!Y105:AR105)),35,IF(COUNT('Data pre-processing'!Y105:AR105)&lt;2,"N/A",AVERAGE('Data pre-processing'!Y105:AR105)))</f>
        <v>35</v>
      </c>
      <c r="X105" s="96" t="str">
        <f>IF(ISERROR(STDEV('Data pre-processing'!Y105:AR105)),"N/A",STDEV('Data pre-processing'!Y105:AR105))</f>
        <v>N/A</v>
      </c>
      <c r="XFD105" s="13"/>
    </row>
    <row r="106" spans="1:24 16384:16384" ht="12.75" customHeight="1">
      <c r="A106" s="94" t="str">
        <f>'Transcript table'!C114</f>
        <v>Lncpint-2</v>
      </c>
      <c r="B106" s="168" t="s">
        <v>234</v>
      </c>
      <c r="C106" s="74"/>
      <c r="D106" s="74"/>
      <c r="E106" s="74"/>
      <c r="F106" s="74"/>
      <c r="G106" s="74"/>
      <c r="H106" s="74"/>
      <c r="I106" s="74"/>
      <c r="J106" s="74"/>
      <c r="K106" s="74"/>
      <c r="L106" s="74"/>
      <c r="M106" s="49"/>
      <c r="N106" s="49"/>
      <c r="O106" s="49"/>
      <c r="P106" s="74"/>
      <c r="Q106" s="74"/>
      <c r="R106" s="74"/>
      <c r="S106" s="74"/>
      <c r="T106" s="74"/>
      <c r="U106" s="74"/>
      <c r="V106" s="74"/>
      <c r="W106" s="96">
        <f>IF(ISERROR(AVERAGE('Data pre-processing'!Y106:AR106)),35,IF(COUNT('Data pre-processing'!Y106:AR106)&lt;2,"N/A",AVERAGE('Data pre-processing'!Y106:AR106)))</f>
        <v>35</v>
      </c>
      <c r="X106" s="96" t="str">
        <f>IF(ISERROR(STDEV('Data pre-processing'!Y106:AR106)),"N/A",STDEV('Data pre-processing'!Y106:AR106))</f>
        <v>N/A</v>
      </c>
      <c r="XFD106" s="13"/>
    </row>
    <row r="107" spans="1:24 16384:16384" ht="12.75" customHeight="1">
      <c r="A107" s="94" t="str">
        <f>'Transcript table'!C115</f>
        <v>Lncpint-3</v>
      </c>
      <c r="B107" s="168" t="s">
        <v>232</v>
      </c>
      <c r="C107" s="74"/>
      <c r="D107" s="74"/>
      <c r="E107" s="74"/>
      <c r="F107" s="74"/>
      <c r="G107" s="74"/>
      <c r="H107" s="74"/>
      <c r="I107" s="74"/>
      <c r="J107" s="74"/>
      <c r="K107" s="74"/>
      <c r="L107" s="74"/>
      <c r="M107" s="49"/>
      <c r="N107" s="49"/>
      <c r="O107" s="49"/>
      <c r="P107" s="74"/>
      <c r="Q107" s="75"/>
      <c r="R107" s="74"/>
      <c r="S107" s="75"/>
      <c r="T107" s="74"/>
      <c r="U107" s="75"/>
      <c r="V107" s="74"/>
      <c r="W107" s="96">
        <f>IF(ISERROR(AVERAGE('Data pre-processing'!Y107:AR107)),35,IF(COUNT('Data pre-processing'!Y107:AR107)&lt;2,"N/A",AVERAGE('Data pre-processing'!Y107:AR107)))</f>
        <v>35</v>
      </c>
      <c r="X107" s="96" t="str">
        <f>IF(ISERROR(STDEV('Data pre-processing'!Y107:AR107)),"N/A",STDEV('Data pre-processing'!Y107:AR107))</f>
        <v>N/A</v>
      </c>
      <c r="XFD107" s="13"/>
    </row>
    <row r="108" spans="1:24 16384:16384" ht="12.75" customHeight="1">
      <c r="A108" s="94" t="str">
        <f>'Transcript table'!C116</f>
        <v>lncPrep</v>
      </c>
      <c r="B108" s="168" t="s">
        <v>230</v>
      </c>
      <c r="C108" s="74"/>
      <c r="D108" s="74"/>
      <c r="E108" s="74"/>
      <c r="F108" s="74"/>
      <c r="G108" s="74"/>
      <c r="H108" s="74"/>
      <c r="I108" s="74"/>
      <c r="J108" s="74"/>
      <c r="K108" s="74"/>
      <c r="L108" s="74"/>
      <c r="M108" s="49"/>
      <c r="N108" s="49"/>
      <c r="O108" s="49"/>
      <c r="P108" s="74"/>
      <c r="Q108" s="74"/>
      <c r="R108" s="74"/>
      <c r="S108" s="74"/>
      <c r="T108" s="74"/>
      <c r="U108" s="74"/>
      <c r="V108" s="74"/>
      <c r="W108" s="96">
        <f>IF(ISERROR(AVERAGE('Data pre-processing'!Y108:AR108)),35,IF(COUNT('Data pre-processing'!Y108:AR108)&lt;2,"N/A",AVERAGE('Data pre-processing'!Y108:AR108)))</f>
        <v>35</v>
      </c>
      <c r="X108" s="96" t="str">
        <f>IF(ISERROR(STDEV('Data pre-processing'!Y108:AR108)),"N/A",STDEV('Data pre-processing'!Y108:AR108))</f>
        <v>N/A</v>
      </c>
      <c r="XFD108" s="13"/>
    </row>
    <row r="109" spans="1:24 16384:16384" ht="12.75" customHeight="1">
      <c r="A109" s="94" t="str">
        <f>'Transcript table'!C117</f>
        <v>lncRNA033862</v>
      </c>
      <c r="B109" s="168" t="s">
        <v>228</v>
      </c>
      <c r="C109" s="74"/>
      <c r="D109" s="74"/>
      <c r="E109" s="74"/>
      <c r="F109" s="74"/>
      <c r="G109" s="74"/>
      <c r="H109" s="74"/>
      <c r="I109" s="74"/>
      <c r="J109" s="74"/>
      <c r="K109" s="74"/>
      <c r="L109" s="74"/>
      <c r="M109" s="49"/>
      <c r="N109" s="49"/>
      <c r="O109" s="49"/>
      <c r="P109" s="74"/>
      <c r="Q109" s="74"/>
      <c r="R109" s="74"/>
      <c r="S109" s="74"/>
      <c r="T109" s="74"/>
      <c r="U109" s="74"/>
      <c r="V109" s="74"/>
      <c r="W109" s="96">
        <f>IF(ISERROR(AVERAGE('Data pre-processing'!Y109:AR109)),35,IF(COUNT('Data pre-processing'!Y109:AR109)&lt;2,"N/A",AVERAGE('Data pre-processing'!Y109:AR109)))</f>
        <v>35</v>
      </c>
      <c r="X109" s="96" t="str">
        <f>IF(ISERROR(STDEV('Data pre-processing'!Y109:AR109)),"N/A",STDEV('Data pre-processing'!Y109:AR109))</f>
        <v>N/A</v>
      </c>
      <c r="XFD109" s="13"/>
    </row>
    <row r="110" spans="1:24 16384:16384" ht="12.75" customHeight="1">
      <c r="A110" s="94" t="str">
        <f>'Transcript table'!C118</f>
        <v>lncRNA-ACOD1</v>
      </c>
      <c r="B110" s="168" t="s">
        <v>226</v>
      </c>
      <c r="C110" s="74"/>
      <c r="D110" s="74"/>
      <c r="E110" s="74"/>
      <c r="F110" s="74"/>
      <c r="G110" s="74"/>
      <c r="H110" s="74"/>
      <c r="I110" s="74"/>
      <c r="J110" s="74"/>
      <c r="K110" s="74"/>
      <c r="L110" s="74"/>
      <c r="M110" s="49"/>
      <c r="N110" s="49"/>
      <c r="O110" s="49"/>
      <c r="P110" s="74"/>
      <c r="Q110" s="74"/>
      <c r="R110" s="74"/>
      <c r="S110" s="74"/>
      <c r="T110" s="74"/>
      <c r="U110" s="74"/>
      <c r="V110" s="74"/>
      <c r="W110" s="96">
        <f>IF(ISERROR(AVERAGE('Data pre-processing'!Y110:AR110)),35,IF(COUNT('Data pre-processing'!Y110:AR110)&lt;2,"N/A",AVERAGE('Data pre-processing'!Y110:AR110)))</f>
        <v>35</v>
      </c>
      <c r="X110" s="96" t="str">
        <f>IF(ISERROR(STDEV('Data pre-processing'!Y110:AR110)),"N/A",STDEV('Data pre-processing'!Y110:AR110))</f>
        <v>N/A</v>
      </c>
      <c r="XFD110" s="13"/>
    </row>
    <row r="111" spans="1:24 16384:16384" ht="12.75" customHeight="1">
      <c r="A111" s="94" t="str">
        <f>'Transcript table'!C119</f>
        <v>lncRNA-Nfkb2-1</v>
      </c>
      <c r="B111" s="168" t="s">
        <v>224</v>
      </c>
      <c r="C111" s="74"/>
      <c r="D111" s="74"/>
      <c r="E111" s="74"/>
      <c r="F111" s="74"/>
      <c r="G111" s="74"/>
      <c r="H111" s="74"/>
      <c r="I111" s="74"/>
      <c r="J111" s="74"/>
      <c r="K111" s="74"/>
      <c r="L111" s="74"/>
      <c r="M111" s="49"/>
      <c r="N111" s="49"/>
      <c r="O111" s="49"/>
      <c r="P111" s="74"/>
      <c r="Q111" s="74"/>
      <c r="R111" s="74"/>
      <c r="S111" s="74"/>
      <c r="T111" s="74"/>
      <c r="U111" s="74"/>
      <c r="V111" s="74"/>
      <c r="W111" s="96">
        <f>IF(ISERROR(AVERAGE('Data pre-processing'!Y111:AR111)),35,IF(COUNT('Data pre-processing'!Y111:AR111)&lt;2,"N/A",AVERAGE('Data pre-processing'!Y111:AR111)))</f>
        <v>35</v>
      </c>
      <c r="X111" s="96" t="str">
        <f>IF(ISERROR(STDEV('Data pre-processing'!Y111:AR111)),"N/A",STDEV('Data pre-processing'!Y111:AR111))</f>
        <v>N/A</v>
      </c>
      <c r="XFD111" s="13"/>
    </row>
    <row r="112" spans="1:24 16384:16384" ht="12.75" customHeight="1">
      <c r="A112" s="94" t="str">
        <f>'Transcript table'!C120</f>
        <v>lncRNA-Nfkb2-2</v>
      </c>
      <c r="B112" s="168" t="s">
        <v>222</v>
      </c>
      <c r="C112" s="74"/>
      <c r="D112" s="74"/>
      <c r="E112" s="74"/>
      <c r="F112" s="74"/>
      <c r="G112" s="74"/>
      <c r="H112" s="74"/>
      <c r="I112" s="74"/>
      <c r="J112" s="74"/>
      <c r="K112" s="74"/>
      <c r="L112" s="74"/>
      <c r="M112" s="49"/>
      <c r="N112" s="49"/>
      <c r="O112" s="49"/>
      <c r="P112" s="74"/>
      <c r="Q112" s="75"/>
      <c r="R112" s="74"/>
      <c r="S112" s="75"/>
      <c r="T112" s="74"/>
      <c r="U112" s="75"/>
      <c r="V112" s="74"/>
      <c r="W112" s="96">
        <f>IF(ISERROR(AVERAGE('Data pre-processing'!Y112:AR112)),35,IF(COUNT('Data pre-processing'!Y112:AR112)&lt;2,"N/A",AVERAGE('Data pre-processing'!Y112:AR112)))</f>
        <v>35</v>
      </c>
      <c r="X112" s="96" t="str">
        <f>IF(ISERROR(STDEV('Data pre-processing'!Y112:AR112)),"N/A",STDEV('Data pre-processing'!Y112:AR112))</f>
        <v>N/A</v>
      </c>
      <c r="XFD112" s="13"/>
    </row>
    <row r="113" spans="1:24 16384:16384" ht="12.75" customHeight="1">
      <c r="A113" s="94" t="str">
        <f>'Transcript table'!C121</f>
        <v>lncRNA-Smad7-1</v>
      </c>
      <c r="B113" s="168" t="s">
        <v>220</v>
      </c>
      <c r="C113" s="74"/>
      <c r="D113" s="74"/>
      <c r="E113" s="74"/>
      <c r="F113" s="74"/>
      <c r="G113" s="74"/>
      <c r="H113" s="74"/>
      <c r="I113" s="74"/>
      <c r="J113" s="74"/>
      <c r="K113" s="74"/>
      <c r="L113" s="74"/>
      <c r="M113" s="49"/>
      <c r="N113" s="49"/>
      <c r="O113" s="49"/>
      <c r="P113" s="74"/>
      <c r="Q113" s="74"/>
      <c r="R113" s="74"/>
      <c r="S113" s="74"/>
      <c r="T113" s="74"/>
      <c r="U113" s="74"/>
      <c r="V113" s="74"/>
      <c r="W113" s="96">
        <f>IF(ISERROR(AVERAGE('Data pre-processing'!Y113:AR113)),35,IF(COUNT('Data pre-processing'!Y113:AR113)&lt;2,"N/A",AVERAGE('Data pre-processing'!Y113:AR113)))</f>
        <v>35</v>
      </c>
      <c r="X113" s="96" t="str">
        <f>IF(ISERROR(STDEV('Data pre-processing'!Y113:AR113)),"N/A",STDEV('Data pre-processing'!Y113:AR113))</f>
        <v>N/A</v>
      </c>
      <c r="XFD113" s="13"/>
    </row>
    <row r="114" spans="1:24 16384:16384" ht="12.75" customHeight="1">
      <c r="A114" s="94" t="str">
        <f>'Transcript table'!C122</f>
        <v>lncRNA-Smad7-2</v>
      </c>
      <c r="B114" s="168" t="s">
        <v>218</v>
      </c>
      <c r="C114" s="74"/>
      <c r="D114" s="74"/>
      <c r="E114" s="74"/>
      <c r="F114" s="74"/>
      <c r="G114" s="74"/>
      <c r="H114" s="74"/>
      <c r="I114" s="74"/>
      <c r="J114" s="74"/>
      <c r="K114" s="74"/>
      <c r="L114" s="74"/>
      <c r="M114" s="49"/>
      <c r="N114" s="49"/>
      <c r="O114" s="49"/>
      <c r="P114" s="74"/>
      <c r="Q114" s="74"/>
      <c r="R114" s="74"/>
      <c r="S114" s="74"/>
      <c r="T114" s="74"/>
      <c r="U114" s="74"/>
      <c r="V114" s="74"/>
      <c r="W114" s="96">
        <f>IF(ISERROR(AVERAGE('Data pre-processing'!Y114:AR114)),35,IF(COUNT('Data pre-processing'!Y114:AR114)&lt;2,"N/A",AVERAGE('Data pre-processing'!Y114:AR114)))</f>
        <v>35</v>
      </c>
      <c r="X114" s="96" t="str">
        <f>IF(ISERROR(STDEV('Data pre-processing'!Y114:AR114)),"N/A",STDEV('Data pre-processing'!Y114:AR114))</f>
        <v>N/A</v>
      </c>
      <c r="XFD114" s="13"/>
    </row>
    <row r="115" spans="1:24 16384:16384" ht="12.75" customHeight="1">
      <c r="A115" s="94" t="str">
        <f>'Transcript table'!C123</f>
        <v>lncRNA-Smad7-3</v>
      </c>
      <c r="B115" s="168" t="s">
        <v>216</v>
      </c>
      <c r="C115" s="74"/>
      <c r="D115" s="74"/>
      <c r="E115" s="74"/>
      <c r="F115" s="74"/>
      <c r="G115" s="74"/>
      <c r="H115" s="74"/>
      <c r="I115" s="74"/>
      <c r="J115" s="74"/>
      <c r="K115" s="74"/>
      <c r="L115" s="74"/>
      <c r="M115" s="49"/>
      <c r="N115" s="49"/>
      <c r="O115" s="49"/>
      <c r="P115" s="74"/>
      <c r="Q115" s="74"/>
      <c r="R115" s="74"/>
      <c r="S115" s="74"/>
      <c r="T115" s="74"/>
      <c r="U115" s="74"/>
      <c r="V115" s="74"/>
      <c r="W115" s="96">
        <f>IF(ISERROR(AVERAGE('Data pre-processing'!Y115:AR115)),35,IF(COUNT('Data pre-processing'!Y115:AR115)&lt;2,"N/A",AVERAGE('Data pre-processing'!Y115:AR115)))</f>
        <v>35</v>
      </c>
      <c r="X115" s="96" t="str">
        <f>IF(ISERROR(STDEV('Data pre-processing'!Y115:AR115)),"N/A",STDEV('Data pre-processing'!Y115:AR115))</f>
        <v>N/A</v>
      </c>
      <c r="XFD115" s="13"/>
    </row>
    <row r="116" spans="1:24 16384:16384" ht="12.75" customHeight="1">
      <c r="A116" s="94" t="str">
        <f>'Transcript table'!C124</f>
        <v>lnc-Smad3</v>
      </c>
      <c r="B116" s="168" t="s">
        <v>214</v>
      </c>
      <c r="C116" s="74"/>
      <c r="D116" s="74"/>
      <c r="E116" s="74"/>
      <c r="F116" s="74"/>
      <c r="G116" s="74"/>
      <c r="H116" s="74"/>
      <c r="I116" s="74"/>
      <c r="J116" s="74"/>
      <c r="K116" s="74"/>
      <c r="L116" s="74"/>
      <c r="M116" s="49"/>
      <c r="N116" s="49"/>
      <c r="O116" s="49"/>
      <c r="P116" s="74"/>
      <c r="Q116" s="74"/>
      <c r="R116" s="74"/>
      <c r="S116" s="74"/>
      <c r="T116" s="74"/>
      <c r="U116" s="74"/>
      <c r="V116" s="74"/>
      <c r="W116" s="96">
        <f>IF(ISERROR(AVERAGE('Data pre-processing'!Y116:AR116)),35,IF(COUNT('Data pre-processing'!Y116:AR116)&lt;2,"N/A",AVERAGE('Data pre-processing'!Y116:AR116)))</f>
        <v>35</v>
      </c>
      <c r="X116" s="96" t="str">
        <f>IF(ISERROR(STDEV('Data pre-processing'!Y116:AR116)),"N/A",STDEV('Data pre-processing'!Y116:AR116))</f>
        <v>N/A</v>
      </c>
      <c r="XFD116" s="13"/>
    </row>
    <row r="117" spans="1:24 16384:16384" ht="12.75" customHeight="1">
      <c r="A117" s="94" t="str">
        <f>'Transcript table'!C125</f>
        <v>LOC105246506</v>
      </c>
      <c r="B117" s="168" t="s">
        <v>212</v>
      </c>
      <c r="C117" s="74"/>
      <c r="D117" s="74"/>
      <c r="E117" s="74"/>
      <c r="F117" s="74"/>
      <c r="G117" s="74"/>
      <c r="H117" s="74"/>
      <c r="I117" s="74"/>
      <c r="J117" s="74"/>
      <c r="K117" s="74"/>
      <c r="L117" s="74"/>
      <c r="M117" s="49"/>
      <c r="N117" s="49"/>
      <c r="O117" s="49"/>
      <c r="P117" s="74"/>
      <c r="Q117" s="74"/>
      <c r="R117" s="74"/>
      <c r="S117" s="74"/>
      <c r="T117" s="74"/>
      <c r="U117" s="74"/>
      <c r="V117" s="74"/>
      <c r="W117" s="96">
        <f>IF(ISERROR(AVERAGE('Data pre-processing'!Y117:AR117)),35,IF(COUNT('Data pre-processing'!Y117:AR117)&lt;2,"N/A",AVERAGE('Data pre-processing'!Y117:AR117)))</f>
        <v>35</v>
      </c>
      <c r="X117" s="96" t="str">
        <f>IF(ISERROR(STDEV('Data pre-processing'!Y117:AR117)),"N/A",STDEV('Data pre-processing'!Y117:AR117))</f>
        <v>N/A</v>
      </c>
      <c r="XFD117" s="13"/>
    </row>
    <row r="118" spans="1:24 16384:16384" ht="12.75" customHeight="1">
      <c r="A118" s="94" t="str">
        <f>'Transcript table'!C126</f>
        <v>Malat1</v>
      </c>
      <c r="B118" s="168" t="s">
        <v>210</v>
      </c>
      <c r="C118" s="74"/>
      <c r="D118" s="74"/>
      <c r="E118" s="74"/>
      <c r="F118" s="74"/>
      <c r="G118" s="74"/>
      <c r="H118" s="74"/>
      <c r="I118" s="74"/>
      <c r="J118" s="74"/>
      <c r="K118" s="74"/>
      <c r="L118" s="74"/>
      <c r="M118" s="49"/>
      <c r="N118" s="49"/>
      <c r="O118" s="49"/>
      <c r="P118" s="74"/>
      <c r="Q118" s="74"/>
      <c r="R118" s="74"/>
      <c r="S118" s="74"/>
      <c r="T118" s="74"/>
      <c r="U118" s="74"/>
      <c r="V118" s="74"/>
      <c r="W118" s="96">
        <f>IF(ISERROR(AVERAGE('Data pre-processing'!Y118:AR118)),35,IF(COUNT('Data pre-processing'!Y118:AR118)&lt;2,"N/A",AVERAGE('Data pre-processing'!Y118:AR118)))</f>
        <v>35</v>
      </c>
      <c r="X118" s="96" t="str">
        <f>IF(ISERROR(STDEV('Data pre-processing'!Y118:AR118)),"N/A",STDEV('Data pre-processing'!Y118:AR118))</f>
        <v>N/A</v>
      </c>
      <c r="XFD118" s="13"/>
    </row>
    <row r="119" spans="1:24 16384:16384" ht="12.75" customHeight="1">
      <c r="A119" s="94" t="str">
        <f>'Transcript table'!C127</f>
        <v>Mdrl</v>
      </c>
      <c r="B119" s="168" t="s">
        <v>208</v>
      </c>
      <c r="C119" s="74"/>
      <c r="D119" s="74"/>
      <c r="E119" s="74"/>
      <c r="F119" s="74"/>
      <c r="G119" s="74"/>
      <c r="H119" s="74"/>
      <c r="I119" s="74"/>
      <c r="J119" s="74"/>
      <c r="K119" s="74"/>
      <c r="L119" s="74"/>
      <c r="M119" s="49"/>
      <c r="N119" s="49"/>
      <c r="O119" s="49"/>
      <c r="P119" s="74"/>
      <c r="Q119" s="74"/>
      <c r="R119" s="74"/>
      <c r="S119" s="74"/>
      <c r="T119" s="74"/>
      <c r="U119" s="74"/>
      <c r="V119" s="74"/>
      <c r="W119" s="96">
        <f>IF(ISERROR(AVERAGE('Data pre-processing'!Y119:AR119)),35,IF(COUNT('Data pre-processing'!Y119:AR119)&lt;2,"N/A",AVERAGE('Data pre-processing'!Y119:AR119)))</f>
        <v>35</v>
      </c>
      <c r="X119" s="96" t="str">
        <f>IF(ISERROR(STDEV('Data pre-processing'!Y119:AR119)),"N/A",STDEV('Data pre-processing'!Y119:AR119))</f>
        <v>N/A</v>
      </c>
      <c r="XFD119" s="13"/>
    </row>
    <row r="120" spans="1:24 16384:16384" ht="12.75" customHeight="1">
      <c r="A120" s="94" t="str">
        <f>'Transcript table'!C128</f>
        <v>Meg3-1</v>
      </c>
      <c r="B120" s="168" t="s">
        <v>206</v>
      </c>
      <c r="C120" s="74"/>
      <c r="D120" s="74"/>
      <c r="E120" s="74"/>
      <c r="F120" s="74"/>
      <c r="G120" s="74"/>
      <c r="H120" s="74"/>
      <c r="I120" s="74"/>
      <c r="J120" s="74"/>
      <c r="K120" s="74"/>
      <c r="L120" s="74"/>
      <c r="M120" s="49"/>
      <c r="N120" s="49"/>
      <c r="O120" s="49"/>
      <c r="P120" s="74"/>
      <c r="Q120" s="74"/>
      <c r="R120" s="74"/>
      <c r="S120" s="74"/>
      <c r="T120" s="74"/>
      <c r="U120" s="74"/>
      <c r="V120" s="74"/>
      <c r="W120" s="96">
        <f>IF(ISERROR(AVERAGE('Data pre-processing'!Y120:AR120)),35,IF(COUNT('Data pre-processing'!Y120:AR120)&lt;2,"N/A",AVERAGE('Data pre-processing'!Y120:AR120)))</f>
        <v>35</v>
      </c>
      <c r="X120" s="96" t="str">
        <f>IF(ISERROR(STDEV('Data pre-processing'!Y120:AR120)),"N/A",STDEV('Data pre-processing'!Y120:AR120))</f>
        <v>N/A</v>
      </c>
      <c r="XFD120" s="13"/>
    </row>
    <row r="121" spans="1:24 16384:16384" ht="12.75" customHeight="1">
      <c r="A121" s="94" t="str">
        <f>'Transcript table'!C129</f>
        <v>Meg3-2</v>
      </c>
      <c r="B121" s="168" t="s">
        <v>204</v>
      </c>
      <c r="C121" s="74"/>
      <c r="D121" s="74"/>
      <c r="E121" s="74"/>
      <c r="F121" s="74"/>
      <c r="G121" s="74"/>
      <c r="H121" s="74"/>
      <c r="I121" s="74"/>
      <c r="J121" s="74"/>
      <c r="K121" s="74"/>
      <c r="L121" s="74"/>
      <c r="M121" s="49"/>
      <c r="N121" s="49"/>
      <c r="O121" s="49"/>
      <c r="P121" s="75"/>
      <c r="Q121" s="75"/>
      <c r="R121" s="75"/>
      <c r="S121" s="75"/>
      <c r="T121" s="75"/>
      <c r="U121" s="75"/>
      <c r="V121" s="75"/>
      <c r="W121" s="96">
        <f>IF(ISERROR(AVERAGE('Data pre-processing'!Y121:AR121)),35,IF(COUNT('Data pre-processing'!Y121:AR121)&lt;2,"N/A",AVERAGE('Data pre-processing'!Y121:AR121)))</f>
        <v>35</v>
      </c>
      <c r="X121" s="96" t="str">
        <f>IF(ISERROR(STDEV('Data pre-processing'!Y121:AR121)),"N/A",STDEV('Data pre-processing'!Y121:AR121))</f>
        <v>N/A</v>
      </c>
      <c r="XFD121" s="13"/>
    </row>
    <row r="122" spans="1:24 16384:16384" ht="12.75" customHeight="1">
      <c r="A122" s="94" t="str">
        <f>'Transcript table'!C130</f>
        <v>Mhrt</v>
      </c>
      <c r="B122" s="168" t="s">
        <v>202</v>
      </c>
      <c r="C122" s="74"/>
      <c r="D122" s="74"/>
      <c r="E122" s="74"/>
      <c r="F122" s="74"/>
      <c r="G122" s="74"/>
      <c r="H122" s="74"/>
      <c r="I122" s="74"/>
      <c r="J122" s="74"/>
      <c r="K122" s="74"/>
      <c r="L122" s="74"/>
      <c r="M122" s="49"/>
      <c r="N122" s="49"/>
      <c r="O122" s="49"/>
      <c r="P122" s="75"/>
      <c r="Q122" s="75"/>
      <c r="R122" s="75"/>
      <c r="S122" s="75"/>
      <c r="T122" s="75"/>
      <c r="U122" s="75"/>
      <c r="V122" s="75"/>
      <c r="W122" s="96">
        <f>IF(ISERROR(AVERAGE('Data pre-processing'!Y122:AR122)),35,IF(COUNT('Data pre-processing'!Y122:AR122)&lt;2,"N/A",AVERAGE('Data pre-processing'!Y122:AR122)))</f>
        <v>35</v>
      </c>
      <c r="X122" s="96" t="str">
        <f>IF(ISERROR(STDEV('Data pre-processing'!Y122:AR122)),"N/A",STDEV('Data pre-processing'!Y122:AR122))</f>
        <v>N/A</v>
      </c>
      <c r="XFD122" s="13"/>
    </row>
    <row r="123" spans="1:24 16384:16384" ht="12.75" customHeight="1">
      <c r="A123" s="94" t="str">
        <f>'Transcript table'!C131</f>
        <v>Miat-1</v>
      </c>
      <c r="B123" s="168" t="s">
        <v>200</v>
      </c>
      <c r="C123" s="74"/>
      <c r="D123" s="74"/>
      <c r="E123" s="74"/>
      <c r="F123" s="74"/>
      <c r="G123" s="74"/>
      <c r="H123" s="74"/>
      <c r="I123" s="74"/>
      <c r="J123" s="74"/>
      <c r="K123" s="74"/>
      <c r="L123" s="74"/>
      <c r="M123" s="49"/>
      <c r="N123" s="49"/>
      <c r="O123" s="49"/>
      <c r="P123" s="75"/>
      <c r="Q123" s="75"/>
      <c r="R123" s="75"/>
      <c r="S123" s="75"/>
      <c r="T123" s="75"/>
      <c r="U123" s="75"/>
      <c r="V123" s="75"/>
      <c r="W123" s="96">
        <f>IF(ISERROR(AVERAGE('Data pre-processing'!Y123:AR123)),35,IF(COUNT('Data pre-processing'!Y123:AR123)&lt;2,"N/A",AVERAGE('Data pre-processing'!Y123:AR123)))</f>
        <v>35</v>
      </c>
      <c r="X123" s="96" t="str">
        <f>IF(ISERROR(STDEV('Data pre-processing'!Y123:AR123)),"N/A",STDEV('Data pre-processing'!Y123:AR123))</f>
        <v>N/A</v>
      </c>
      <c r="XFD123" s="13"/>
    </row>
    <row r="124" spans="1:24 16384:16384" ht="12.75" customHeight="1">
      <c r="A124" s="94" t="str">
        <f>'Transcript table'!C132</f>
        <v>Miat-2</v>
      </c>
      <c r="B124" s="168" t="s">
        <v>198</v>
      </c>
      <c r="C124" s="74"/>
      <c r="D124" s="74"/>
      <c r="E124" s="74"/>
      <c r="F124" s="74"/>
      <c r="G124" s="74"/>
      <c r="H124" s="74"/>
      <c r="I124" s="74"/>
      <c r="J124" s="74"/>
      <c r="K124" s="74"/>
      <c r="L124" s="74"/>
      <c r="M124" s="49"/>
      <c r="N124" s="49"/>
      <c r="O124" s="49"/>
      <c r="P124" s="75"/>
      <c r="Q124" s="75"/>
      <c r="R124" s="75"/>
      <c r="S124" s="75"/>
      <c r="T124" s="75"/>
      <c r="U124" s="75"/>
      <c r="V124" s="75"/>
      <c r="W124" s="96">
        <f>IF(ISERROR(AVERAGE('Data pre-processing'!Y124:AR124)),35,IF(COUNT('Data pre-processing'!Y124:AR124)&lt;2,"N/A",AVERAGE('Data pre-processing'!Y124:AR124)))</f>
        <v>35</v>
      </c>
      <c r="X124" s="96" t="str">
        <f>IF(ISERROR(STDEV('Data pre-processing'!Y124:AR124)),"N/A",STDEV('Data pre-processing'!Y124:AR124))</f>
        <v>N/A</v>
      </c>
      <c r="XFD124" s="13"/>
    </row>
    <row r="125" spans="1:24 16384:16384" ht="12.75" customHeight="1">
      <c r="A125" s="94" t="str">
        <f>'Transcript table'!C133</f>
        <v>Mir124a-1hg</v>
      </c>
      <c r="B125" s="168" t="s">
        <v>196</v>
      </c>
      <c r="C125" s="74"/>
      <c r="D125" s="74"/>
      <c r="E125" s="74"/>
      <c r="F125" s="74"/>
      <c r="G125" s="74"/>
      <c r="H125" s="74"/>
      <c r="I125" s="74"/>
      <c r="J125" s="74"/>
      <c r="K125" s="74"/>
      <c r="L125" s="74"/>
      <c r="M125" s="49"/>
      <c r="N125" s="49"/>
      <c r="O125" s="49"/>
      <c r="P125" s="75"/>
      <c r="Q125" s="75"/>
      <c r="R125" s="75"/>
      <c r="S125" s="75"/>
      <c r="T125" s="75"/>
      <c r="U125" s="75"/>
      <c r="V125" s="75"/>
      <c r="W125" s="96">
        <f>IF(ISERROR(AVERAGE('Data pre-processing'!Y125:AR125)),35,IF(COUNT('Data pre-processing'!Y125:AR125)&lt;2,"N/A",AVERAGE('Data pre-processing'!Y125:AR125)))</f>
        <v>35</v>
      </c>
      <c r="X125" s="96" t="str">
        <f>IF(ISERROR(STDEV('Data pre-processing'!Y125:AR125)),"N/A",STDEV('Data pre-processing'!Y125:AR125))</f>
        <v>N/A</v>
      </c>
      <c r="XFD125" s="13"/>
    </row>
    <row r="126" spans="1:24 16384:16384" ht="12.75" customHeight="1">
      <c r="A126" s="94" t="str">
        <f>'Transcript table'!C134</f>
        <v>Mir142hg</v>
      </c>
      <c r="B126" s="168" t="s">
        <v>194</v>
      </c>
      <c r="C126" s="74"/>
      <c r="D126" s="74"/>
      <c r="E126" s="74"/>
      <c r="F126" s="74"/>
      <c r="G126" s="74"/>
      <c r="H126" s="74"/>
      <c r="I126" s="74"/>
      <c r="J126" s="74"/>
      <c r="K126" s="74"/>
      <c r="L126" s="74"/>
      <c r="M126" s="49"/>
      <c r="N126" s="49"/>
      <c r="O126" s="49"/>
      <c r="P126" s="75"/>
      <c r="Q126" s="75"/>
      <c r="R126" s="75"/>
      <c r="S126" s="75"/>
      <c r="T126" s="75"/>
      <c r="U126" s="75"/>
      <c r="V126" s="75"/>
      <c r="W126" s="96">
        <f>IF(ISERROR(AVERAGE('Data pre-processing'!Y126:AR126)),35,IF(COUNT('Data pre-processing'!Y126:AR126)&lt;2,"N/A",AVERAGE('Data pre-processing'!Y126:AR126)))</f>
        <v>35</v>
      </c>
      <c r="X126" s="96" t="str">
        <f>IF(ISERROR(STDEV('Data pre-processing'!Y126:AR126)),"N/A",STDEV('Data pre-processing'!Y126:AR126))</f>
        <v>N/A</v>
      </c>
      <c r="XFD126" s="13"/>
    </row>
    <row r="127" spans="1:24 16384:16384" ht="12.75" customHeight="1">
      <c r="A127" s="94" t="str">
        <f>'Transcript table'!C135</f>
        <v>Mira</v>
      </c>
      <c r="B127" s="168" t="s">
        <v>192</v>
      </c>
      <c r="C127" s="74"/>
      <c r="D127" s="74"/>
      <c r="E127" s="74"/>
      <c r="F127" s="74"/>
      <c r="G127" s="74"/>
      <c r="H127" s="74"/>
      <c r="I127" s="74"/>
      <c r="J127" s="74"/>
      <c r="K127" s="74"/>
      <c r="L127" s="74"/>
      <c r="M127" s="49"/>
      <c r="N127" s="49"/>
      <c r="O127" s="49"/>
      <c r="P127" s="75"/>
      <c r="Q127" s="75"/>
      <c r="R127" s="75"/>
      <c r="S127" s="75"/>
      <c r="T127" s="75"/>
      <c r="U127" s="75"/>
      <c r="V127" s="75"/>
      <c r="W127" s="96">
        <f>IF(ISERROR(AVERAGE('Data pre-processing'!Y127:AR127)),35,IF(COUNT('Data pre-processing'!Y127:AR127)&lt;2,"N/A",AVERAGE('Data pre-processing'!Y127:AR127)))</f>
        <v>35</v>
      </c>
      <c r="X127" s="96" t="str">
        <f>IF(ISERROR(STDEV('Data pre-processing'!Y127:AR127)),"N/A",STDEV('Data pre-processing'!Y127:AR127))</f>
        <v>N/A</v>
      </c>
      <c r="XFD127" s="13"/>
    </row>
    <row r="128" spans="1:24 16384:16384" ht="12.75" customHeight="1">
      <c r="A128" s="94" t="str">
        <f>'Transcript table'!C136</f>
        <v>Mirt1</v>
      </c>
      <c r="B128" s="168" t="s">
        <v>190</v>
      </c>
      <c r="C128" s="74"/>
      <c r="D128" s="74"/>
      <c r="E128" s="74"/>
      <c r="F128" s="74"/>
      <c r="G128" s="74"/>
      <c r="H128" s="74"/>
      <c r="I128" s="74"/>
      <c r="J128" s="74"/>
      <c r="K128" s="74"/>
      <c r="L128" s="74"/>
      <c r="M128" s="49"/>
      <c r="N128" s="49"/>
      <c r="O128" s="49"/>
      <c r="P128" s="75"/>
      <c r="Q128" s="75"/>
      <c r="R128" s="75"/>
      <c r="S128" s="75"/>
      <c r="T128" s="75"/>
      <c r="U128" s="75"/>
      <c r="V128" s="75"/>
      <c r="W128" s="96">
        <f>IF(ISERROR(AVERAGE('Data pre-processing'!Y128:AR128)),35,IF(COUNT('Data pre-processing'!Y128:AR128)&lt;2,"N/A",AVERAGE('Data pre-processing'!Y128:AR128)))</f>
        <v>35</v>
      </c>
      <c r="X128" s="96" t="str">
        <f>IF(ISERROR(STDEV('Data pre-processing'!Y128:AR128)),"N/A",STDEV('Data pre-processing'!Y128:AR128))</f>
        <v>N/A</v>
      </c>
      <c r="XFD128" s="13"/>
    </row>
    <row r="129" spans="1:24 16384:16384" ht="12.75" customHeight="1">
      <c r="A129" s="94" t="str">
        <f>'Transcript table'!C137</f>
        <v>Mirt2</v>
      </c>
      <c r="B129" s="168" t="s">
        <v>188</v>
      </c>
      <c r="C129" s="74"/>
      <c r="D129" s="74"/>
      <c r="E129" s="74"/>
      <c r="F129" s="74"/>
      <c r="G129" s="74"/>
      <c r="H129" s="74"/>
      <c r="I129" s="74"/>
      <c r="J129" s="74"/>
      <c r="K129" s="74"/>
      <c r="L129" s="74"/>
      <c r="M129" s="49"/>
      <c r="N129" s="49"/>
      <c r="O129" s="49"/>
      <c r="P129" s="75"/>
      <c r="Q129" s="75"/>
      <c r="R129" s="75"/>
      <c r="S129" s="75"/>
      <c r="T129" s="75"/>
      <c r="U129" s="75"/>
      <c r="V129" s="75"/>
      <c r="W129" s="96">
        <f>IF(ISERROR(AVERAGE('Data pre-processing'!Y129:AR129)),35,IF(COUNT('Data pre-processing'!Y129:AR129)&lt;2,"N/A",AVERAGE('Data pre-processing'!Y129:AR129)))</f>
        <v>35</v>
      </c>
      <c r="X129" s="96" t="str">
        <f>IF(ISERROR(STDEV('Data pre-processing'!Y129:AR129)),"N/A",STDEV('Data pre-processing'!Y129:AR129))</f>
        <v>N/A</v>
      </c>
      <c r="XFD129" s="13"/>
    </row>
    <row r="130" spans="1:24 16384:16384" ht="12.75" customHeight="1">
      <c r="A130" s="94" t="str">
        <f>'Transcript table'!C138</f>
        <v>Morrbid-1</v>
      </c>
      <c r="B130" s="168" t="s">
        <v>186</v>
      </c>
      <c r="C130" s="74"/>
      <c r="D130" s="74"/>
      <c r="E130" s="74"/>
      <c r="F130" s="74"/>
      <c r="G130" s="74"/>
      <c r="H130" s="74"/>
      <c r="I130" s="74"/>
      <c r="J130" s="74"/>
      <c r="K130" s="74"/>
      <c r="L130" s="74"/>
      <c r="M130" s="49"/>
      <c r="N130" s="49"/>
      <c r="O130" s="49"/>
      <c r="P130" s="75"/>
      <c r="Q130" s="75"/>
      <c r="R130" s="75"/>
      <c r="S130" s="75"/>
      <c r="T130" s="75"/>
      <c r="U130" s="75"/>
      <c r="V130" s="75"/>
      <c r="W130" s="96">
        <f>IF(ISERROR(AVERAGE('Data pre-processing'!Y130:AR130)),35,IF(COUNT('Data pre-processing'!Y130:AR130)&lt;2,"N/A",AVERAGE('Data pre-processing'!Y130:AR130)))</f>
        <v>35</v>
      </c>
      <c r="X130" s="96" t="str">
        <f>IF(ISERROR(STDEV('Data pre-processing'!Y130:AR130)),"N/A",STDEV('Data pre-processing'!Y130:AR130))</f>
        <v>N/A</v>
      </c>
      <c r="XFD130" s="13"/>
    </row>
    <row r="131" spans="1:24 16384:16384" ht="12.75" customHeight="1">
      <c r="A131" s="94" t="str">
        <f>'Transcript table'!C139</f>
        <v>Morrbid-2</v>
      </c>
      <c r="B131" s="168" t="s">
        <v>184</v>
      </c>
      <c r="C131" s="74"/>
      <c r="D131" s="74"/>
      <c r="E131" s="74"/>
      <c r="F131" s="74"/>
      <c r="G131" s="74"/>
      <c r="H131" s="74"/>
      <c r="I131" s="74"/>
      <c r="J131" s="74"/>
      <c r="K131" s="74"/>
      <c r="L131" s="74"/>
      <c r="M131" s="49"/>
      <c r="N131" s="49"/>
      <c r="O131" s="49"/>
      <c r="P131" s="75"/>
      <c r="Q131" s="75"/>
      <c r="R131" s="75"/>
      <c r="S131" s="75"/>
      <c r="T131" s="75"/>
      <c r="U131" s="75"/>
      <c r="V131" s="75"/>
      <c r="W131" s="96">
        <f>IF(ISERROR(AVERAGE('Data pre-processing'!Y131:AR131)),35,IF(COUNT('Data pre-processing'!Y131:AR131)&lt;2,"N/A",AVERAGE('Data pre-processing'!Y131:AR131)))</f>
        <v>35</v>
      </c>
      <c r="X131" s="96" t="str">
        <f>IF(ISERROR(STDEV('Data pre-processing'!Y131:AR131)),"N/A",STDEV('Data pre-processing'!Y131:AR131))</f>
        <v>N/A</v>
      </c>
      <c r="XFD131" s="13"/>
    </row>
    <row r="132" spans="1:24 16384:16384" ht="12.75" customHeight="1">
      <c r="A132" s="94" t="str">
        <f>'Transcript table'!C140</f>
        <v>Morrbid-3</v>
      </c>
      <c r="B132" s="168" t="s">
        <v>182</v>
      </c>
      <c r="C132" s="74"/>
      <c r="D132" s="74"/>
      <c r="E132" s="74"/>
      <c r="F132" s="74"/>
      <c r="G132" s="74"/>
      <c r="H132" s="74"/>
      <c r="I132" s="74"/>
      <c r="J132" s="74"/>
      <c r="K132" s="74"/>
      <c r="L132" s="74"/>
      <c r="M132" s="49"/>
      <c r="N132" s="49"/>
      <c r="O132" s="49"/>
      <c r="P132" s="75"/>
      <c r="Q132" s="75"/>
      <c r="R132" s="75"/>
      <c r="S132" s="75"/>
      <c r="T132" s="75"/>
      <c r="U132" s="75"/>
      <c r="V132" s="75"/>
      <c r="W132" s="96">
        <f>IF(ISERROR(AVERAGE('Data pre-processing'!Y132:AR132)),35,IF(COUNT('Data pre-processing'!Y132:AR132)&lt;2,"N/A",AVERAGE('Data pre-processing'!Y132:AR132)))</f>
        <v>35</v>
      </c>
      <c r="X132" s="96" t="str">
        <f>IF(ISERROR(STDEV('Data pre-processing'!Y132:AR132)),"N/A",STDEV('Data pre-processing'!Y132:AR132))</f>
        <v>N/A</v>
      </c>
      <c r="XFD132" s="13"/>
    </row>
    <row r="133" spans="1:24 16384:16384" ht="12.75" customHeight="1">
      <c r="A133" s="94" t="str">
        <f>'Transcript table'!C141</f>
        <v>Msx1os</v>
      </c>
      <c r="B133" s="168" t="s">
        <v>180</v>
      </c>
      <c r="C133" s="74"/>
      <c r="D133" s="74"/>
      <c r="E133" s="74"/>
      <c r="F133" s="74"/>
      <c r="G133" s="74"/>
      <c r="H133" s="74"/>
      <c r="I133" s="74"/>
      <c r="J133" s="74"/>
      <c r="K133" s="74"/>
      <c r="L133" s="74"/>
      <c r="M133" s="49"/>
      <c r="N133" s="49"/>
      <c r="O133" s="49"/>
      <c r="P133" s="74"/>
      <c r="Q133" s="74"/>
      <c r="R133" s="74"/>
      <c r="S133" s="74"/>
      <c r="T133" s="74"/>
      <c r="U133" s="74"/>
      <c r="V133" s="74"/>
      <c r="W133" s="96">
        <f>IF(ISERROR(AVERAGE('Data pre-processing'!Y133:AR133)),35,IF(COUNT('Data pre-processing'!Y133:AR133)&lt;2,"N/A",AVERAGE('Data pre-processing'!Y133:AR133)))</f>
        <v>35</v>
      </c>
      <c r="X133" s="96" t="str">
        <f>IF(ISERROR(STDEV('Data pre-processing'!Y133:AR133)),"N/A",STDEV('Data pre-processing'!Y133:AR133))</f>
        <v>N/A</v>
      </c>
      <c r="XFD133" s="13"/>
    </row>
    <row r="134" spans="1:24 16384:16384" ht="12.75" customHeight="1">
      <c r="A134" s="94" t="str">
        <f>'Transcript table'!C142</f>
        <v>Munc</v>
      </c>
      <c r="B134" s="168" t="s">
        <v>178</v>
      </c>
      <c r="C134" s="74"/>
      <c r="D134" s="74"/>
      <c r="E134" s="74"/>
      <c r="F134" s="74"/>
      <c r="G134" s="74"/>
      <c r="H134" s="74"/>
      <c r="I134" s="74"/>
      <c r="J134" s="74"/>
      <c r="K134" s="74"/>
      <c r="L134" s="74"/>
      <c r="M134" s="49"/>
      <c r="N134" s="49"/>
      <c r="O134" s="49"/>
      <c r="P134" s="74"/>
      <c r="Q134" s="74"/>
      <c r="R134" s="74"/>
      <c r="S134" s="74"/>
      <c r="T134" s="74"/>
      <c r="U134" s="74"/>
      <c r="V134" s="74"/>
      <c r="W134" s="96">
        <f>IF(ISERROR(AVERAGE('Data pre-processing'!Y134:AR134)),35,IF(COUNT('Data pre-processing'!Y134:AR134)&lt;2,"N/A",AVERAGE('Data pre-processing'!Y134:AR134)))</f>
        <v>35</v>
      </c>
      <c r="X134" s="96" t="str">
        <f>IF(ISERROR(STDEV('Data pre-processing'!Y134:AR134)),"N/A",STDEV('Data pre-processing'!Y134:AR134))</f>
        <v>N/A</v>
      </c>
      <c r="XFD134" s="13"/>
    </row>
    <row r="135" spans="1:24 16384:16384" ht="12.75" customHeight="1">
      <c r="A135" s="94" t="str">
        <f>'Transcript table'!C143</f>
        <v>Myhas</v>
      </c>
      <c r="B135" s="168" t="s">
        <v>176</v>
      </c>
      <c r="C135" s="74"/>
      <c r="D135" s="74"/>
      <c r="E135" s="74"/>
      <c r="F135" s="74"/>
      <c r="G135" s="74"/>
      <c r="H135" s="74"/>
      <c r="I135" s="74"/>
      <c r="J135" s="74"/>
      <c r="K135" s="74"/>
      <c r="L135" s="74"/>
      <c r="M135" s="49"/>
      <c r="N135" s="49"/>
      <c r="O135" s="49"/>
      <c r="P135" s="75"/>
      <c r="Q135" s="75"/>
      <c r="R135" s="75"/>
      <c r="S135" s="75"/>
      <c r="T135" s="75"/>
      <c r="U135" s="75"/>
      <c r="V135" s="75"/>
      <c r="W135" s="96">
        <f>IF(ISERROR(AVERAGE('Data pre-processing'!Y135:AR135)),35,IF(COUNT('Data pre-processing'!Y135:AR135)&lt;2,"N/A",AVERAGE('Data pre-processing'!Y135:AR135)))</f>
        <v>35</v>
      </c>
      <c r="X135" s="96" t="str">
        <f>IF(ISERROR(STDEV('Data pre-processing'!Y135:AR135)),"N/A",STDEV('Data pre-processing'!Y135:AR135))</f>
        <v>N/A</v>
      </c>
      <c r="XFD135" s="13"/>
    </row>
    <row r="136" spans="1:24 16384:16384" ht="12.75" customHeight="1">
      <c r="A136" s="94" t="str">
        <f>'Transcript table'!C144</f>
        <v>Nctc1</v>
      </c>
      <c r="B136" s="168" t="s">
        <v>174</v>
      </c>
      <c r="C136" s="75"/>
      <c r="D136" s="75"/>
      <c r="E136" s="75"/>
      <c r="F136" s="75"/>
      <c r="G136" s="75"/>
      <c r="H136" s="75"/>
      <c r="I136" s="75"/>
      <c r="J136" s="75"/>
      <c r="K136" s="75"/>
      <c r="L136" s="75"/>
      <c r="M136" s="49"/>
      <c r="N136" s="49"/>
      <c r="O136" s="49"/>
      <c r="P136" s="75"/>
      <c r="Q136" s="74"/>
      <c r="R136" s="75"/>
      <c r="S136" s="74"/>
      <c r="T136" s="75"/>
      <c r="U136" s="74"/>
      <c r="V136" s="75"/>
      <c r="W136" s="96">
        <f>IF(ISERROR(AVERAGE('Data pre-processing'!Y136:AR136)),35,IF(COUNT('Data pre-processing'!Y136:AR136)&lt;2,"N/A",AVERAGE('Data pre-processing'!Y136:AR136)))</f>
        <v>35</v>
      </c>
      <c r="X136" s="96" t="str">
        <f>IF(ISERROR(STDEV('Data pre-processing'!Y136:AR136)),"N/A",STDEV('Data pre-processing'!Y136:AR136))</f>
        <v>N/A</v>
      </c>
      <c r="XFD136" s="13"/>
    </row>
    <row r="137" spans="1:24 16384:16384" ht="12.75" customHeight="1">
      <c r="A137" s="94" t="str">
        <f>'Transcript table'!C145</f>
        <v>Neat1-1</v>
      </c>
      <c r="B137" s="168" t="s">
        <v>172</v>
      </c>
      <c r="C137" s="74"/>
      <c r="D137" s="74"/>
      <c r="E137" s="74"/>
      <c r="F137" s="74"/>
      <c r="G137" s="74"/>
      <c r="H137" s="74"/>
      <c r="I137" s="74"/>
      <c r="J137" s="74"/>
      <c r="K137" s="74"/>
      <c r="L137" s="74"/>
      <c r="M137" s="49"/>
      <c r="N137" s="49"/>
      <c r="O137" s="49"/>
      <c r="P137" s="75"/>
      <c r="Q137" s="74"/>
      <c r="R137" s="75"/>
      <c r="S137" s="74"/>
      <c r="T137" s="75"/>
      <c r="U137" s="74"/>
      <c r="V137" s="75"/>
      <c r="W137" s="96">
        <f>IF(ISERROR(AVERAGE('Data pre-processing'!Y137:AR137)),35,IF(COUNT('Data pre-processing'!Y137:AR137)&lt;2,"N/A",AVERAGE('Data pre-processing'!Y137:AR137)))</f>
        <v>35</v>
      </c>
      <c r="X137" s="96" t="str">
        <f>IF(ISERROR(STDEV('Data pre-processing'!Y137:AR137)),"N/A",STDEV('Data pre-processing'!Y137:AR137))</f>
        <v>N/A</v>
      </c>
      <c r="XFD137" s="13"/>
    </row>
    <row r="138" spans="1:24 16384:16384" ht="12.75" customHeight="1">
      <c r="A138" s="94" t="str">
        <f>'Transcript table'!C146</f>
        <v>Neat1-2</v>
      </c>
      <c r="B138" s="168" t="s">
        <v>170</v>
      </c>
      <c r="C138" s="74"/>
      <c r="D138" s="74"/>
      <c r="E138" s="74"/>
      <c r="F138" s="74"/>
      <c r="G138" s="74"/>
      <c r="H138" s="74"/>
      <c r="I138" s="74"/>
      <c r="J138" s="74"/>
      <c r="K138" s="74"/>
      <c r="L138" s="74"/>
      <c r="M138" s="49"/>
      <c r="N138" s="49"/>
      <c r="O138" s="49"/>
      <c r="P138" s="74"/>
      <c r="Q138" s="74"/>
      <c r="R138" s="74"/>
      <c r="S138" s="74"/>
      <c r="T138" s="74"/>
      <c r="U138" s="74"/>
      <c r="V138" s="74"/>
      <c r="W138" s="96">
        <f>IF(ISERROR(AVERAGE('Data pre-processing'!Y138:AR138)),35,IF(COUNT('Data pre-processing'!Y138:AR138)&lt;2,"N/A",AVERAGE('Data pre-processing'!Y138:AR138)))</f>
        <v>35</v>
      </c>
      <c r="X138" s="96" t="str">
        <f>IF(ISERROR(STDEV('Data pre-processing'!Y138:AR138)),"N/A",STDEV('Data pre-processing'!Y138:AR138))</f>
        <v>N/A</v>
      </c>
      <c r="XFD138" s="13"/>
    </row>
    <row r="139" spans="1:24 16384:16384" ht="12.75" customHeight="1">
      <c r="A139" s="94" t="str">
        <f>'Transcript table'!C147</f>
        <v>Nespas</v>
      </c>
      <c r="B139" s="168" t="s">
        <v>168</v>
      </c>
      <c r="C139" s="74"/>
      <c r="D139" s="74"/>
      <c r="E139" s="74"/>
      <c r="F139" s="74"/>
      <c r="G139" s="74"/>
      <c r="H139" s="74"/>
      <c r="I139" s="74"/>
      <c r="J139" s="74"/>
      <c r="K139" s="74"/>
      <c r="L139" s="74"/>
      <c r="M139" s="49"/>
      <c r="N139" s="49"/>
      <c r="O139" s="49"/>
      <c r="P139" s="74"/>
      <c r="Q139" s="74"/>
      <c r="R139" s="74"/>
      <c r="S139" s="74"/>
      <c r="T139" s="74"/>
      <c r="U139" s="74"/>
      <c r="V139" s="74"/>
      <c r="W139" s="96">
        <f>IF(ISERROR(AVERAGE('Data pre-processing'!Y139:AR139)),35,IF(COUNT('Data pre-processing'!Y139:AR139)&lt;2,"N/A",AVERAGE('Data pre-processing'!Y139:AR139)))</f>
        <v>35</v>
      </c>
      <c r="X139" s="96" t="str">
        <f>IF(ISERROR(STDEV('Data pre-processing'!Y139:AR139)),"N/A",STDEV('Data pre-processing'!Y139:AR139))</f>
        <v>N/A</v>
      </c>
      <c r="XFD139" s="13"/>
    </row>
    <row r="140" spans="1:24 16384:16384" ht="12.75" customHeight="1">
      <c r="A140" s="94" t="str">
        <f>'Transcript table'!C148</f>
        <v>Nkx2-2os</v>
      </c>
      <c r="B140" s="168" t="s">
        <v>166</v>
      </c>
      <c r="C140" s="74"/>
      <c r="D140" s="74"/>
      <c r="E140" s="74"/>
      <c r="F140" s="74"/>
      <c r="G140" s="74"/>
      <c r="H140" s="74"/>
      <c r="I140" s="74"/>
      <c r="J140" s="74"/>
      <c r="K140" s="74"/>
      <c r="L140" s="74"/>
      <c r="M140" s="49"/>
      <c r="N140" s="49"/>
      <c r="O140" s="49"/>
      <c r="P140" s="74"/>
      <c r="Q140" s="74"/>
      <c r="R140" s="74"/>
      <c r="S140" s="74"/>
      <c r="T140" s="74"/>
      <c r="U140" s="74"/>
      <c r="V140" s="74"/>
      <c r="W140" s="96">
        <f>IF(ISERROR(AVERAGE('Data pre-processing'!Y140:AR140)),35,IF(COUNT('Data pre-processing'!Y140:AR140)&lt;2,"N/A",AVERAGE('Data pre-processing'!Y140:AR140)))</f>
        <v>35</v>
      </c>
      <c r="X140" s="96" t="str">
        <f>IF(ISERROR(STDEV('Data pre-processing'!Y140:AR140)),"N/A",STDEV('Data pre-processing'!Y140:AR140))</f>
        <v>N/A</v>
      </c>
      <c r="XFD140" s="13"/>
    </row>
    <row r="141" spans="1:24 16384:16384" ht="12.75" customHeight="1">
      <c r="A141" s="94" t="str">
        <f>'Transcript table'!C149</f>
        <v>np_17856</v>
      </c>
      <c r="B141" s="168" t="s">
        <v>164</v>
      </c>
      <c r="C141" s="74"/>
      <c r="D141" s="74"/>
      <c r="E141" s="74"/>
      <c r="F141" s="74"/>
      <c r="G141" s="74"/>
      <c r="H141" s="74"/>
      <c r="I141" s="74"/>
      <c r="J141" s="74"/>
      <c r="K141" s="74"/>
      <c r="L141" s="74"/>
      <c r="M141" s="49"/>
      <c r="N141" s="49"/>
      <c r="O141" s="49"/>
      <c r="P141" s="75"/>
      <c r="Q141" s="74"/>
      <c r="R141" s="75"/>
      <c r="S141" s="74"/>
      <c r="T141" s="75"/>
      <c r="U141" s="74"/>
      <c r="V141" s="75"/>
      <c r="W141" s="96">
        <f>IF(ISERROR(AVERAGE('Data pre-processing'!Y141:AR141)),35,IF(COUNT('Data pre-processing'!Y141:AR141)&lt;2,"N/A",AVERAGE('Data pre-processing'!Y141:AR141)))</f>
        <v>35</v>
      </c>
      <c r="X141" s="96" t="str">
        <f>IF(ISERROR(STDEV('Data pre-processing'!Y141:AR141)),"N/A",STDEV('Data pre-processing'!Y141:AR141))</f>
        <v>N/A</v>
      </c>
      <c r="XFD141" s="13"/>
    </row>
    <row r="142" spans="1:24 16384:16384" ht="12.75" customHeight="1">
      <c r="A142" s="94" t="str">
        <f>'Transcript table'!C150</f>
        <v>np_5318</v>
      </c>
      <c r="B142" s="168" t="s">
        <v>162</v>
      </c>
      <c r="C142" s="74"/>
      <c r="D142" s="74"/>
      <c r="E142" s="74"/>
      <c r="F142" s="74"/>
      <c r="G142" s="74"/>
      <c r="H142" s="74"/>
      <c r="I142" s="74"/>
      <c r="J142" s="74"/>
      <c r="K142" s="74"/>
      <c r="L142" s="74"/>
      <c r="M142" s="49"/>
      <c r="N142" s="49"/>
      <c r="O142" s="49"/>
      <c r="P142" s="75"/>
      <c r="Q142" s="75"/>
      <c r="R142" s="75"/>
      <c r="S142" s="75"/>
      <c r="T142" s="75"/>
      <c r="U142" s="75"/>
      <c r="V142" s="75"/>
      <c r="W142" s="96">
        <f>IF(ISERROR(AVERAGE('Data pre-processing'!Y142:AR142)),35,IF(COUNT('Data pre-processing'!Y142:AR142)&lt;2,"N/A",AVERAGE('Data pre-processing'!Y142:AR142)))</f>
        <v>35</v>
      </c>
      <c r="X142" s="96" t="str">
        <f>IF(ISERROR(STDEV('Data pre-processing'!Y142:AR142)),"N/A",STDEV('Data pre-processing'!Y142:AR142))</f>
        <v>N/A</v>
      </c>
      <c r="XFD142" s="13"/>
    </row>
    <row r="143" spans="1:24 16384:16384" ht="12.75" customHeight="1">
      <c r="A143" s="94" t="str">
        <f>'Transcript table'!C151</f>
        <v>Panct1</v>
      </c>
      <c r="B143" s="168" t="s">
        <v>160</v>
      </c>
      <c r="C143" s="74"/>
      <c r="D143" s="74"/>
      <c r="E143" s="74"/>
      <c r="F143" s="74"/>
      <c r="G143" s="74"/>
      <c r="H143" s="74"/>
      <c r="I143" s="74"/>
      <c r="J143" s="74"/>
      <c r="K143" s="74"/>
      <c r="L143" s="74"/>
      <c r="M143" s="49"/>
      <c r="N143" s="49"/>
      <c r="O143" s="49"/>
      <c r="P143" s="74"/>
      <c r="Q143" s="74"/>
      <c r="R143" s="74"/>
      <c r="S143" s="74"/>
      <c r="T143" s="74"/>
      <c r="U143" s="74"/>
      <c r="V143" s="74"/>
      <c r="W143" s="96">
        <f>IF(ISERROR(AVERAGE('Data pre-processing'!Y143:AR143)),35,IF(COUNT('Data pre-processing'!Y143:AR143)&lt;2,"N/A",AVERAGE('Data pre-processing'!Y143:AR143)))</f>
        <v>35</v>
      </c>
      <c r="X143" s="96" t="str">
        <f>IF(ISERROR(STDEV('Data pre-processing'!Y143:AR143)),"N/A",STDEV('Data pre-processing'!Y143:AR143))</f>
        <v>N/A</v>
      </c>
      <c r="XFD143" s="13"/>
    </row>
    <row r="144" spans="1:24 16384:16384" ht="12.75" customHeight="1">
      <c r="A144" s="94" t="str">
        <f>'Transcript table'!C152</f>
        <v>PAPAS</v>
      </c>
      <c r="B144" s="168" t="s">
        <v>158</v>
      </c>
      <c r="C144" s="74"/>
      <c r="D144" s="74"/>
      <c r="E144" s="74"/>
      <c r="F144" s="74"/>
      <c r="G144" s="74"/>
      <c r="H144" s="74"/>
      <c r="I144" s="74"/>
      <c r="J144" s="74"/>
      <c r="K144" s="74"/>
      <c r="L144" s="74"/>
      <c r="M144" s="49"/>
      <c r="N144" s="49"/>
      <c r="O144" s="49"/>
      <c r="P144" s="75"/>
      <c r="Q144" s="75"/>
      <c r="R144" s="75"/>
      <c r="S144" s="75"/>
      <c r="T144" s="75"/>
      <c r="U144" s="75"/>
      <c r="V144" s="75"/>
      <c r="W144" s="96">
        <f>IF(ISERROR(AVERAGE('Data pre-processing'!Y144:AR144)),35,IF(COUNT('Data pre-processing'!Y144:AR144)&lt;2,"N/A",AVERAGE('Data pre-processing'!Y144:AR144)))</f>
        <v>35</v>
      </c>
      <c r="X144" s="96" t="str">
        <f>IF(ISERROR(STDEV('Data pre-processing'!Y144:AR144)),"N/A",STDEV('Data pre-processing'!Y144:AR144))</f>
        <v>N/A</v>
      </c>
      <c r="XFD144" s="13"/>
    </row>
    <row r="145" spans="1:24 16384:16384" ht="12.75" customHeight="1">
      <c r="A145" s="94" t="str">
        <f>'Transcript table'!C153</f>
        <v>Paupar</v>
      </c>
      <c r="B145" s="168" t="s">
        <v>156</v>
      </c>
      <c r="C145" s="74"/>
      <c r="D145" s="74"/>
      <c r="E145" s="74"/>
      <c r="F145" s="74"/>
      <c r="G145" s="74"/>
      <c r="H145" s="74"/>
      <c r="I145" s="74"/>
      <c r="J145" s="74"/>
      <c r="K145" s="74"/>
      <c r="L145" s="74"/>
      <c r="M145" s="49"/>
      <c r="N145" s="49"/>
      <c r="O145" s="49"/>
      <c r="P145" s="74"/>
      <c r="Q145" s="74"/>
      <c r="R145" s="74"/>
      <c r="S145" s="74"/>
      <c r="T145" s="74"/>
      <c r="U145" s="74"/>
      <c r="V145" s="74"/>
      <c r="W145" s="96">
        <f>IF(ISERROR(AVERAGE('Data pre-processing'!Y145:AR145)),35,IF(COUNT('Data pre-processing'!Y145:AR145)&lt;2,"N/A",AVERAGE('Data pre-processing'!Y145:AR145)))</f>
        <v>35</v>
      </c>
      <c r="X145" s="96" t="str">
        <f>IF(ISERROR(STDEV('Data pre-processing'!Y145:AR145)),"N/A",STDEV('Data pre-processing'!Y145:AR145))</f>
        <v>N/A</v>
      </c>
      <c r="XFD145" s="13"/>
    </row>
    <row r="146" spans="1:24 16384:16384" ht="12.75" customHeight="1">
      <c r="A146" s="94" t="str">
        <f>'Transcript table'!C154</f>
        <v>Pinc</v>
      </c>
      <c r="B146" s="168" t="s">
        <v>154</v>
      </c>
      <c r="C146" s="74"/>
      <c r="D146" s="74"/>
      <c r="E146" s="74"/>
      <c r="F146" s="74"/>
      <c r="G146" s="74"/>
      <c r="H146" s="74"/>
      <c r="I146" s="74"/>
      <c r="J146" s="74"/>
      <c r="K146" s="74"/>
      <c r="L146" s="74"/>
      <c r="M146" s="49"/>
      <c r="N146" s="49"/>
      <c r="O146" s="49"/>
      <c r="P146" s="74"/>
      <c r="Q146" s="74"/>
      <c r="R146" s="74"/>
      <c r="S146" s="74"/>
      <c r="T146" s="74"/>
      <c r="U146" s="74"/>
      <c r="V146" s="74"/>
      <c r="W146" s="96">
        <f>IF(ISERROR(AVERAGE('Data pre-processing'!Y146:AR146)),35,IF(COUNT('Data pre-processing'!Y146:AR146)&lt;2,"N/A",AVERAGE('Data pre-processing'!Y146:AR146)))</f>
        <v>35</v>
      </c>
      <c r="X146" s="96" t="str">
        <f>IF(ISERROR(STDEV('Data pre-processing'!Y146:AR146)),"N/A",STDEV('Data pre-processing'!Y146:AR146))</f>
        <v>N/A</v>
      </c>
      <c r="XFD146" s="13"/>
    </row>
    <row r="147" spans="1:24 16384:16384" ht="12.75" customHeight="1">
      <c r="A147" s="94" t="str">
        <f>'Transcript table'!C155</f>
        <v>Platr14-1</v>
      </c>
      <c r="B147" s="168" t="s">
        <v>152</v>
      </c>
      <c r="C147" s="74"/>
      <c r="D147" s="74"/>
      <c r="E147" s="74"/>
      <c r="F147" s="74"/>
      <c r="G147" s="74"/>
      <c r="H147" s="74"/>
      <c r="I147" s="74"/>
      <c r="J147" s="74"/>
      <c r="K147" s="74"/>
      <c r="L147" s="74"/>
      <c r="M147" s="49"/>
      <c r="N147" s="49"/>
      <c r="O147" s="49"/>
      <c r="P147" s="74"/>
      <c r="Q147" s="74"/>
      <c r="R147" s="74"/>
      <c r="S147" s="74"/>
      <c r="T147" s="74"/>
      <c r="U147" s="74"/>
      <c r="V147" s="74"/>
      <c r="W147" s="96">
        <f>IF(ISERROR(AVERAGE('Data pre-processing'!Y147:AR147)),35,IF(COUNT('Data pre-processing'!Y147:AR147)&lt;2,"N/A",AVERAGE('Data pre-processing'!Y147:AR147)))</f>
        <v>35</v>
      </c>
      <c r="X147" s="96" t="str">
        <f>IF(ISERROR(STDEV('Data pre-processing'!Y147:AR147)),"N/A",STDEV('Data pre-processing'!Y147:AR147))</f>
        <v>N/A</v>
      </c>
      <c r="XFD147" s="13"/>
    </row>
    <row r="148" spans="1:24 16384:16384" ht="12.75" customHeight="1">
      <c r="A148" s="94" t="str">
        <f>'Transcript table'!C156</f>
        <v>Platr14-2</v>
      </c>
      <c r="B148" s="168" t="s">
        <v>150</v>
      </c>
      <c r="C148" s="74"/>
      <c r="D148" s="74"/>
      <c r="E148" s="74"/>
      <c r="F148" s="74"/>
      <c r="G148" s="74"/>
      <c r="H148" s="74"/>
      <c r="I148" s="74"/>
      <c r="J148" s="74"/>
      <c r="K148" s="74"/>
      <c r="L148" s="74"/>
      <c r="M148" s="49"/>
      <c r="N148" s="49"/>
      <c r="O148" s="49"/>
      <c r="P148" s="74"/>
      <c r="Q148" s="74"/>
      <c r="R148" s="74"/>
      <c r="S148" s="74"/>
      <c r="T148" s="74"/>
      <c r="U148" s="74"/>
      <c r="V148" s="74"/>
      <c r="W148" s="96">
        <f>IF(ISERROR(AVERAGE('Data pre-processing'!Y148:AR148)),35,IF(COUNT('Data pre-processing'!Y148:AR148)&lt;2,"N/A",AVERAGE('Data pre-processing'!Y148:AR148)))</f>
        <v>35</v>
      </c>
      <c r="X148" s="96" t="str">
        <f>IF(ISERROR(STDEV('Data pre-processing'!Y148:AR148)),"N/A",STDEV('Data pre-processing'!Y148:AR148))</f>
        <v>N/A</v>
      </c>
      <c r="XFD148" s="13"/>
    </row>
    <row r="149" spans="1:24 16384:16384" ht="12.75" customHeight="1">
      <c r="A149" s="94" t="str">
        <f>'Transcript table'!C157</f>
        <v>Pluto</v>
      </c>
      <c r="B149" s="168" t="s">
        <v>148</v>
      </c>
      <c r="C149" s="74"/>
      <c r="D149" s="74"/>
      <c r="E149" s="74"/>
      <c r="F149" s="74"/>
      <c r="G149" s="74"/>
      <c r="H149" s="74"/>
      <c r="I149" s="74"/>
      <c r="J149" s="74"/>
      <c r="K149" s="74"/>
      <c r="L149" s="74"/>
      <c r="M149" s="49"/>
      <c r="N149" s="49"/>
      <c r="O149" s="49"/>
      <c r="P149" s="74"/>
      <c r="Q149" s="74"/>
      <c r="R149" s="74"/>
      <c r="S149" s="74"/>
      <c r="T149" s="74"/>
      <c r="U149" s="74"/>
      <c r="V149" s="74"/>
      <c r="W149" s="96">
        <f>IF(ISERROR(AVERAGE('Data pre-processing'!Y149:AR149)),35,IF(COUNT('Data pre-processing'!Y149:AR149)&lt;2,"N/A",AVERAGE('Data pre-processing'!Y149:AR149)))</f>
        <v>35</v>
      </c>
      <c r="X149" s="96" t="str">
        <f>IF(ISERROR(STDEV('Data pre-processing'!Y149:AR149)),"N/A",STDEV('Data pre-processing'!Y149:AR149))</f>
        <v>N/A</v>
      </c>
      <c r="XFD149" s="13"/>
    </row>
    <row r="150" spans="1:24 16384:16384" ht="12.75" customHeight="1">
      <c r="A150" s="94" t="str">
        <f>'Transcript table'!C158</f>
        <v>Ptgs2os2</v>
      </c>
      <c r="B150" s="168" t="s">
        <v>146</v>
      </c>
      <c r="C150" s="74"/>
      <c r="D150" s="74"/>
      <c r="E150" s="74"/>
      <c r="F150" s="74"/>
      <c r="G150" s="74"/>
      <c r="H150" s="74"/>
      <c r="I150" s="74"/>
      <c r="J150" s="74"/>
      <c r="K150" s="74"/>
      <c r="L150" s="74"/>
      <c r="M150" s="49"/>
      <c r="N150" s="49"/>
      <c r="O150" s="49"/>
      <c r="P150" s="75"/>
      <c r="Q150" s="75"/>
      <c r="R150" s="75"/>
      <c r="S150" s="75"/>
      <c r="T150" s="75"/>
      <c r="U150" s="75"/>
      <c r="V150" s="75"/>
      <c r="W150" s="96">
        <f>IF(ISERROR(AVERAGE('Data pre-processing'!Y150:AR150)),35,IF(COUNT('Data pre-processing'!Y150:AR150)&lt;2,"N/A",AVERAGE('Data pre-processing'!Y150:AR150)))</f>
        <v>35</v>
      </c>
      <c r="X150" s="96" t="str">
        <f>IF(ISERROR(STDEV('Data pre-processing'!Y150:AR150)),"N/A",STDEV('Data pre-processing'!Y150:AR150))</f>
        <v>N/A</v>
      </c>
      <c r="XFD150" s="13"/>
    </row>
    <row r="151" spans="1:24 16384:16384" ht="12.75" customHeight="1">
      <c r="A151" s="94" t="str">
        <f>'Transcript table'!C159</f>
        <v>Rian</v>
      </c>
      <c r="B151" s="168" t="s">
        <v>144</v>
      </c>
      <c r="C151" s="74"/>
      <c r="D151" s="74"/>
      <c r="E151" s="74"/>
      <c r="F151" s="74"/>
      <c r="G151" s="74"/>
      <c r="H151" s="74"/>
      <c r="I151" s="74"/>
      <c r="J151" s="74"/>
      <c r="K151" s="74"/>
      <c r="L151" s="74"/>
      <c r="M151" s="49"/>
      <c r="N151" s="49"/>
      <c r="O151" s="49"/>
      <c r="P151" s="75"/>
      <c r="Q151" s="75"/>
      <c r="R151" s="75"/>
      <c r="S151" s="75"/>
      <c r="T151" s="75"/>
      <c r="U151" s="75"/>
      <c r="V151" s="75"/>
      <c r="W151" s="96">
        <f>IF(ISERROR(AVERAGE('Data pre-processing'!Y151:AR151)),35,IF(COUNT('Data pre-processing'!Y151:AR151)&lt;2,"N/A",AVERAGE('Data pre-processing'!Y151:AR151)))</f>
        <v>35</v>
      </c>
      <c r="X151" s="96" t="str">
        <f>IF(ISERROR(STDEV('Data pre-processing'!Y151:AR151)),"N/A",STDEV('Data pre-processing'!Y151:AR151))</f>
        <v>N/A</v>
      </c>
      <c r="XFD151" s="13"/>
    </row>
    <row r="152" spans="1:24 16384:16384" ht="12.75" customHeight="1">
      <c r="A152" s="94" t="str">
        <f>'Transcript table'!C160</f>
        <v>Rmrp</v>
      </c>
      <c r="B152" s="168" t="s">
        <v>142</v>
      </c>
      <c r="C152" s="74"/>
      <c r="D152" s="74"/>
      <c r="E152" s="74"/>
      <c r="F152" s="74"/>
      <c r="G152" s="74"/>
      <c r="H152" s="74"/>
      <c r="I152" s="74"/>
      <c r="J152" s="74"/>
      <c r="K152" s="74"/>
      <c r="L152" s="74"/>
      <c r="M152" s="49"/>
      <c r="N152" s="49"/>
      <c r="O152" s="49"/>
      <c r="P152" s="74"/>
      <c r="Q152" s="74"/>
      <c r="R152" s="74"/>
      <c r="S152" s="74"/>
      <c r="T152" s="74"/>
      <c r="U152" s="74"/>
      <c r="V152" s="74"/>
      <c r="W152" s="96">
        <f>IF(ISERROR(AVERAGE('Data pre-processing'!Y152:AR152)),35,IF(COUNT('Data pre-processing'!Y152:AR152)&lt;2,"N/A",AVERAGE('Data pre-processing'!Y152:AR152)))</f>
        <v>35</v>
      </c>
      <c r="X152" s="96" t="str">
        <f>IF(ISERROR(STDEV('Data pre-processing'!Y152:AR152)),"N/A",STDEV('Data pre-processing'!Y152:AR152))</f>
        <v>N/A</v>
      </c>
      <c r="XFD152" s="13"/>
    </row>
    <row r="153" spans="1:24 16384:16384" ht="12.75" customHeight="1">
      <c r="A153" s="94" t="str">
        <f>'Transcript table'!C161</f>
        <v>Rmst</v>
      </c>
      <c r="B153" s="168" t="s">
        <v>140</v>
      </c>
      <c r="C153" s="74"/>
      <c r="D153" s="74"/>
      <c r="E153" s="74"/>
      <c r="F153" s="74"/>
      <c r="G153" s="74"/>
      <c r="H153" s="74"/>
      <c r="I153" s="74"/>
      <c r="J153" s="74"/>
      <c r="K153" s="74"/>
      <c r="L153" s="74"/>
      <c r="M153" s="49"/>
      <c r="N153" s="49"/>
      <c r="O153" s="49"/>
      <c r="P153" s="74"/>
      <c r="Q153" s="74"/>
      <c r="R153" s="74"/>
      <c r="S153" s="74"/>
      <c r="T153" s="74"/>
      <c r="U153" s="74"/>
      <c r="V153" s="74"/>
      <c r="W153" s="96">
        <f>IF(ISERROR(AVERAGE('Data pre-processing'!Y153:AR153)),35,IF(COUNT('Data pre-processing'!Y153:AR153)&lt;2,"N/A",AVERAGE('Data pre-processing'!Y153:AR153)))</f>
        <v>35</v>
      </c>
      <c r="X153" s="96" t="str">
        <f>IF(ISERROR(STDEV('Data pre-processing'!Y153:AR153)),"N/A",STDEV('Data pre-processing'!Y153:AR153))</f>
        <v>N/A</v>
      </c>
      <c r="XFD153" s="13"/>
    </row>
    <row r="154" spans="1:24 16384:16384" ht="12.75" customHeight="1">
      <c r="A154" s="94" t="str">
        <f>'Transcript table'!C162</f>
        <v>Rr18</v>
      </c>
      <c r="B154" s="168" t="s">
        <v>138</v>
      </c>
      <c r="C154" s="74"/>
      <c r="D154" s="74"/>
      <c r="E154" s="74"/>
      <c r="F154" s="74"/>
      <c r="G154" s="74"/>
      <c r="H154" s="74"/>
      <c r="I154" s="74"/>
      <c r="J154" s="74"/>
      <c r="K154" s="74"/>
      <c r="L154" s="74"/>
      <c r="M154" s="49"/>
      <c r="N154" s="49"/>
      <c r="O154" s="49"/>
      <c r="P154" s="74"/>
      <c r="Q154" s="74"/>
      <c r="R154" s="74"/>
      <c r="S154" s="74"/>
      <c r="T154" s="74"/>
      <c r="U154" s="74"/>
      <c r="V154" s="74"/>
      <c r="W154" s="96">
        <f>IF(ISERROR(AVERAGE('Data pre-processing'!Y154:AR154)),35,IF(COUNT('Data pre-processing'!Y154:AR154)&lt;2,"N/A",AVERAGE('Data pre-processing'!Y154:AR154)))</f>
        <v>35</v>
      </c>
      <c r="X154" s="96" t="str">
        <f>IF(ISERROR(STDEV('Data pre-processing'!Y154:AR154)),"N/A",STDEV('Data pre-processing'!Y154:AR154))</f>
        <v>N/A</v>
      </c>
      <c r="XFD154" s="13"/>
    </row>
    <row r="155" spans="1:24 16384:16384" ht="12.75" customHeight="1">
      <c r="A155" s="94" t="str">
        <f>'Transcript table'!C163</f>
        <v>Rroid</v>
      </c>
      <c r="B155" s="168" t="s">
        <v>136</v>
      </c>
      <c r="C155" s="74"/>
      <c r="D155" s="74"/>
      <c r="E155" s="74"/>
      <c r="F155" s="74"/>
      <c r="G155" s="74"/>
      <c r="H155" s="74"/>
      <c r="I155" s="74"/>
      <c r="J155" s="74"/>
      <c r="K155" s="74"/>
      <c r="L155" s="74"/>
      <c r="M155" s="49"/>
      <c r="N155" s="49"/>
      <c r="O155" s="49"/>
      <c r="P155" s="74"/>
      <c r="Q155" s="74"/>
      <c r="R155" s="74"/>
      <c r="S155" s="74"/>
      <c r="T155" s="74"/>
      <c r="U155" s="74"/>
      <c r="V155" s="74"/>
      <c r="W155" s="96">
        <f>IF(ISERROR(AVERAGE('Data pre-processing'!Y155:AR155)),35,IF(COUNT('Data pre-processing'!Y155:AR155)&lt;2,"N/A",AVERAGE('Data pre-processing'!Y155:AR155)))</f>
        <v>35</v>
      </c>
      <c r="X155" s="96" t="str">
        <f>IF(ISERROR(STDEV('Data pre-processing'!Y155:AR155)),"N/A",STDEV('Data pre-processing'!Y155:AR155))</f>
        <v>N/A</v>
      </c>
      <c r="XFD155" s="13"/>
    </row>
    <row r="156" spans="1:24 16384:16384" ht="12.75" customHeight="1">
      <c r="A156" s="94" t="str">
        <f>'Transcript table'!C164</f>
        <v>Rubie</v>
      </c>
      <c r="B156" s="168" t="s">
        <v>134</v>
      </c>
      <c r="C156" s="74"/>
      <c r="D156" s="74"/>
      <c r="E156" s="74"/>
      <c r="F156" s="74"/>
      <c r="G156" s="74"/>
      <c r="H156" s="74"/>
      <c r="I156" s="74"/>
      <c r="J156" s="74"/>
      <c r="K156" s="74"/>
      <c r="L156" s="74"/>
      <c r="M156" s="49"/>
      <c r="N156" s="49"/>
      <c r="O156" s="49"/>
      <c r="P156" s="75"/>
      <c r="Q156" s="75"/>
      <c r="R156" s="75"/>
      <c r="S156" s="75"/>
      <c r="T156" s="75"/>
      <c r="U156" s="75"/>
      <c r="V156" s="75"/>
      <c r="W156" s="96">
        <f>IF(ISERROR(AVERAGE('Data pre-processing'!Y156:AR156)),35,IF(COUNT('Data pre-processing'!Y156:AR156)&lt;2,"N/A",AVERAGE('Data pre-processing'!Y156:AR156)))</f>
        <v>35</v>
      </c>
      <c r="X156" s="96" t="str">
        <f>IF(ISERROR(STDEV('Data pre-processing'!Y156:AR156)),"N/A",STDEV('Data pre-processing'!Y156:AR156))</f>
        <v>N/A</v>
      </c>
      <c r="XFD156" s="13"/>
    </row>
    <row r="157" spans="1:24 16384:16384" ht="12.75" customHeight="1">
      <c r="A157" s="94" t="str">
        <f>'Transcript table'!C165</f>
        <v>Sghrt-1</v>
      </c>
      <c r="B157" s="168" t="s">
        <v>132</v>
      </c>
      <c r="C157" s="74"/>
      <c r="D157" s="74"/>
      <c r="E157" s="74"/>
      <c r="F157" s="74"/>
      <c r="G157" s="74"/>
      <c r="H157" s="74"/>
      <c r="I157" s="74"/>
      <c r="J157" s="74"/>
      <c r="K157" s="74"/>
      <c r="L157" s="74"/>
      <c r="M157" s="49"/>
      <c r="N157" s="49"/>
      <c r="O157" s="49"/>
      <c r="P157" s="74"/>
      <c r="Q157" s="74"/>
      <c r="R157" s="74"/>
      <c r="S157" s="74"/>
      <c r="T157" s="74"/>
      <c r="U157" s="74"/>
      <c r="V157" s="74"/>
      <c r="W157" s="96">
        <f>IF(ISERROR(AVERAGE('Data pre-processing'!Y157:AR157)),35,IF(COUNT('Data pre-processing'!Y157:AR157)&lt;2,"N/A",AVERAGE('Data pre-processing'!Y157:AR157)))</f>
        <v>35</v>
      </c>
      <c r="X157" s="96" t="str">
        <f>IF(ISERROR(STDEV('Data pre-processing'!Y157:AR157)),"N/A",STDEV('Data pre-processing'!Y157:AR157))</f>
        <v>N/A</v>
      </c>
      <c r="XFD157" s="13"/>
    </row>
    <row r="158" spans="1:24 16384:16384" ht="12.75" customHeight="1">
      <c r="A158" s="94" t="str">
        <f>'Transcript table'!C166</f>
        <v>Sghrt-2</v>
      </c>
      <c r="B158" s="168" t="s">
        <v>130</v>
      </c>
      <c r="C158" s="74"/>
      <c r="D158" s="74"/>
      <c r="E158" s="74"/>
      <c r="F158" s="74"/>
      <c r="G158" s="74"/>
      <c r="H158" s="74"/>
      <c r="I158" s="74"/>
      <c r="J158" s="74"/>
      <c r="K158" s="74"/>
      <c r="L158" s="74"/>
      <c r="M158" s="49"/>
      <c r="N158" s="49"/>
      <c r="O158" s="49"/>
      <c r="P158" s="75"/>
      <c r="Q158" s="75"/>
      <c r="R158" s="75"/>
      <c r="S158" s="75"/>
      <c r="T158" s="75"/>
      <c r="U158" s="75"/>
      <c r="V158" s="75"/>
      <c r="W158" s="96">
        <f>IF(ISERROR(AVERAGE('Data pre-processing'!Y158:AR158)),35,IF(COUNT('Data pre-processing'!Y158:AR158)&lt;2,"N/A",AVERAGE('Data pre-processing'!Y158:AR158)))</f>
        <v>35</v>
      </c>
      <c r="X158" s="96" t="str">
        <f>IF(ISERROR(STDEV('Data pre-processing'!Y158:AR158)),"N/A",STDEV('Data pre-processing'!Y158:AR158))</f>
        <v>N/A</v>
      </c>
      <c r="XFD158" s="13"/>
    </row>
    <row r="159" spans="1:24 16384:16384" ht="12.75" customHeight="1">
      <c r="A159" s="94" t="str">
        <f>'Transcript table'!C167</f>
        <v>Six3os1-1</v>
      </c>
      <c r="B159" s="168" t="s">
        <v>128</v>
      </c>
      <c r="C159" s="74"/>
      <c r="D159" s="74"/>
      <c r="E159" s="74"/>
      <c r="F159" s="74"/>
      <c r="G159" s="74"/>
      <c r="H159" s="74"/>
      <c r="I159" s="74"/>
      <c r="J159" s="74"/>
      <c r="K159" s="74"/>
      <c r="L159" s="74"/>
      <c r="M159" s="49"/>
      <c r="N159" s="49"/>
      <c r="O159" s="49"/>
      <c r="P159" s="75"/>
      <c r="Q159" s="75"/>
      <c r="R159" s="75"/>
      <c r="S159" s="75"/>
      <c r="T159" s="75"/>
      <c r="U159" s="75"/>
      <c r="V159" s="75"/>
      <c r="W159" s="96">
        <f>IF(ISERROR(AVERAGE('Data pre-processing'!Y159:AR159)),35,IF(COUNT('Data pre-processing'!Y159:AR159)&lt;2,"N/A",AVERAGE('Data pre-processing'!Y159:AR159)))</f>
        <v>35</v>
      </c>
      <c r="X159" s="96" t="str">
        <f>IF(ISERROR(STDEV('Data pre-processing'!Y159:AR159)),"N/A",STDEV('Data pre-processing'!Y159:AR159))</f>
        <v>N/A</v>
      </c>
      <c r="XFD159" s="13"/>
    </row>
    <row r="160" spans="1:24 16384:16384" ht="12.75" customHeight="1">
      <c r="A160" s="94" t="str">
        <f>'Transcript table'!C168</f>
        <v>Six3os1-2</v>
      </c>
      <c r="B160" s="168" t="s">
        <v>126</v>
      </c>
      <c r="C160" s="74"/>
      <c r="D160" s="74"/>
      <c r="E160" s="74"/>
      <c r="F160" s="74"/>
      <c r="G160" s="74"/>
      <c r="H160" s="74"/>
      <c r="I160" s="74"/>
      <c r="J160" s="74"/>
      <c r="K160" s="74"/>
      <c r="L160" s="74"/>
      <c r="M160" s="49"/>
      <c r="N160" s="49"/>
      <c r="O160" s="49"/>
      <c r="P160" s="75"/>
      <c r="Q160" s="75"/>
      <c r="R160" s="75"/>
      <c r="S160" s="75"/>
      <c r="T160" s="75"/>
      <c r="U160" s="75"/>
      <c r="V160" s="75"/>
      <c r="W160" s="96">
        <f>IF(ISERROR(AVERAGE('Data pre-processing'!Y160:AR160)),35,IF(COUNT('Data pre-processing'!Y160:AR160)&lt;2,"N/A",AVERAGE('Data pre-processing'!Y160:AR160)))</f>
        <v>35</v>
      </c>
      <c r="X160" s="96" t="str">
        <f>IF(ISERROR(STDEV('Data pre-processing'!Y160:AR160)),"N/A",STDEV('Data pre-processing'!Y160:AR160))</f>
        <v>N/A</v>
      </c>
      <c r="XFD160" s="13"/>
    </row>
    <row r="161" spans="1:24 16384:16384" ht="12.75" customHeight="1">
      <c r="A161" s="94" t="str">
        <f>'Transcript table'!C169</f>
        <v>Six3os1-3</v>
      </c>
      <c r="B161" s="168" t="s">
        <v>124</v>
      </c>
      <c r="C161" s="74"/>
      <c r="D161" s="74"/>
      <c r="E161" s="74"/>
      <c r="F161" s="74"/>
      <c r="G161" s="74"/>
      <c r="H161" s="74"/>
      <c r="I161" s="74"/>
      <c r="J161" s="74"/>
      <c r="K161" s="74"/>
      <c r="L161" s="74"/>
      <c r="M161" s="49"/>
      <c r="N161" s="49"/>
      <c r="O161" s="49"/>
      <c r="P161" s="74"/>
      <c r="Q161" s="75"/>
      <c r="R161" s="74"/>
      <c r="S161" s="75"/>
      <c r="T161" s="74"/>
      <c r="U161" s="75"/>
      <c r="V161" s="74"/>
      <c r="W161" s="96">
        <f>IF(ISERROR(AVERAGE('Data pre-processing'!Y161:AR161)),35,IF(COUNT('Data pre-processing'!Y161:AR161)&lt;2,"N/A",AVERAGE('Data pre-processing'!Y161:AR161)))</f>
        <v>35</v>
      </c>
      <c r="X161" s="96" t="str">
        <f>IF(ISERROR(STDEV('Data pre-processing'!Y161:AR161)),"N/A",STDEV('Data pre-processing'!Y161:AR161))</f>
        <v>N/A</v>
      </c>
      <c r="XFD161" s="13"/>
    </row>
    <row r="162" spans="1:24 16384:16384" ht="12.75" customHeight="1">
      <c r="A162" s="94" t="str">
        <f>'Transcript table'!C170</f>
        <v>Six3os1-4</v>
      </c>
      <c r="B162" s="168" t="s">
        <v>122</v>
      </c>
      <c r="C162" s="74"/>
      <c r="D162" s="74"/>
      <c r="E162" s="74"/>
      <c r="F162" s="74"/>
      <c r="G162" s="74"/>
      <c r="H162" s="74"/>
      <c r="I162" s="74"/>
      <c r="J162" s="74"/>
      <c r="K162" s="74"/>
      <c r="L162" s="74"/>
      <c r="M162" s="49"/>
      <c r="N162" s="49"/>
      <c r="O162" s="49"/>
      <c r="P162" s="74"/>
      <c r="Q162" s="75"/>
      <c r="R162" s="74"/>
      <c r="S162" s="75"/>
      <c r="T162" s="74"/>
      <c r="U162" s="75"/>
      <c r="V162" s="74"/>
      <c r="W162" s="96">
        <f>IF(ISERROR(AVERAGE('Data pre-processing'!Y162:AR162)),35,IF(COUNT('Data pre-processing'!Y162:AR162)&lt;2,"N/A",AVERAGE('Data pre-processing'!Y162:AR162)))</f>
        <v>35</v>
      </c>
      <c r="X162" s="96" t="str">
        <f>IF(ISERROR(STDEV('Data pre-processing'!Y162:AR162)),"N/A",STDEV('Data pre-processing'!Y162:AR162))</f>
        <v>N/A</v>
      </c>
      <c r="XFD162" s="13"/>
    </row>
    <row r="163" spans="1:24 16384:16384" ht="12.75" customHeight="1">
      <c r="A163" s="94" t="str">
        <f>'Transcript table'!C171</f>
        <v>Six3os1-5</v>
      </c>
      <c r="B163" s="168" t="s">
        <v>120</v>
      </c>
      <c r="C163" s="74"/>
      <c r="D163" s="74"/>
      <c r="E163" s="74"/>
      <c r="F163" s="74"/>
      <c r="G163" s="74"/>
      <c r="H163" s="74"/>
      <c r="I163" s="74"/>
      <c r="J163" s="74"/>
      <c r="K163" s="74"/>
      <c r="L163" s="74"/>
      <c r="M163" s="49"/>
      <c r="N163" s="49"/>
      <c r="O163" s="49"/>
      <c r="P163" s="74"/>
      <c r="Q163" s="75"/>
      <c r="R163" s="74"/>
      <c r="S163" s="75"/>
      <c r="T163" s="74"/>
      <c r="U163" s="75"/>
      <c r="V163" s="74"/>
      <c r="W163" s="96">
        <f>IF(ISERROR(AVERAGE('Data pre-processing'!Y163:AR163)),35,IF(COUNT('Data pre-processing'!Y163:AR163)&lt;2,"N/A",AVERAGE('Data pre-processing'!Y163:AR163)))</f>
        <v>35</v>
      </c>
      <c r="X163" s="96" t="str">
        <f>IF(ISERROR(STDEV('Data pre-processing'!Y163:AR163)),"N/A",STDEV('Data pre-processing'!Y163:AR163))</f>
        <v>N/A</v>
      </c>
      <c r="XFD163" s="13"/>
    </row>
    <row r="164" spans="1:24 16384:16384" ht="12.75" customHeight="1">
      <c r="A164" s="94" t="str">
        <f>'Transcript table'!C172</f>
        <v>Six3os1-6</v>
      </c>
      <c r="B164" s="168" t="s">
        <v>118</v>
      </c>
      <c r="C164" s="74"/>
      <c r="D164" s="74"/>
      <c r="E164" s="74"/>
      <c r="F164" s="74"/>
      <c r="G164" s="74"/>
      <c r="H164" s="74"/>
      <c r="I164" s="74"/>
      <c r="J164" s="74"/>
      <c r="K164" s="74"/>
      <c r="L164" s="74"/>
      <c r="M164" s="49"/>
      <c r="N164" s="49"/>
      <c r="O164" s="49"/>
      <c r="P164" s="75"/>
      <c r="Q164" s="75"/>
      <c r="R164" s="75"/>
      <c r="S164" s="75"/>
      <c r="T164" s="75"/>
      <c r="U164" s="75"/>
      <c r="V164" s="75"/>
      <c r="W164" s="96">
        <f>IF(ISERROR(AVERAGE('Data pre-processing'!Y164:AR164)),35,IF(COUNT('Data pre-processing'!Y164:AR164)&lt;2,"N/A",AVERAGE('Data pre-processing'!Y164:AR164)))</f>
        <v>35</v>
      </c>
      <c r="X164" s="96" t="str">
        <f>IF(ISERROR(STDEV('Data pre-processing'!Y164:AR164)),"N/A",STDEV('Data pre-processing'!Y164:AR164))</f>
        <v>N/A</v>
      </c>
      <c r="XFD164" s="13"/>
    </row>
    <row r="165" spans="1:24 16384:16384" ht="12.75" customHeight="1">
      <c r="A165" s="94" t="str">
        <f>'Transcript table'!C173</f>
        <v>Smn-AS1</v>
      </c>
      <c r="B165" s="168" t="s">
        <v>116</v>
      </c>
      <c r="C165" s="74"/>
      <c r="D165" s="74"/>
      <c r="E165" s="74"/>
      <c r="F165" s="74"/>
      <c r="G165" s="74"/>
      <c r="H165" s="74"/>
      <c r="I165" s="74"/>
      <c r="J165" s="74"/>
      <c r="K165" s="74"/>
      <c r="L165" s="74"/>
      <c r="M165" s="49"/>
      <c r="N165" s="49"/>
      <c r="O165" s="49"/>
      <c r="P165" s="75"/>
      <c r="Q165" s="74"/>
      <c r="R165" s="75"/>
      <c r="S165" s="74"/>
      <c r="T165" s="75"/>
      <c r="U165" s="74"/>
      <c r="V165" s="75"/>
      <c r="W165" s="96">
        <f>IF(ISERROR(AVERAGE('Data pre-processing'!Y165:AR165)),35,IF(COUNT('Data pre-processing'!Y165:AR165)&lt;2,"N/A",AVERAGE('Data pre-processing'!Y165:AR165)))</f>
        <v>35</v>
      </c>
      <c r="X165" s="96" t="str">
        <f>IF(ISERROR(STDEV('Data pre-processing'!Y165:AR165)),"N/A",STDEV('Data pre-processing'!Y165:AR165))</f>
        <v>N/A</v>
      </c>
      <c r="XFD165" s="13"/>
    </row>
    <row r="166" spans="1:24 16384:16384" ht="12.75" customHeight="1">
      <c r="A166" s="94" t="str">
        <f>'Transcript table'!C174</f>
        <v>Snhg3</v>
      </c>
      <c r="B166" s="168" t="s">
        <v>114</v>
      </c>
      <c r="C166" s="74"/>
      <c r="D166" s="74"/>
      <c r="E166" s="74"/>
      <c r="F166" s="74"/>
      <c r="G166" s="74"/>
      <c r="H166" s="74"/>
      <c r="I166" s="74"/>
      <c r="J166" s="74"/>
      <c r="K166" s="74"/>
      <c r="L166" s="74"/>
      <c r="M166" s="49"/>
      <c r="N166" s="49"/>
      <c r="O166" s="49"/>
      <c r="P166" s="75"/>
      <c r="Q166" s="74"/>
      <c r="R166" s="75"/>
      <c r="S166" s="74"/>
      <c r="T166" s="75"/>
      <c r="U166" s="74"/>
      <c r="V166" s="75"/>
      <c r="W166" s="96">
        <f>IF(ISERROR(AVERAGE('Data pre-processing'!Y166:AR166)),35,IF(COUNT('Data pre-processing'!Y166:AR166)&lt;2,"N/A",AVERAGE('Data pre-processing'!Y166:AR166)))</f>
        <v>35</v>
      </c>
      <c r="X166" s="96" t="str">
        <f>IF(ISERROR(STDEV('Data pre-processing'!Y166:AR166)),"N/A",STDEV('Data pre-processing'!Y166:AR166))</f>
        <v>N/A</v>
      </c>
      <c r="XFD166" s="13"/>
    </row>
    <row r="167" spans="1:24 16384:16384" ht="12.75" customHeight="1">
      <c r="A167" s="94" t="str">
        <f>'Transcript table'!C175</f>
        <v>Snhg5</v>
      </c>
      <c r="B167" s="168" t="s">
        <v>112</v>
      </c>
      <c r="C167" s="74"/>
      <c r="D167" s="74"/>
      <c r="E167" s="74"/>
      <c r="F167" s="74"/>
      <c r="G167" s="74"/>
      <c r="H167" s="74"/>
      <c r="I167" s="74"/>
      <c r="J167" s="74"/>
      <c r="K167" s="74"/>
      <c r="L167" s="74"/>
      <c r="M167" s="49"/>
      <c r="N167" s="49"/>
      <c r="O167" s="49"/>
      <c r="P167" s="75"/>
      <c r="Q167" s="74"/>
      <c r="R167" s="75"/>
      <c r="S167" s="74"/>
      <c r="T167" s="75"/>
      <c r="U167" s="74"/>
      <c r="V167" s="75"/>
      <c r="W167" s="96">
        <f>IF(ISERROR(AVERAGE('Data pre-processing'!Y167:AR167)),35,IF(COUNT('Data pre-processing'!Y167:AR167)&lt;2,"N/A",AVERAGE('Data pre-processing'!Y167:AR167)))</f>
        <v>35</v>
      </c>
      <c r="X167" s="96" t="str">
        <f>IF(ISERROR(STDEV('Data pre-processing'!Y167:AR167)),"N/A",STDEV('Data pre-processing'!Y167:AR167))</f>
        <v>N/A</v>
      </c>
      <c r="XFD167" s="13"/>
    </row>
    <row r="168" spans="1:24 16384:16384" ht="12.75" customHeight="1">
      <c r="A168" s="94" t="str">
        <f>'Transcript table'!C176</f>
        <v>Sox2ot</v>
      </c>
      <c r="B168" s="168" t="s">
        <v>110</v>
      </c>
      <c r="C168" s="74"/>
      <c r="D168" s="74"/>
      <c r="E168" s="74"/>
      <c r="F168" s="74"/>
      <c r="G168" s="74"/>
      <c r="H168" s="74"/>
      <c r="I168" s="74"/>
      <c r="J168" s="74"/>
      <c r="K168" s="74"/>
      <c r="L168" s="74"/>
      <c r="M168" s="49"/>
      <c r="N168" s="49"/>
      <c r="O168" s="49"/>
      <c r="P168" s="75"/>
      <c r="Q168" s="75"/>
      <c r="R168" s="75"/>
      <c r="S168" s="75"/>
      <c r="T168" s="75"/>
      <c r="U168" s="75"/>
      <c r="V168" s="75"/>
      <c r="W168" s="96">
        <f>IF(ISERROR(AVERAGE('Data pre-processing'!Y168:AR168)),35,IF(COUNT('Data pre-processing'!Y168:AR168)&lt;2,"N/A",AVERAGE('Data pre-processing'!Y168:AR168)))</f>
        <v>35</v>
      </c>
      <c r="X168" s="96" t="str">
        <f>IF(ISERROR(STDEV('Data pre-processing'!Y168:AR168)),"N/A",STDEV('Data pre-processing'!Y168:AR168))</f>
        <v>N/A</v>
      </c>
      <c r="XFD168" s="13"/>
    </row>
    <row r="169" spans="1:24 16384:16384" ht="12.75" customHeight="1">
      <c r="A169" s="94" t="str">
        <f>'Transcript table'!C177</f>
        <v>Srsf9</v>
      </c>
      <c r="B169" s="168" t="s">
        <v>108</v>
      </c>
      <c r="C169" s="74"/>
      <c r="D169" s="74"/>
      <c r="E169" s="74"/>
      <c r="F169" s="74"/>
      <c r="G169" s="74"/>
      <c r="H169" s="74"/>
      <c r="I169" s="74"/>
      <c r="J169" s="74"/>
      <c r="K169" s="74"/>
      <c r="L169" s="74"/>
      <c r="M169" s="49"/>
      <c r="N169" s="49"/>
      <c r="O169" s="49"/>
      <c r="P169" s="74"/>
      <c r="Q169" s="74"/>
      <c r="R169" s="74"/>
      <c r="S169" s="74"/>
      <c r="T169" s="74"/>
      <c r="U169" s="74"/>
      <c r="V169" s="74"/>
      <c r="W169" s="96">
        <f>IF(ISERROR(AVERAGE('Data pre-processing'!Y169:AR169)),35,IF(COUNT('Data pre-processing'!Y169:AR169)&lt;2,"N/A",AVERAGE('Data pre-processing'!Y169:AR169)))</f>
        <v>35</v>
      </c>
      <c r="X169" s="96" t="str">
        <f>IF(ISERROR(STDEV('Data pre-processing'!Y169:AR169)),"N/A",STDEV('Data pre-processing'!Y169:AR169))</f>
        <v>N/A</v>
      </c>
      <c r="XFD169" s="13"/>
    </row>
    <row r="170" spans="1:24 16384:16384" ht="12.75" customHeight="1">
      <c r="A170" s="94" t="str">
        <f>'Transcript table'!C178</f>
        <v>Tdpx-ps1</v>
      </c>
      <c r="B170" s="168" t="s">
        <v>106</v>
      </c>
      <c r="C170" s="74"/>
      <c r="D170" s="74"/>
      <c r="E170" s="74"/>
      <c r="F170" s="74"/>
      <c r="G170" s="74"/>
      <c r="H170" s="74"/>
      <c r="I170" s="74"/>
      <c r="J170" s="74"/>
      <c r="K170" s="74"/>
      <c r="L170" s="74"/>
      <c r="M170" s="49"/>
      <c r="N170" s="49"/>
      <c r="O170" s="49"/>
      <c r="P170" s="75"/>
      <c r="Q170" s="75"/>
      <c r="R170" s="75"/>
      <c r="S170" s="75"/>
      <c r="T170" s="75"/>
      <c r="U170" s="75"/>
      <c r="V170" s="75"/>
      <c r="W170" s="96">
        <f>IF(ISERROR(AVERAGE('Data pre-processing'!Y170:AR170)),35,IF(COUNT('Data pre-processing'!Y170:AR170)&lt;2,"N/A",AVERAGE('Data pre-processing'!Y170:AR170)))</f>
        <v>35</v>
      </c>
      <c r="X170" s="96" t="str">
        <f>IF(ISERROR(STDEV('Data pre-processing'!Y170:AR170)),"N/A",STDEV('Data pre-processing'!Y170:AR170))</f>
        <v>N/A</v>
      </c>
      <c r="XFD170" s="13"/>
    </row>
    <row r="171" spans="1:24 16384:16384" ht="12.75" customHeight="1">
      <c r="A171" s="94" t="str">
        <f>'Transcript table'!C179</f>
        <v>TK99129</v>
      </c>
      <c r="B171" s="168" t="s">
        <v>104</v>
      </c>
      <c r="C171" s="74"/>
      <c r="D171" s="74"/>
      <c r="E171" s="74"/>
      <c r="F171" s="74"/>
      <c r="G171" s="74"/>
      <c r="H171" s="74"/>
      <c r="I171" s="74"/>
      <c r="J171" s="74"/>
      <c r="K171" s="74"/>
      <c r="L171" s="74"/>
      <c r="M171" s="49"/>
      <c r="N171" s="49"/>
      <c r="O171" s="49"/>
      <c r="P171" s="74"/>
      <c r="Q171" s="74"/>
      <c r="R171" s="74"/>
      <c r="S171" s="74"/>
      <c r="T171" s="74"/>
      <c r="U171" s="74"/>
      <c r="V171" s="74"/>
      <c r="W171" s="96">
        <f>IF(ISERROR(AVERAGE('Data pre-processing'!Y171:AR171)),35,IF(COUNT('Data pre-processing'!Y171:AR171)&lt;2,"N/A",AVERAGE('Data pre-processing'!Y171:AR171)))</f>
        <v>35</v>
      </c>
      <c r="X171" s="96" t="str">
        <f>IF(ISERROR(STDEV('Data pre-processing'!Y171:AR171)),"N/A",STDEV('Data pre-processing'!Y171:AR171))</f>
        <v>N/A</v>
      </c>
      <c r="XFD171" s="13"/>
    </row>
    <row r="172" spans="1:24 16384:16384" ht="12.75" customHeight="1">
      <c r="A172" s="94" t="str">
        <f>'Transcript table'!C180</f>
        <v>Tog</v>
      </c>
      <c r="B172" s="168" t="s">
        <v>102</v>
      </c>
      <c r="C172" s="74"/>
      <c r="D172" s="74"/>
      <c r="E172" s="74"/>
      <c r="F172" s="74"/>
      <c r="G172" s="74"/>
      <c r="H172" s="74"/>
      <c r="I172" s="74"/>
      <c r="J172" s="74"/>
      <c r="K172" s="74"/>
      <c r="L172" s="74"/>
      <c r="M172" s="49"/>
      <c r="N172" s="49"/>
      <c r="O172" s="49"/>
      <c r="P172" s="75"/>
      <c r="Q172" s="75"/>
      <c r="R172" s="75"/>
      <c r="S172" s="75"/>
      <c r="T172" s="75"/>
      <c r="U172" s="75"/>
      <c r="V172" s="75"/>
      <c r="W172" s="96">
        <f>IF(ISERROR(AVERAGE('Data pre-processing'!Y172:AR172)),35,IF(COUNT('Data pre-processing'!Y172:AR172)&lt;2,"N/A",AVERAGE('Data pre-processing'!Y172:AR172)))</f>
        <v>35</v>
      </c>
      <c r="X172" s="96" t="str">
        <f>IF(ISERROR(STDEV('Data pre-processing'!Y172:AR172)),"N/A",STDEV('Data pre-processing'!Y172:AR172))</f>
        <v>N/A</v>
      </c>
      <c r="XFD172" s="13"/>
    </row>
    <row r="173" spans="1:24 16384:16384" ht="12.75" customHeight="1">
      <c r="A173" s="94" t="str">
        <f>'Transcript table'!C181</f>
        <v>Trp53cor1</v>
      </c>
      <c r="B173" s="168" t="s">
        <v>100</v>
      </c>
      <c r="C173" s="74"/>
      <c r="D173" s="74"/>
      <c r="E173" s="74"/>
      <c r="F173" s="74"/>
      <c r="G173" s="74"/>
      <c r="H173" s="74"/>
      <c r="I173" s="74"/>
      <c r="J173" s="74"/>
      <c r="K173" s="74"/>
      <c r="L173" s="74"/>
      <c r="M173" s="49"/>
      <c r="N173" s="49"/>
      <c r="O173" s="49"/>
      <c r="P173" s="74"/>
      <c r="Q173" s="75"/>
      <c r="R173" s="74"/>
      <c r="S173" s="75"/>
      <c r="T173" s="74"/>
      <c r="U173" s="75"/>
      <c r="V173" s="74"/>
      <c r="W173" s="96">
        <f>IF(ISERROR(AVERAGE('Data pre-processing'!Y173:AR173)),35,IF(COUNT('Data pre-processing'!Y173:AR173)&lt;2,"N/A",AVERAGE('Data pre-processing'!Y173:AR173)))</f>
        <v>35</v>
      </c>
      <c r="X173" s="96" t="str">
        <f>IF(ISERROR(STDEV('Data pre-processing'!Y173:AR173)),"N/A",STDEV('Data pre-processing'!Y173:AR173))</f>
        <v>N/A</v>
      </c>
      <c r="XFD173" s="13"/>
    </row>
    <row r="174" spans="1:24 16384:16384" ht="12.75" customHeight="1">
      <c r="A174" s="94" t="str">
        <f>'Transcript table'!C182</f>
        <v>Tsix</v>
      </c>
      <c r="B174" s="168" t="s">
        <v>98</v>
      </c>
      <c r="C174" s="74"/>
      <c r="D174" s="74"/>
      <c r="E174" s="74"/>
      <c r="F174" s="74"/>
      <c r="G174" s="74"/>
      <c r="H174" s="74"/>
      <c r="I174" s="74"/>
      <c r="J174" s="74"/>
      <c r="K174" s="74"/>
      <c r="L174" s="74"/>
      <c r="M174" s="49"/>
      <c r="N174" s="49"/>
      <c r="O174" s="49"/>
      <c r="P174" s="75"/>
      <c r="Q174" s="75"/>
      <c r="R174" s="75"/>
      <c r="S174" s="75"/>
      <c r="T174" s="75"/>
      <c r="U174" s="75"/>
      <c r="V174" s="75"/>
      <c r="W174" s="96">
        <f>IF(ISERROR(AVERAGE('Data pre-processing'!Y174:AR174)),35,IF(COUNT('Data pre-processing'!Y174:AR174)&lt;2,"N/A",AVERAGE('Data pre-processing'!Y174:AR174)))</f>
        <v>35</v>
      </c>
      <c r="X174" s="96" t="str">
        <f>IF(ISERROR(STDEV('Data pre-processing'!Y174:AR174)),"N/A",STDEV('Data pre-processing'!Y174:AR174))</f>
        <v>N/A</v>
      </c>
      <c r="XFD174" s="13"/>
    </row>
    <row r="175" spans="1:24 16384:16384" ht="12.75" customHeight="1">
      <c r="A175" s="94" t="str">
        <f>'Transcript table'!C183</f>
        <v>Ttc39aos1</v>
      </c>
      <c r="B175" s="168" t="s">
        <v>96</v>
      </c>
      <c r="C175" s="74"/>
      <c r="D175" s="74"/>
      <c r="E175" s="74"/>
      <c r="F175" s="74"/>
      <c r="G175" s="74"/>
      <c r="H175" s="74"/>
      <c r="I175" s="74"/>
      <c r="J175" s="74"/>
      <c r="K175" s="74"/>
      <c r="L175" s="74"/>
      <c r="M175" s="49"/>
      <c r="N175" s="49"/>
      <c r="O175" s="49"/>
      <c r="P175" s="75"/>
      <c r="Q175" s="75"/>
      <c r="R175" s="75"/>
      <c r="S175" s="75"/>
      <c r="T175" s="75"/>
      <c r="U175" s="75"/>
      <c r="V175" s="75"/>
      <c r="W175" s="96">
        <f>IF(ISERROR(AVERAGE('Data pre-processing'!Y175:AR175)),35,IF(COUNT('Data pre-processing'!Y175:AR175)&lt;2,"N/A",AVERAGE('Data pre-processing'!Y175:AR175)))</f>
        <v>35</v>
      </c>
      <c r="X175" s="96" t="str">
        <f>IF(ISERROR(STDEV('Data pre-processing'!Y175:AR175)),"N/A",STDEV('Data pre-processing'!Y175:AR175))</f>
        <v>N/A</v>
      </c>
      <c r="XFD175" s="13"/>
    </row>
    <row r="176" spans="1:24 16384:16384" ht="12.75" customHeight="1">
      <c r="A176" s="94" t="str">
        <f>'Transcript table'!C184</f>
        <v>Tug1-1</v>
      </c>
      <c r="B176" s="168" t="s">
        <v>94</v>
      </c>
      <c r="C176" s="74"/>
      <c r="D176" s="74"/>
      <c r="E176" s="74"/>
      <c r="F176" s="74"/>
      <c r="G176" s="74"/>
      <c r="H176" s="74"/>
      <c r="I176" s="74"/>
      <c r="J176" s="74"/>
      <c r="K176" s="74"/>
      <c r="L176" s="74"/>
      <c r="M176" s="49"/>
      <c r="N176" s="49"/>
      <c r="O176" s="49"/>
      <c r="P176" s="75"/>
      <c r="Q176" s="75"/>
      <c r="R176" s="75"/>
      <c r="S176" s="75"/>
      <c r="T176" s="75"/>
      <c r="U176" s="75"/>
      <c r="V176" s="75"/>
      <c r="W176" s="96">
        <f>IF(ISERROR(AVERAGE('Data pre-processing'!Y176:AR176)),35,IF(COUNT('Data pre-processing'!Y176:AR176)&lt;2,"N/A",AVERAGE('Data pre-processing'!Y176:AR176)))</f>
        <v>35</v>
      </c>
      <c r="X176" s="96" t="str">
        <f>IF(ISERROR(STDEV('Data pre-processing'!Y176:AR176)),"N/A",STDEV('Data pre-processing'!Y176:AR176))</f>
        <v>N/A</v>
      </c>
      <c r="XFD176" s="13"/>
    </row>
    <row r="177" spans="1:24 16384:16384" ht="12.75" customHeight="1">
      <c r="A177" s="94" t="str">
        <f>'Transcript table'!C185</f>
        <v>Tug1-2</v>
      </c>
      <c r="B177" s="168" t="s">
        <v>92</v>
      </c>
      <c r="C177" s="74"/>
      <c r="D177" s="74"/>
      <c r="E177" s="74"/>
      <c r="F177" s="74"/>
      <c r="G177" s="74"/>
      <c r="H177" s="74"/>
      <c r="I177" s="74"/>
      <c r="J177" s="74"/>
      <c r="K177" s="74"/>
      <c r="L177" s="74"/>
      <c r="M177" s="49"/>
      <c r="N177" s="49"/>
      <c r="O177" s="49"/>
      <c r="P177" s="75"/>
      <c r="Q177" s="75"/>
      <c r="R177" s="75"/>
      <c r="S177" s="75"/>
      <c r="T177" s="75"/>
      <c r="U177" s="75"/>
      <c r="V177" s="75"/>
      <c r="W177" s="96">
        <f>IF(ISERROR(AVERAGE('Data pre-processing'!Y177:AR177)),35,IF(COUNT('Data pre-processing'!Y177:AR177)&lt;2,"N/A",AVERAGE('Data pre-processing'!Y177:AR177)))</f>
        <v>35</v>
      </c>
      <c r="X177" s="96" t="str">
        <f>IF(ISERROR(STDEV('Data pre-processing'!Y177:AR177)),"N/A",STDEV('Data pre-processing'!Y177:AR177))</f>
        <v>N/A</v>
      </c>
      <c r="XFD177" s="13"/>
    </row>
    <row r="178" spans="1:24 16384:16384" ht="12.75" customHeight="1">
      <c r="A178" s="94" t="str">
        <f>'Transcript table'!C186</f>
        <v>Tug1-3</v>
      </c>
      <c r="B178" s="168" t="s">
        <v>90</v>
      </c>
      <c r="C178" s="74"/>
      <c r="D178" s="74"/>
      <c r="E178" s="74"/>
      <c r="F178" s="74"/>
      <c r="G178" s="74"/>
      <c r="H178" s="74"/>
      <c r="I178" s="74"/>
      <c r="J178" s="74"/>
      <c r="K178" s="74"/>
      <c r="L178" s="74"/>
      <c r="M178" s="49"/>
      <c r="N178" s="49"/>
      <c r="O178" s="49"/>
      <c r="P178" s="75"/>
      <c r="Q178" s="75"/>
      <c r="R178" s="75"/>
      <c r="S178" s="75"/>
      <c r="T178" s="75"/>
      <c r="U178" s="75"/>
      <c r="V178" s="75"/>
      <c r="W178" s="96">
        <f>IF(ISERROR(AVERAGE('Data pre-processing'!Y178:AR178)),35,IF(COUNT('Data pre-processing'!Y178:AR178)&lt;2,"N/A",AVERAGE('Data pre-processing'!Y178:AR178)))</f>
        <v>35</v>
      </c>
      <c r="X178" s="96" t="str">
        <f>IF(ISERROR(STDEV('Data pre-processing'!Y178:AR178)),"N/A",STDEV('Data pre-processing'!Y178:AR178))</f>
        <v>N/A</v>
      </c>
      <c r="XFD178" s="13"/>
    </row>
    <row r="179" spans="1:24 16384:16384" ht="12.75" customHeight="1">
      <c r="A179" s="94" t="str">
        <f>'Transcript table'!C187</f>
        <v>Uchl1os</v>
      </c>
      <c r="B179" s="168" t="s">
        <v>88</v>
      </c>
      <c r="C179" s="74"/>
      <c r="D179" s="74"/>
      <c r="E179" s="74"/>
      <c r="F179" s="74"/>
      <c r="G179" s="74"/>
      <c r="H179" s="74"/>
      <c r="I179" s="74"/>
      <c r="J179" s="74"/>
      <c r="K179" s="74"/>
      <c r="L179" s="74"/>
      <c r="M179" s="49"/>
      <c r="N179" s="49"/>
      <c r="O179" s="49"/>
      <c r="P179" s="74"/>
      <c r="Q179" s="74"/>
      <c r="R179" s="74"/>
      <c r="S179" s="74"/>
      <c r="T179" s="74"/>
      <c r="U179" s="74"/>
      <c r="V179" s="74"/>
      <c r="W179" s="96">
        <f>IF(ISERROR(AVERAGE('Data pre-processing'!Y179:AR179)),35,IF(COUNT('Data pre-processing'!Y179:AR179)&lt;2,"N/A",AVERAGE('Data pre-processing'!Y179:AR179)))</f>
        <v>35</v>
      </c>
      <c r="X179" s="96" t="str">
        <f>IF(ISERROR(STDEV('Data pre-processing'!Y179:AR179)),"N/A",STDEV('Data pre-processing'!Y179:AR179))</f>
        <v>N/A</v>
      </c>
      <c r="XFD179" s="13"/>
    </row>
    <row r="180" spans="1:24 16384:16384" ht="12.75" customHeight="1">
      <c r="A180" s="94" t="str">
        <f>'Transcript table'!C188</f>
        <v>Uph</v>
      </c>
      <c r="B180" s="168" t="s">
        <v>86</v>
      </c>
      <c r="C180" s="74"/>
      <c r="D180" s="74"/>
      <c r="E180" s="74"/>
      <c r="F180" s="74"/>
      <c r="G180" s="74"/>
      <c r="H180" s="74"/>
      <c r="I180" s="74"/>
      <c r="J180" s="74"/>
      <c r="K180" s="74"/>
      <c r="L180" s="74"/>
      <c r="M180" s="49"/>
      <c r="N180" s="49"/>
      <c r="O180" s="49"/>
      <c r="P180" s="75"/>
      <c r="Q180" s="74"/>
      <c r="R180" s="75"/>
      <c r="S180" s="74"/>
      <c r="T180" s="75"/>
      <c r="U180" s="74"/>
      <c r="V180" s="75"/>
      <c r="W180" s="96">
        <f>IF(ISERROR(AVERAGE('Data pre-processing'!Y180:AR180)),35,IF(COUNT('Data pre-processing'!Y180:AR180)&lt;2,"N/A",AVERAGE('Data pre-processing'!Y180:AR180)))</f>
        <v>35</v>
      </c>
      <c r="X180" s="96" t="str">
        <f>IF(ISERROR(STDEV('Data pre-processing'!Y180:AR180)),"N/A",STDEV('Data pre-processing'!Y180:AR180))</f>
        <v>N/A</v>
      </c>
      <c r="XFD180" s="13"/>
    </row>
    <row r="181" spans="1:24 16384:16384" ht="12.75" customHeight="1">
      <c r="A181" s="94" t="str">
        <f>'Transcript table'!C189</f>
        <v>Vax2os-1</v>
      </c>
      <c r="B181" s="168" t="s">
        <v>84</v>
      </c>
      <c r="C181" s="74"/>
      <c r="D181" s="74"/>
      <c r="E181" s="74"/>
      <c r="F181" s="74"/>
      <c r="G181" s="74"/>
      <c r="H181" s="74"/>
      <c r="I181" s="74"/>
      <c r="J181" s="74"/>
      <c r="K181" s="74"/>
      <c r="L181" s="74"/>
      <c r="M181" s="49"/>
      <c r="N181" s="49"/>
      <c r="O181" s="49"/>
      <c r="P181" s="75"/>
      <c r="Q181" s="74"/>
      <c r="R181" s="75"/>
      <c r="S181" s="74"/>
      <c r="T181" s="75"/>
      <c r="U181" s="74"/>
      <c r="V181" s="75"/>
      <c r="W181" s="96">
        <f>IF(ISERROR(AVERAGE('Data pre-processing'!Y181:AR181)),35,IF(COUNT('Data pre-processing'!Y181:AR181)&lt;2,"N/A",AVERAGE('Data pre-processing'!Y181:AR181)))</f>
        <v>35</v>
      </c>
      <c r="X181" s="96" t="str">
        <f>IF(ISERROR(STDEV('Data pre-processing'!Y181:AR181)),"N/A",STDEV('Data pre-processing'!Y181:AR181))</f>
        <v>N/A</v>
      </c>
      <c r="XFD181" s="13"/>
    </row>
    <row r="182" spans="1:24 16384:16384" ht="12.75" customHeight="1">
      <c r="A182" s="94" t="str">
        <f>'Transcript table'!C190</f>
        <v>Vax2os-2</v>
      </c>
      <c r="B182" s="168" t="s">
        <v>82</v>
      </c>
      <c r="C182" s="74"/>
      <c r="D182" s="74"/>
      <c r="E182" s="74"/>
      <c r="F182" s="74"/>
      <c r="G182" s="74"/>
      <c r="H182" s="74"/>
      <c r="I182" s="74"/>
      <c r="J182" s="74"/>
      <c r="K182" s="74"/>
      <c r="L182" s="74"/>
      <c r="M182" s="49"/>
      <c r="N182" s="49"/>
      <c r="O182" s="49"/>
      <c r="P182" s="75"/>
      <c r="Q182" s="75"/>
      <c r="R182" s="75"/>
      <c r="S182" s="75"/>
      <c r="T182" s="75"/>
      <c r="U182" s="75"/>
      <c r="V182" s="75"/>
      <c r="W182" s="96">
        <f>IF(ISERROR(AVERAGE('Data pre-processing'!Y182:AR182)),35,IF(COUNT('Data pre-processing'!Y182:AR182)&lt;2,"N/A",AVERAGE('Data pre-processing'!Y182:AR182)))</f>
        <v>35</v>
      </c>
      <c r="X182" s="96" t="str">
        <f>IF(ISERROR(STDEV('Data pre-processing'!Y182:AR182)),"N/A",STDEV('Data pre-processing'!Y182:AR182))</f>
        <v>N/A</v>
      </c>
      <c r="XFD182" s="13"/>
    </row>
    <row r="183" spans="1:24 16384:16384" ht="12.75" customHeight="1">
      <c r="A183" s="94" t="str">
        <f>'Transcript table'!C191</f>
        <v>Wt1os</v>
      </c>
      <c r="B183" s="168" t="s">
        <v>80</v>
      </c>
      <c r="C183" s="74"/>
      <c r="D183" s="74"/>
      <c r="E183" s="74"/>
      <c r="F183" s="74"/>
      <c r="G183" s="74"/>
      <c r="H183" s="74"/>
      <c r="I183" s="74"/>
      <c r="J183" s="74"/>
      <c r="K183" s="74"/>
      <c r="L183" s="74"/>
      <c r="M183" s="49"/>
      <c r="N183" s="49"/>
      <c r="O183" s="49"/>
      <c r="P183" s="75"/>
      <c r="Q183" s="75"/>
      <c r="R183" s="75"/>
      <c r="S183" s="75"/>
      <c r="T183" s="75"/>
      <c r="U183" s="75"/>
      <c r="V183" s="75"/>
      <c r="W183" s="96">
        <f>IF(ISERROR(AVERAGE('Data pre-processing'!Y183:AR183)),35,IF(COUNT('Data pre-processing'!Y183:AR183)&lt;2,"N/A",AVERAGE('Data pre-processing'!Y183:AR183)))</f>
        <v>35</v>
      </c>
      <c r="X183" s="96" t="str">
        <f>IF(ISERROR(STDEV('Data pre-processing'!Y183:AR183)),"N/A",STDEV('Data pre-processing'!Y183:AR183))</f>
        <v>N/A</v>
      </c>
      <c r="XFD183" s="13"/>
    </row>
    <row r="184" spans="1:24 16384:16384" ht="12.75" customHeight="1">
      <c r="A184" s="94" t="str">
        <f>'Transcript table'!C192</f>
        <v>Xist-1</v>
      </c>
      <c r="B184" s="168" t="s">
        <v>78</v>
      </c>
      <c r="C184" s="74"/>
      <c r="D184" s="74"/>
      <c r="E184" s="74"/>
      <c r="F184" s="74"/>
      <c r="G184" s="74"/>
      <c r="H184" s="74"/>
      <c r="I184" s="74"/>
      <c r="J184" s="74"/>
      <c r="K184" s="74"/>
      <c r="L184" s="74"/>
      <c r="M184" s="49"/>
      <c r="N184" s="49"/>
      <c r="O184" s="49"/>
      <c r="P184" s="75"/>
      <c r="Q184" s="75"/>
      <c r="R184" s="75"/>
      <c r="S184" s="75"/>
      <c r="T184" s="75"/>
      <c r="U184" s="75"/>
      <c r="V184" s="75"/>
      <c r="W184" s="96">
        <f>IF(ISERROR(AVERAGE('Data pre-processing'!Y184:AR184)),35,IF(COUNT('Data pre-processing'!Y184:AR184)&lt;2,"N/A",AVERAGE('Data pre-processing'!Y184:AR184)))</f>
        <v>35</v>
      </c>
      <c r="X184" s="96" t="str">
        <f>IF(ISERROR(STDEV('Data pre-processing'!Y184:AR184)),"N/A",STDEV('Data pre-processing'!Y184:AR184))</f>
        <v>N/A</v>
      </c>
      <c r="XFD184" s="13"/>
    </row>
    <row r="185" spans="1:24 16384:16384" ht="12.75" customHeight="1">
      <c r="A185" s="94" t="str">
        <f>'Transcript table'!C193</f>
        <v>Xist-2</v>
      </c>
      <c r="B185" s="168" t="s">
        <v>76</v>
      </c>
      <c r="C185" s="74"/>
      <c r="D185" s="74"/>
      <c r="E185" s="74"/>
      <c r="F185" s="74"/>
      <c r="G185" s="74"/>
      <c r="H185" s="74"/>
      <c r="I185" s="74"/>
      <c r="J185" s="74"/>
      <c r="K185" s="74"/>
      <c r="L185" s="74"/>
      <c r="M185" s="49"/>
      <c r="N185" s="49"/>
      <c r="O185" s="49"/>
      <c r="P185" s="74"/>
      <c r="Q185" s="74"/>
      <c r="R185" s="74"/>
      <c r="S185" s="74"/>
      <c r="T185" s="74"/>
      <c r="U185" s="74"/>
      <c r="V185" s="74"/>
      <c r="W185" s="96">
        <f>IF(ISERROR(AVERAGE('Data pre-processing'!Y185:AR185)),35,IF(COUNT('Data pre-processing'!Y185:AR185)&lt;2,"N/A",AVERAGE('Data pre-processing'!Y185:AR185)))</f>
        <v>35</v>
      </c>
      <c r="X185" s="96" t="str">
        <f>IF(ISERROR(STDEV('Data pre-processing'!Y185:AR185)),"N/A",STDEV('Data pre-processing'!Y185:AR185))</f>
        <v>N/A</v>
      </c>
      <c r="XFD185" s="13"/>
    </row>
    <row r="186" spans="1:24 16384:16384" ht="12.75" customHeight="1">
      <c r="A186" s="94" t="str">
        <f>'Transcript table'!C194</f>
        <v>Yam-1</v>
      </c>
      <c r="B186" s="168" t="s">
        <v>74</v>
      </c>
      <c r="C186" s="74"/>
      <c r="D186" s="74"/>
      <c r="E186" s="74"/>
      <c r="F186" s="74"/>
      <c r="G186" s="74"/>
      <c r="H186" s="74"/>
      <c r="I186" s="74"/>
      <c r="J186" s="74"/>
      <c r="K186" s="74"/>
      <c r="L186" s="74"/>
      <c r="M186" s="49"/>
      <c r="N186" s="49"/>
      <c r="O186" s="49"/>
      <c r="P186" s="75"/>
      <c r="Q186" s="75"/>
      <c r="R186" s="75"/>
      <c r="S186" s="75"/>
      <c r="T186" s="75"/>
      <c r="U186" s="75"/>
      <c r="V186" s="75"/>
      <c r="W186" s="96">
        <f>IF(ISERROR(AVERAGE('Data pre-processing'!Y186:AR186)),35,IF(COUNT('Data pre-processing'!Y186:AR186)&lt;2,"N/A",AVERAGE('Data pre-processing'!Y186:AR186)))</f>
        <v>35</v>
      </c>
      <c r="X186" s="96" t="str">
        <f>IF(ISERROR(STDEV('Data pre-processing'!Y186:AR186)),"N/A",STDEV('Data pre-processing'!Y186:AR186))</f>
        <v>N/A</v>
      </c>
      <c r="XFD186" s="13"/>
    </row>
    <row r="187" spans="1:24 16384:16384" ht="12.75" customHeight="1">
      <c r="A187" s="94" t="str">
        <f>'Transcript table'!C195</f>
        <v>Zfhx2os</v>
      </c>
      <c r="B187" s="168" t="s">
        <v>72</v>
      </c>
      <c r="C187" s="74"/>
      <c r="D187" s="74"/>
      <c r="E187" s="74"/>
      <c r="F187" s="74"/>
      <c r="G187" s="74"/>
      <c r="H187" s="74"/>
      <c r="I187" s="74"/>
      <c r="J187" s="74"/>
      <c r="K187" s="74"/>
      <c r="L187" s="74"/>
      <c r="M187" s="49"/>
      <c r="N187" s="49"/>
      <c r="O187" s="49"/>
      <c r="P187" s="75"/>
      <c r="Q187" s="75"/>
      <c r="R187" s="75"/>
      <c r="S187" s="75"/>
      <c r="T187" s="75"/>
      <c r="U187" s="75"/>
      <c r="V187" s="75"/>
      <c r="W187" s="96">
        <f>IF(ISERROR(AVERAGE('Data pre-processing'!Y187:AR187)),35,IF(COUNT('Data pre-processing'!Y187:AR187)&lt;2,"N/A",AVERAGE('Data pre-processing'!Y187:AR187)))</f>
        <v>35</v>
      </c>
      <c r="X187" s="96" t="str">
        <f>IF(ISERROR(STDEV('Data pre-processing'!Y187:AR187)),"N/A",STDEV('Data pre-processing'!Y187:AR187))</f>
        <v>N/A</v>
      </c>
      <c r="XFD187" s="13"/>
    </row>
    <row r="188" spans="1:24 16384:16384" ht="12.75" customHeight="1">
      <c r="A188" s="94" t="str">
        <f>'Transcript table'!C196</f>
        <v>ACTB</v>
      </c>
      <c r="B188" s="168" t="s">
        <v>70</v>
      </c>
      <c r="C188" s="74"/>
      <c r="D188" s="74"/>
      <c r="E188" s="74"/>
      <c r="F188" s="74"/>
      <c r="G188" s="74"/>
      <c r="H188" s="74"/>
      <c r="I188" s="74"/>
      <c r="J188" s="74"/>
      <c r="K188" s="74"/>
      <c r="L188" s="74"/>
      <c r="M188" s="49"/>
      <c r="N188" s="49"/>
      <c r="O188" s="49"/>
      <c r="P188" s="74"/>
      <c r="Q188" s="74"/>
      <c r="R188" s="74"/>
      <c r="S188" s="74"/>
      <c r="T188" s="74"/>
      <c r="U188" s="74"/>
      <c r="V188" s="74"/>
      <c r="W188" s="96">
        <f>IF(ISERROR(AVERAGE('Data pre-processing'!Y188:AR188)),35,IF(COUNT('Data pre-processing'!Y188:AR188)&lt;2,"N/A",AVERAGE('Data pre-processing'!Y188:AR188)))</f>
        <v>35</v>
      </c>
      <c r="X188" s="96" t="str">
        <f>IF(ISERROR(STDEV('Data pre-processing'!Y188:AR188)),"N/A",STDEV('Data pre-processing'!Y188:AR188))</f>
        <v>N/A</v>
      </c>
      <c r="XFD188" s="13"/>
    </row>
    <row r="189" spans="1:24 16384:16384" ht="12.75" customHeight="1">
      <c r="A189" s="94" t="str">
        <f>'Transcript table'!C197</f>
        <v>GAPDH</v>
      </c>
      <c r="B189" s="168" t="s">
        <v>68</v>
      </c>
      <c r="C189" s="74"/>
      <c r="D189" s="74"/>
      <c r="E189" s="74"/>
      <c r="F189" s="74"/>
      <c r="G189" s="74"/>
      <c r="H189" s="74"/>
      <c r="I189" s="74"/>
      <c r="J189" s="74"/>
      <c r="K189" s="74"/>
      <c r="L189" s="74"/>
      <c r="M189" s="49"/>
      <c r="N189" s="49"/>
      <c r="O189" s="49"/>
      <c r="P189" s="74"/>
      <c r="Q189" s="74"/>
      <c r="R189" s="74"/>
      <c r="S189" s="74"/>
      <c r="T189" s="74"/>
      <c r="U189" s="74"/>
      <c r="V189" s="74"/>
      <c r="W189" s="96">
        <f>IF(ISERROR(AVERAGE('Data pre-processing'!Y189:AR189)),35,IF(COUNT('Data pre-processing'!Y189:AR189)&lt;2,"N/A",AVERAGE('Data pre-processing'!Y189:AR189)))</f>
        <v>35</v>
      </c>
      <c r="X189" s="96" t="str">
        <f>IF(ISERROR(STDEV('Data pre-processing'!Y189:AR189)),"N/A",STDEV('Data pre-processing'!Y189:AR189))</f>
        <v>N/A</v>
      </c>
      <c r="XFD189" s="13"/>
    </row>
    <row r="190" spans="1:24 16384:16384" ht="12.75" customHeight="1">
      <c r="A190" s="94" t="str">
        <f>'Transcript table'!C198</f>
        <v>18S rRNA</v>
      </c>
      <c r="B190" s="168" t="s">
        <v>66</v>
      </c>
      <c r="C190" s="74"/>
      <c r="D190" s="74"/>
      <c r="E190" s="74"/>
      <c r="F190" s="74"/>
      <c r="G190" s="74"/>
      <c r="H190" s="74"/>
      <c r="I190" s="74"/>
      <c r="J190" s="74"/>
      <c r="K190" s="74"/>
      <c r="L190" s="74"/>
      <c r="M190" s="49"/>
      <c r="N190" s="49"/>
      <c r="O190" s="49"/>
      <c r="P190" s="74"/>
      <c r="Q190" s="74"/>
      <c r="R190" s="74"/>
      <c r="S190" s="74"/>
      <c r="T190" s="74"/>
      <c r="U190" s="74"/>
      <c r="V190" s="74"/>
      <c r="W190" s="96">
        <f>IF(ISERROR(AVERAGE('Data pre-processing'!Y190:AR190)),35,IF(COUNT('Data pre-processing'!Y190:AR190)&lt;2,"N/A",AVERAGE('Data pre-processing'!Y190:AR190)))</f>
        <v>35</v>
      </c>
      <c r="X190" s="96" t="str">
        <f>IF(ISERROR(STDEV('Data pre-processing'!Y190:AR190)),"N/A",STDEV('Data pre-processing'!Y190:AR190))</f>
        <v>N/A</v>
      </c>
      <c r="XFD190" s="13"/>
    </row>
    <row r="191" spans="1:24 16384:16384" ht="12.75" customHeight="1">
      <c r="A191" s="94" t="str">
        <f>'Transcript table'!C199</f>
        <v>Spike-In</v>
      </c>
      <c r="B191" s="168" t="s">
        <v>64</v>
      </c>
      <c r="C191" s="74"/>
      <c r="D191" s="74"/>
      <c r="E191" s="74"/>
      <c r="F191" s="74"/>
      <c r="G191" s="74"/>
      <c r="H191" s="74"/>
      <c r="I191" s="74"/>
      <c r="J191" s="74"/>
      <c r="K191" s="74"/>
      <c r="L191" s="74"/>
      <c r="M191" s="49"/>
      <c r="N191" s="49"/>
      <c r="O191" s="49"/>
      <c r="P191" s="75"/>
      <c r="Q191" s="75"/>
      <c r="R191" s="75"/>
      <c r="S191" s="75"/>
      <c r="T191" s="75"/>
      <c r="U191" s="75"/>
      <c r="V191" s="75"/>
      <c r="W191" s="96">
        <f>IF(ISERROR(AVERAGE('Data pre-processing'!Y191:AR191)),35,IF(COUNT('Data pre-processing'!Y191:AR191)&lt;2,"N/A",AVERAGE('Data pre-processing'!Y191:AR191)))</f>
        <v>35</v>
      </c>
      <c r="X191" s="96" t="str">
        <f>IF(ISERROR(STDEV('Data pre-processing'!Y191:AR191)),"N/A",STDEV('Data pre-processing'!Y191:AR191))</f>
        <v>N/A</v>
      </c>
      <c r="XFD191" s="13"/>
    </row>
    <row r="192" spans="1:24 16384:16384" ht="12.75" customHeight="1">
      <c r="A192" s="94" t="str">
        <f>'Transcript table'!C200</f>
        <v>PPC</v>
      </c>
      <c r="B192" s="168" t="s">
        <v>61</v>
      </c>
      <c r="C192" s="74"/>
      <c r="D192" s="74"/>
      <c r="E192" s="74"/>
      <c r="F192" s="74"/>
      <c r="G192" s="74"/>
      <c r="H192" s="74"/>
      <c r="I192" s="74"/>
      <c r="J192" s="74"/>
      <c r="K192" s="74"/>
      <c r="L192" s="74"/>
      <c r="M192" s="49"/>
      <c r="N192" s="49"/>
      <c r="O192" s="49"/>
      <c r="P192" s="74"/>
      <c r="Q192" s="74"/>
      <c r="R192" s="74"/>
      <c r="S192" s="74"/>
      <c r="T192" s="74"/>
      <c r="U192" s="74"/>
      <c r="V192" s="74"/>
      <c r="W192" s="96">
        <f>IF(ISERROR(AVERAGE('Data pre-processing'!Y192:AR192)),35,IF(COUNT('Data pre-processing'!Y192:AR192)&lt;2,"N/A",AVERAGE('Data pre-processing'!Y192:AR192)))</f>
        <v>35</v>
      </c>
      <c r="X192" s="96" t="str">
        <f>IF(ISERROR(STDEV('Data pre-processing'!Y192:AR192)),"N/A",STDEV('Data pre-processing'!Y192:AR192))</f>
        <v>N/A</v>
      </c>
      <c r="XFD192" s="13"/>
    </row>
    <row r="193" spans="1:24 16384:16384" ht="12.75" customHeight="1">
      <c r="A193" s="94" t="str">
        <f>'Transcript table'!C201</f>
        <v>GDC</v>
      </c>
      <c r="B193" s="168" t="s">
        <v>58</v>
      </c>
      <c r="C193" s="75"/>
      <c r="D193" s="75"/>
      <c r="E193" s="75"/>
      <c r="F193" s="75"/>
      <c r="G193" s="75"/>
      <c r="H193" s="75"/>
      <c r="I193" s="75"/>
      <c r="J193" s="75"/>
      <c r="K193" s="75"/>
      <c r="L193" s="75"/>
      <c r="M193" s="49"/>
      <c r="N193" s="49"/>
      <c r="O193" s="49"/>
      <c r="P193" s="75"/>
      <c r="Q193" s="74"/>
      <c r="R193" s="75"/>
      <c r="S193" s="74"/>
      <c r="T193" s="75"/>
      <c r="U193" s="74"/>
      <c r="V193" s="75"/>
      <c r="W193" s="96">
        <f>IF(ISERROR(AVERAGE('Data pre-processing'!Y193:AR193)),35,IF(COUNT('Data pre-processing'!Y193:AR193)&lt;2,"N/A",AVERAGE('Data pre-processing'!Y193:AR193)))</f>
        <v>35</v>
      </c>
      <c r="X193" s="96" t="str">
        <f>IF(ISERROR(STDEV('Data pre-processing'!Y193:AR193)),"N/A",STDEV('Data pre-processing'!Y193:AR193))</f>
        <v>N/A</v>
      </c>
      <c r="XFD193" s="13"/>
    </row>
    <row r="194" spans="1:24 16384:16384" ht="12.75" customHeight="1">
      <c r="A194" s="94" t="str">
        <f>'Transcript table'!C202</f>
        <v>Blank</v>
      </c>
      <c r="B194" s="168" t="s">
        <v>56</v>
      </c>
      <c r="C194" s="75"/>
      <c r="D194" s="75"/>
      <c r="E194" s="75"/>
      <c r="F194" s="75"/>
      <c r="G194" s="75"/>
      <c r="H194" s="75"/>
      <c r="I194" s="75"/>
      <c r="J194" s="75"/>
      <c r="K194" s="75"/>
      <c r="L194" s="75"/>
      <c r="M194" s="49"/>
      <c r="N194" s="49"/>
      <c r="O194" s="49"/>
      <c r="P194" s="75"/>
      <c r="Q194" s="75"/>
      <c r="R194" s="75"/>
      <c r="S194" s="75"/>
      <c r="T194" s="75"/>
      <c r="U194" s="75"/>
      <c r="V194" s="75"/>
      <c r="W194" s="96">
        <f>IF(ISERROR(AVERAGE('Data pre-processing'!Y194:AR194)),35,IF(COUNT('Data pre-processing'!Y194:AR194)&lt;2,"N/A",AVERAGE('Data pre-processing'!Y194:AR194)))</f>
        <v>35</v>
      </c>
      <c r="X194" s="96" t="str">
        <f>IF(ISERROR(STDEV('Data pre-processing'!Y194:AR194)),"N/A",STDEV('Data pre-processing'!Y194:AR194))</f>
        <v>N/A</v>
      </c>
      <c r="XFD194" s="13"/>
    </row>
    <row r="195" spans="1:24 16384:16384"/>
    <row r="196" spans="1:24 16384:16384" ht="12.75" customHeight="1">
      <c r="A196" s="213" t="s">
        <v>50</v>
      </c>
      <c r="B196" s="214"/>
      <c r="C196" s="214"/>
      <c r="D196" s="214"/>
      <c r="E196" s="214"/>
      <c r="F196" s="214"/>
      <c r="G196" s="214"/>
      <c r="H196" s="214"/>
      <c r="I196" s="214"/>
      <c r="J196" s="214"/>
      <c r="K196" s="214"/>
      <c r="L196" s="214"/>
      <c r="M196" s="214"/>
      <c r="N196" s="215"/>
    </row>
    <row r="197" spans="1:24 16384:16384"/>
    <row r="198" spans="1:24 16384:16384"/>
    <row r="199" spans="1:24 16384:16384"/>
    <row r="200" spans="1:24 16384:16384"/>
    <row r="201" spans="1:24 16384:16384"/>
    <row r="202" spans="1:24 16384:16384"/>
    <row r="203" spans="1:24 16384:16384"/>
    <row r="204" spans="1:24 16384:16384"/>
    <row r="205" spans="1:24 16384:16384"/>
    <row r="206" spans="1:24 16384:16384"/>
    <row r="207" spans="1:24 16384:16384"/>
    <row r="208" spans="1:24 16384:16384"/>
    <row r="209"/>
  </sheetData>
  <mergeCells count="9">
    <mergeCell ref="Z9:AV9"/>
    <mergeCell ref="A1:A2"/>
    <mergeCell ref="B1:B2"/>
    <mergeCell ref="A196:N196"/>
    <mergeCell ref="AU3:AU4"/>
    <mergeCell ref="AV3:AV4"/>
    <mergeCell ref="Z3:Z4"/>
    <mergeCell ref="C1:X1"/>
    <mergeCell ref="AA3:AT3"/>
  </mergeCells>
  <phoneticPr fontId="0" type="noConversion"/>
  <conditionalFormatting sqref="W3:W194">
    <cfRule type="cellIs" dxfId="11" priority="31" stopIfTrue="1" operator="greaterThanOrEqual">
      <formula>35</formula>
    </cfRule>
    <cfRule type="cellIs" dxfId="10" priority="31" stopIfTrue="1" operator="equal">
      <formula>0</formula>
    </cfRule>
  </conditionalFormatting>
  <pageMargins left="0.74990626395218019" right="0.74990626395218019" top="0.99987495602585208" bottom="0.99987495602585208" header="0.49993747801292604" footer="0.4999374780129260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XFC204"/>
  <sheetViews>
    <sheetView zoomScale="80" zoomScaleNormal="80" workbookViewId="0">
      <pane ySplit="2" topLeftCell="A3" activePane="bottomLeft" state="frozen"/>
      <selection activeCell="K376" sqref="K376"/>
      <selection pane="bottomLeft" sqref="A1:B1"/>
    </sheetView>
  </sheetViews>
  <sheetFormatPr defaultColWidth="0" defaultRowHeight="15" zeroHeight="1"/>
  <cols>
    <col min="1" max="1" width="15.75" style="13" customWidth="1"/>
    <col min="2" max="4" width="7.625" style="13" customWidth="1"/>
    <col min="5" max="5" width="9.75" style="29" customWidth="1"/>
    <col min="6" max="6" width="9.375" style="29" customWidth="1"/>
    <col min="7" max="7" width="13.75" style="29" customWidth="1"/>
    <col min="8" max="8" width="9.375" style="29" customWidth="1"/>
    <col min="9" max="9" width="13.75" style="29" customWidth="1"/>
    <col min="10" max="10" width="11.125" style="13" customWidth="1"/>
    <col min="11" max="22" width="8" style="13" customWidth="1"/>
    <col min="23" max="16383" width="0" style="13" hidden="1"/>
    <col min="16384" max="16384" width="8" style="14" hidden="1"/>
  </cols>
  <sheetData>
    <row r="1" spans="1:10" s="23" customFormat="1" ht="51.75" customHeight="1">
      <c r="A1" s="220"/>
      <c r="B1" s="221"/>
      <c r="C1" s="222" t="s">
        <v>52</v>
      </c>
      <c r="D1" s="222"/>
      <c r="E1" s="222" t="s">
        <v>53</v>
      </c>
      <c r="F1" s="222"/>
      <c r="G1" s="150" t="s">
        <v>34</v>
      </c>
      <c r="H1" s="150" t="s">
        <v>35</v>
      </c>
      <c r="I1" s="150" t="s">
        <v>36</v>
      </c>
      <c r="J1" s="151"/>
    </row>
    <row r="2" spans="1:10" s="23" customFormat="1" ht="29.25" customHeight="1">
      <c r="A2" s="152" t="s">
        <v>46</v>
      </c>
      <c r="B2" s="152" t="s">
        <v>4</v>
      </c>
      <c r="C2" s="150" t="s">
        <v>5</v>
      </c>
      <c r="D2" s="150" t="s">
        <v>23</v>
      </c>
      <c r="E2" s="150" t="s">
        <v>5</v>
      </c>
      <c r="F2" s="150" t="s">
        <v>23</v>
      </c>
      <c r="G2" s="150" t="str">
        <f>C2&amp;" /"&amp;D2</f>
        <v>Test /Control</v>
      </c>
      <c r="H2" s="150" t="s">
        <v>38</v>
      </c>
      <c r="I2" s="150" t="str">
        <f>C2&amp;" /"&amp;D2</f>
        <v>Test /Control</v>
      </c>
      <c r="J2" s="150" t="s">
        <v>37</v>
      </c>
    </row>
    <row r="3" spans="1:10" ht="12.75" customHeight="1">
      <c r="A3" s="149" t="str">
        <f>'Test Sample Data'!A3</f>
        <v>1700007L15Rik</v>
      </c>
      <c r="B3" s="167" t="s">
        <v>440</v>
      </c>
      <c r="C3" s="24" t="e">
        <f ca="1">'Data pre-processing'!CK3</f>
        <v>#DIV/0!</v>
      </c>
      <c r="D3" s="24" t="e">
        <f ca="1">'Data pre-processing'!CL3</f>
        <v>#DIV/0!</v>
      </c>
      <c r="E3" s="25" t="e">
        <f t="shared" ref="E3:E66" ca="1" si="0">2^-C3</f>
        <v>#DIV/0!</v>
      </c>
      <c r="F3" s="25" t="e">
        <f t="shared" ref="F3:F66" ca="1" si="1">2^-D3</f>
        <v>#DIV/0!</v>
      </c>
      <c r="G3" s="24" t="e">
        <f t="shared" ref="G3:G66" ca="1" si="2">E3/F3</f>
        <v>#DIV/0!</v>
      </c>
      <c r="H3" s="26" t="str">
        <f ca="1">IF(ISERROR(TTEST('Data pre-processing'!DC3:DV3,'Data pre-processing'!DY3:ER3,2,2)),"N/A",TTEST('Data pre-processing'!DC3:DV3,'Data pre-processing'!DY3:ER3,2,2))</f>
        <v>N/A</v>
      </c>
      <c r="I3" s="24" t="e">
        <f t="shared" ref="I3:I66" ca="1" si="3">IF(G3&gt;1,G3,-1/G3)</f>
        <v>#DIV/0!</v>
      </c>
      <c r="J3" s="27" t="str">
        <f>IF(OR(ISERR(AVERAGE('Test Sample Data'!C3:V3)),ISERR(AVERAGE('Control Sample Data'!C3:V3))),"C",IF(COUNT('Test Sample Data'!C3:V3)&lt;2,"C",IF(OR(AND(AVERAGE('Test Sample Data'!C3:V3)&gt;=35,AVERAGE('Control Sample Data'!C3:V3)&gt;=35),AVERAGE('Test Sample Data'!C3:V3)="N/A",AVERAGE('Control Sample Data'!C3:V3)="N/A",COUNT('Test Sample Data'!C3:V3)&lt;2),"C",IF(AND(AVERAGE('Test Sample Data'!C3:V3)&gt;=30,AVERAGE('Control Sample Data'!C3:V3)&gt;=30,OR(H3&gt;=0.05,H3="N/A")),"B",IF(OR(AND(AVERAGE('Test Sample Data'!C3:V3)&gt;=30,AVERAGE('Control Sample Data'!C3:V3)&lt;=30),AND(AVERAGE('Test Sample Data'!C3:V3)&lt;=30,AVERAGE('Control Sample Data'!C3:V3)&gt;=30)),"A","OKAY")))))</f>
        <v>C</v>
      </c>
    </row>
    <row r="4" spans="1:10" ht="12.75" customHeight="1">
      <c r="A4" s="149" t="str">
        <f>'Test Sample Data'!A4</f>
        <v>4930503E24Rik</v>
      </c>
      <c r="B4" s="167" t="s">
        <v>438</v>
      </c>
      <c r="C4" s="24" t="e">
        <f ca="1">'Data pre-processing'!CK4</f>
        <v>#DIV/0!</v>
      </c>
      <c r="D4" s="24" t="e">
        <f ca="1">'Data pre-processing'!CL4</f>
        <v>#DIV/0!</v>
      </c>
      <c r="E4" s="25" t="e">
        <f t="shared" ca="1" si="0"/>
        <v>#DIV/0!</v>
      </c>
      <c r="F4" s="25" t="e">
        <f t="shared" ca="1" si="1"/>
        <v>#DIV/0!</v>
      </c>
      <c r="G4" s="24" t="e">
        <f t="shared" ca="1" si="2"/>
        <v>#DIV/0!</v>
      </c>
      <c r="H4" s="26" t="str">
        <f ca="1">IF(ISERROR(TTEST('Data pre-processing'!DC4:DV4,'Data pre-processing'!DY4:ER4,2,2)),"N/A",TTEST('Data pre-processing'!DC4:DV4,'Data pre-processing'!DY4:ER4,2,2))</f>
        <v>N/A</v>
      </c>
      <c r="I4" s="24" t="e">
        <f t="shared" ca="1" si="3"/>
        <v>#DIV/0!</v>
      </c>
      <c r="J4" s="27" t="str">
        <f>IF(OR(ISERR(AVERAGE('Test Sample Data'!C4:V4)),ISERR(AVERAGE('Control Sample Data'!C4:V4))),"C",IF(COUNT('Test Sample Data'!C4:V4)&lt;2,"C",IF(OR(AND(AVERAGE('Test Sample Data'!C4:V4)&gt;=35,AVERAGE('Control Sample Data'!C4:V4)&gt;=35),AVERAGE('Test Sample Data'!C4:V4)="N/A",AVERAGE('Control Sample Data'!C4:V4)="N/A",COUNT('Test Sample Data'!C4:V4)&lt;2),"C",IF(AND(AVERAGE('Test Sample Data'!C4:V4)&gt;=30,AVERAGE('Control Sample Data'!C4:V4)&gt;=30,OR(H4&gt;=0.05,H4="N/A")),"B",IF(OR(AND(AVERAGE('Test Sample Data'!C4:V4)&gt;=30,AVERAGE('Control Sample Data'!C4:V4)&lt;=30),AND(AVERAGE('Test Sample Data'!C4:V4)&lt;=30,AVERAGE('Control Sample Data'!C4:V4)&gt;=30)),"A","OKAY")))))</f>
        <v>C</v>
      </c>
    </row>
    <row r="5" spans="1:10" ht="12.75" customHeight="1">
      <c r="A5" s="149" t="str">
        <f>'Test Sample Data'!A5</f>
        <v>4930570G19Rik-1</v>
      </c>
      <c r="B5" s="167" t="s">
        <v>436</v>
      </c>
      <c r="C5" s="24" t="e">
        <f ca="1">'Data pre-processing'!CK5</f>
        <v>#DIV/0!</v>
      </c>
      <c r="D5" s="24" t="e">
        <f ca="1">'Data pre-processing'!CL5</f>
        <v>#DIV/0!</v>
      </c>
      <c r="E5" s="25" t="e">
        <f t="shared" ca="1" si="0"/>
        <v>#DIV/0!</v>
      </c>
      <c r="F5" s="25" t="e">
        <f t="shared" ca="1" si="1"/>
        <v>#DIV/0!</v>
      </c>
      <c r="G5" s="24" t="e">
        <f t="shared" ca="1" si="2"/>
        <v>#DIV/0!</v>
      </c>
      <c r="H5" s="26" t="str">
        <f ca="1">IF(ISERROR(TTEST('Data pre-processing'!DC5:DV5,'Data pre-processing'!DY5:ER5,2,2)),"N/A",TTEST('Data pre-processing'!DC5:DV5,'Data pre-processing'!DY5:ER5,2,2))</f>
        <v>N/A</v>
      </c>
      <c r="I5" s="24" t="e">
        <f t="shared" ca="1" si="3"/>
        <v>#DIV/0!</v>
      </c>
      <c r="J5" s="27" t="str">
        <f>IF(OR(ISERR(AVERAGE('Test Sample Data'!C5:V5)),ISERR(AVERAGE('Control Sample Data'!C5:V5))),"C",IF(COUNT('Test Sample Data'!C5:V5)&lt;2,"C",IF(OR(AND(AVERAGE('Test Sample Data'!C5:V5)&gt;=35,AVERAGE('Control Sample Data'!C5:V5)&gt;=35),AVERAGE('Test Sample Data'!C5:V5)="N/A",AVERAGE('Control Sample Data'!C5:V5)="N/A",COUNT('Test Sample Data'!C5:V5)&lt;2),"C",IF(AND(AVERAGE('Test Sample Data'!C5:V5)&gt;=30,AVERAGE('Control Sample Data'!C5:V5)&gt;=30,OR(H5&gt;=0.05,H5="N/A")),"B",IF(OR(AND(AVERAGE('Test Sample Data'!C5:V5)&gt;=30,AVERAGE('Control Sample Data'!C5:V5)&lt;=30),AND(AVERAGE('Test Sample Data'!C5:V5)&lt;=30,AVERAGE('Control Sample Data'!C5:V5)&gt;=30)),"A","OKAY")))))</f>
        <v>C</v>
      </c>
    </row>
    <row r="6" spans="1:10" ht="12.75" customHeight="1">
      <c r="A6" s="149" t="str">
        <f>'Test Sample Data'!A6</f>
        <v>4930570G19Rik-2</v>
      </c>
      <c r="B6" s="167" t="s">
        <v>434</v>
      </c>
      <c r="C6" s="24" t="e">
        <f ca="1">'Data pre-processing'!CK6</f>
        <v>#DIV/0!</v>
      </c>
      <c r="D6" s="24" t="e">
        <f ca="1">'Data pre-processing'!CL6</f>
        <v>#DIV/0!</v>
      </c>
      <c r="E6" s="25" t="e">
        <f t="shared" ca="1" si="0"/>
        <v>#DIV/0!</v>
      </c>
      <c r="F6" s="25" t="e">
        <f t="shared" ca="1" si="1"/>
        <v>#DIV/0!</v>
      </c>
      <c r="G6" s="24" t="e">
        <f t="shared" ca="1" si="2"/>
        <v>#DIV/0!</v>
      </c>
      <c r="H6" s="26" t="str">
        <f ca="1">IF(ISERROR(TTEST('Data pre-processing'!DC6:DV6,'Data pre-processing'!DY6:ER6,2,2)),"N/A",TTEST('Data pre-processing'!DC6:DV6,'Data pre-processing'!DY6:ER6,2,2))</f>
        <v>N/A</v>
      </c>
      <c r="I6" s="24" t="e">
        <f t="shared" ca="1" si="3"/>
        <v>#DIV/0!</v>
      </c>
      <c r="J6" s="27" t="str">
        <f>IF(OR(ISERR(AVERAGE('Test Sample Data'!C6:V6)),ISERR(AVERAGE('Control Sample Data'!C6:V6))),"C",IF(COUNT('Test Sample Data'!C6:V6)&lt;2,"C",IF(OR(AND(AVERAGE('Test Sample Data'!C6:V6)&gt;=35,AVERAGE('Control Sample Data'!C6:V6)&gt;=35),AVERAGE('Test Sample Data'!C6:V6)="N/A",AVERAGE('Control Sample Data'!C6:V6)="N/A",COUNT('Test Sample Data'!C6:V6)&lt;2),"C",IF(AND(AVERAGE('Test Sample Data'!C6:V6)&gt;=30,AVERAGE('Control Sample Data'!C6:V6)&gt;=30,OR(H6&gt;=0.05,H6="N/A")),"B",IF(OR(AND(AVERAGE('Test Sample Data'!C6:V6)&gt;=30,AVERAGE('Control Sample Data'!C6:V6)&lt;=30),AND(AVERAGE('Test Sample Data'!C6:V6)&lt;=30,AVERAGE('Control Sample Data'!C6:V6)&gt;=30)),"A","OKAY")))))</f>
        <v>C</v>
      </c>
    </row>
    <row r="7" spans="1:10" ht="12.75" customHeight="1">
      <c r="A7" s="149" t="str">
        <f>'Test Sample Data'!A7</f>
        <v>5430416N02Rik</v>
      </c>
      <c r="B7" s="167" t="s">
        <v>432</v>
      </c>
      <c r="C7" s="24" t="e">
        <f ca="1">'Data pre-processing'!CK7</f>
        <v>#DIV/0!</v>
      </c>
      <c r="D7" s="24" t="e">
        <f ca="1">'Data pre-processing'!CL7</f>
        <v>#DIV/0!</v>
      </c>
      <c r="E7" s="25" t="e">
        <f t="shared" ca="1" si="0"/>
        <v>#DIV/0!</v>
      </c>
      <c r="F7" s="25" t="e">
        <f t="shared" ca="1" si="1"/>
        <v>#DIV/0!</v>
      </c>
      <c r="G7" s="24" t="e">
        <f t="shared" ca="1" si="2"/>
        <v>#DIV/0!</v>
      </c>
      <c r="H7" s="26" t="str">
        <f ca="1">IF(ISERROR(TTEST('Data pre-processing'!DC7:DV7,'Data pre-processing'!DY7:ER7,2,2)),"N/A",TTEST('Data pre-processing'!DC7:DV7,'Data pre-processing'!DY7:ER7,2,2))</f>
        <v>N/A</v>
      </c>
      <c r="I7" s="24" t="e">
        <f t="shared" ca="1" si="3"/>
        <v>#DIV/0!</v>
      </c>
      <c r="J7" s="27" t="str">
        <f>IF(OR(ISERR(AVERAGE('Test Sample Data'!C7:V7)),ISERR(AVERAGE('Control Sample Data'!C7:V7))),"C",IF(COUNT('Test Sample Data'!C7:V7)&lt;2,"C",IF(OR(AND(AVERAGE('Test Sample Data'!C7:V7)&gt;=35,AVERAGE('Control Sample Data'!C7:V7)&gt;=35),AVERAGE('Test Sample Data'!C7:V7)="N/A",AVERAGE('Control Sample Data'!C7:V7)="N/A",COUNT('Test Sample Data'!C7:V7)&lt;2),"C",IF(AND(AVERAGE('Test Sample Data'!C7:V7)&gt;=30,AVERAGE('Control Sample Data'!C7:V7)&gt;=30,OR(H7&gt;=0.05,H7="N/A")),"B",IF(OR(AND(AVERAGE('Test Sample Data'!C7:V7)&gt;=30,AVERAGE('Control Sample Data'!C7:V7)&lt;=30),AND(AVERAGE('Test Sample Data'!C7:V7)&lt;=30,AVERAGE('Control Sample Data'!C7:V7)&gt;=30)),"A","OKAY")))))</f>
        <v>C</v>
      </c>
    </row>
    <row r="8" spans="1:10" ht="12.75" customHeight="1">
      <c r="A8" s="149" t="str">
        <f>'Test Sample Data'!A8</f>
        <v>5S-OT</v>
      </c>
      <c r="B8" s="167" t="s">
        <v>430</v>
      </c>
      <c r="C8" s="24" t="e">
        <f ca="1">'Data pre-processing'!CK8</f>
        <v>#DIV/0!</v>
      </c>
      <c r="D8" s="24" t="e">
        <f ca="1">'Data pre-processing'!CL8</f>
        <v>#DIV/0!</v>
      </c>
      <c r="E8" s="25" t="e">
        <f t="shared" ca="1" si="0"/>
        <v>#DIV/0!</v>
      </c>
      <c r="F8" s="25" t="e">
        <f t="shared" ca="1" si="1"/>
        <v>#DIV/0!</v>
      </c>
      <c r="G8" s="24" t="e">
        <f t="shared" ca="1" si="2"/>
        <v>#DIV/0!</v>
      </c>
      <c r="H8" s="26" t="str">
        <f ca="1">IF(ISERROR(TTEST('Data pre-processing'!DC8:DV8,'Data pre-processing'!DY8:ER8,2,2)),"N/A",TTEST('Data pre-processing'!DC8:DV8,'Data pre-processing'!DY8:ER8,2,2))</f>
        <v>N/A</v>
      </c>
      <c r="I8" s="24" t="e">
        <f t="shared" ca="1" si="3"/>
        <v>#DIV/0!</v>
      </c>
      <c r="J8" s="27" t="str">
        <f>IF(OR(ISERR(AVERAGE('Test Sample Data'!C8:V8)),ISERR(AVERAGE('Control Sample Data'!C8:V8))),"C",IF(COUNT('Test Sample Data'!C8:V8)&lt;2,"C",IF(OR(AND(AVERAGE('Test Sample Data'!C8:V8)&gt;=35,AVERAGE('Control Sample Data'!C8:V8)&gt;=35),AVERAGE('Test Sample Data'!C8:V8)="N/A",AVERAGE('Control Sample Data'!C8:V8)="N/A",COUNT('Test Sample Data'!C8:V8)&lt;2),"C",IF(AND(AVERAGE('Test Sample Data'!C8:V8)&gt;=30,AVERAGE('Control Sample Data'!C8:V8)&gt;=30,OR(H8&gt;=0.05,H8="N/A")),"B",IF(OR(AND(AVERAGE('Test Sample Data'!C8:V8)&gt;=30,AVERAGE('Control Sample Data'!C8:V8)&lt;=30),AND(AVERAGE('Test Sample Data'!C8:V8)&lt;=30,AVERAGE('Control Sample Data'!C8:V8)&gt;=30)),"A","OKAY")))))</f>
        <v>C</v>
      </c>
    </row>
    <row r="9" spans="1:10" ht="12.75" customHeight="1">
      <c r="A9" s="149" t="str">
        <f>'Test Sample Data'!A9</f>
        <v>6430411K18Rik</v>
      </c>
      <c r="B9" s="167" t="s">
        <v>428</v>
      </c>
      <c r="C9" s="24" t="e">
        <f ca="1">'Data pre-processing'!CK9</f>
        <v>#DIV/0!</v>
      </c>
      <c r="D9" s="24" t="e">
        <f ca="1">'Data pre-processing'!CL9</f>
        <v>#DIV/0!</v>
      </c>
      <c r="E9" s="25" t="e">
        <f t="shared" ca="1" si="0"/>
        <v>#DIV/0!</v>
      </c>
      <c r="F9" s="25" t="e">
        <f t="shared" ca="1" si="1"/>
        <v>#DIV/0!</v>
      </c>
      <c r="G9" s="24" t="e">
        <f t="shared" ca="1" si="2"/>
        <v>#DIV/0!</v>
      </c>
      <c r="H9" s="26" t="str">
        <f ca="1">IF(ISERROR(TTEST('Data pre-processing'!DC9:DV9,'Data pre-processing'!DY9:ER9,2,2)),"N/A",TTEST('Data pre-processing'!DC9:DV9,'Data pre-processing'!DY9:ER9,2,2))</f>
        <v>N/A</v>
      </c>
      <c r="I9" s="24" t="e">
        <f t="shared" ca="1" si="3"/>
        <v>#DIV/0!</v>
      </c>
      <c r="J9" s="27" t="str">
        <f>IF(OR(ISERR(AVERAGE('Test Sample Data'!C9:V9)),ISERR(AVERAGE('Control Sample Data'!C9:V9))),"C",IF(COUNT('Test Sample Data'!C9:V9)&lt;2,"C",IF(OR(AND(AVERAGE('Test Sample Data'!C9:V9)&gt;=35,AVERAGE('Control Sample Data'!C9:V9)&gt;=35),AVERAGE('Test Sample Data'!C9:V9)="N/A",AVERAGE('Control Sample Data'!C9:V9)="N/A",COUNT('Test Sample Data'!C9:V9)&lt;2),"C",IF(AND(AVERAGE('Test Sample Data'!C9:V9)&gt;=30,AVERAGE('Control Sample Data'!C9:V9)&gt;=30,OR(H9&gt;=0.05,H9="N/A")),"B",IF(OR(AND(AVERAGE('Test Sample Data'!C9:V9)&gt;=30,AVERAGE('Control Sample Data'!C9:V9)&lt;=30),AND(AVERAGE('Test Sample Data'!C9:V9)&lt;=30,AVERAGE('Control Sample Data'!C9:V9)&gt;=30)),"A","OKAY")))))</f>
        <v>C</v>
      </c>
    </row>
    <row r="10" spans="1:10" ht="12.75" customHeight="1">
      <c r="A10" s="149" t="str">
        <f>'Test Sample Data'!A10</f>
        <v>9530018H14Rik</v>
      </c>
      <c r="B10" s="167" t="s">
        <v>426</v>
      </c>
      <c r="C10" s="24" t="e">
        <f ca="1">'Data pre-processing'!CK10</f>
        <v>#DIV/0!</v>
      </c>
      <c r="D10" s="24" t="e">
        <f ca="1">'Data pre-processing'!CL10</f>
        <v>#DIV/0!</v>
      </c>
      <c r="E10" s="25" t="e">
        <f t="shared" ca="1" si="0"/>
        <v>#DIV/0!</v>
      </c>
      <c r="F10" s="25" t="e">
        <f t="shared" ca="1" si="1"/>
        <v>#DIV/0!</v>
      </c>
      <c r="G10" s="24" t="e">
        <f t="shared" ca="1" si="2"/>
        <v>#DIV/0!</v>
      </c>
      <c r="H10" s="26" t="str">
        <f ca="1">IF(ISERROR(TTEST('Data pre-processing'!DC10:DV10,'Data pre-processing'!DY10:ER10,2,2)),"N/A",TTEST('Data pre-processing'!DC10:DV10,'Data pre-processing'!DY10:ER10,2,2))</f>
        <v>N/A</v>
      </c>
      <c r="I10" s="24" t="e">
        <f t="shared" ca="1" si="3"/>
        <v>#DIV/0!</v>
      </c>
      <c r="J10" s="27" t="str">
        <f>IF(OR(ISERR(AVERAGE('Test Sample Data'!C10:V10)),ISERR(AVERAGE('Control Sample Data'!C10:V10))),"C",IF(COUNT('Test Sample Data'!C10:V10)&lt;2,"C",IF(OR(AND(AVERAGE('Test Sample Data'!C10:V10)&gt;=35,AVERAGE('Control Sample Data'!C10:V10)&gt;=35),AVERAGE('Test Sample Data'!C10:V10)="N/A",AVERAGE('Control Sample Data'!C10:V10)="N/A",COUNT('Test Sample Data'!C10:V10)&lt;2),"C",IF(AND(AVERAGE('Test Sample Data'!C10:V10)&gt;=30,AVERAGE('Control Sample Data'!C10:V10)&gt;=30,OR(H10&gt;=0.05,H10="N/A")),"B",IF(OR(AND(AVERAGE('Test Sample Data'!C10:V10)&gt;=30,AVERAGE('Control Sample Data'!C10:V10)&lt;=30),AND(AVERAGE('Test Sample Data'!C10:V10)&lt;=30,AVERAGE('Control Sample Data'!C10:V10)&gt;=30)),"A","OKAY")))))</f>
        <v>C</v>
      </c>
    </row>
    <row r="11" spans="1:10" ht="12.75" customHeight="1">
      <c r="A11" s="149" t="str">
        <f>'Test Sample Data'!A11</f>
        <v>Abhd11os</v>
      </c>
      <c r="B11" s="167" t="s">
        <v>424</v>
      </c>
      <c r="C11" s="24" t="e">
        <f ca="1">'Data pre-processing'!CK11</f>
        <v>#DIV/0!</v>
      </c>
      <c r="D11" s="24" t="e">
        <f ca="1">'Data pre-processing'!CL11</f>
        <v>#DIV/0!</v>
      </c>
      <c r="E11" s="25" t="e">
        <f t="shared" ca="1" si="0"/>
        <v>#DIV/0!</v>
      </c>
      <c r="F11" s="25" t="e">
        <f t="shared" ca="1" si="1"/>
        <v>#DIV/0!</v>
      </c>
      <c r="G11" s="24" t="e">
        <f t="shared" ca="1" si="2"/>
        <v>#DIV/0!</v>
      </c>
      <c r="H11" s="26" t="str">
        <f ca="1">IF(ISERROR(TTEST('Data pre-processing'!DC11:DV11,'Data pre-processing'!DY11:ER11,2,2)),"N/A",TTEST('Data pre-processing'!DC11:DV11,'Data pre-processing'!DY11:ER11,2,2))</f>
        <v>N/A</v>
      </c>
      <c r="I11" s="24" t="e">
        <f t="shared" ca="1" si="3"/>
        <v>#DIV/0!</v>
      </c>
      <c r="J11" s="27" t="str">
        <f>IF(OR(ISERR(AVERAGE('Test Sample Data'!C11:V11)),ISERR(AVERAGE('Control Sample Data'!C11:V11))),"C",IF(COUNT('Test Sample Data'!C11:V11)&lt;2,"C",IF(OR(AND(AVERAGE('Test Sample Data'!C11:V11)&gt;=35,AVERAGE('Control Sample Data'!C11:V11)&gt;=35),AVERAGE('Test Sample Data'!C11:V11)="N/A",AVERAGE('Control Sample Data'!C11:V11)="N/A",COUNT('Test Sample Data'!C11:V11)&lt;2),"C",IF(AND(AVERAGE('Test Sample Data'!C11:V11)&gt;=30,AVERAGE('Control Sample Data'!C11:V11)&gt;=30,OR(H11&gt;=0.05,H11="N/A")),"B",IF(OR(AND(AVERAGE('Test Sample Data'!C11:V11)&gt;=30,AVERAGE('Control Sample Data'!C11:V11)&lt;=30),AND(AVERAGE('Test Sample Data'!C11:V11)&lt;=30,AVERAGE('Control Sample Data'!C11:V11)&gt;=30)),"A","OKAY")))))</f>
        <v>C</v>
      </c>
    </row>
    <row r="12" spans="1:10" ht="12.75" customHeight="1">
      <c r="A12" s="149" t="str">
        <f>'Test Sample Data'!A12</f>
        <v>Airn-1</v>
      </c>
      <c r="B12" s="167" t="s">
        <v>422</v>
      </c>
      <c r="C12" s="24" t="e">
        <f ca="1">'Data pre-processing'!CK12</f>
        <v>#DIV/0!</v>
      </c>
      <c r="D12" s="24" t="e">
        <f ca="1">'Data pre-processing'!CL12</f>
        <v>#DIV/0!</v>
      </c>
      <c r="E12" s="25" t="e">
        <f t="shared" ca="1" si="0"/>
        <v>#DIV/0!</v>
      </c>
      <c r="F12" s="25" t="e">
        <f t="shared" ca="1" si="1"/>
        <v>#DIV/0!</v>
      </c>
      <c r="G12" s="24" t="e">
        <f t="shared" ca="1" si="2"/>
        <v>#DIV/0!</v>
      </c>
      <c r="H12" s="26" t="str">
        <f ca="1">IF(ISERROR(TTEST('Data pre-processing'!DC12:DV12,'Data pre-processing'!DY12:ER12,2,2)),"N/A",TTEST('Data pre-processing'!DC12:DV12,'Data pre-processing'!DY12:ER12,2,2))</f>
        <v>N/A</v>
      </c>
      <c r="I12" s="24" t="e">
        <f t="shared" ca="1" si="3"/>
        <v>#DIV/0!</v>
      </c>
      <c r="J12" s="27" t="str">
        <f>IF(OR(ISERR(AVERAGE('Test Sample Data'!C12:V12)),ISERR(AVERAGE('Control Sample Data'!C12:V12))),"C",IF(COUNT('Test Sample Data'!C12:V12)&lt;2,"C",IF(OR(AND(AVERAGE('Test Sample Data'!C12:V12)&gt;=35,AVERAGE('Control Sample Data'!C12:V12)&gt;=35),AVERAGE('Test Sample Data'!C12:V12)="N/A",AVERAGE('Control Sample Data'!C12:V12)="N/A",COUNT('Test Sample Data'!C12:V12)&lt;2),"C",IF(AND(AVERAGE('Test Sample Data'!C12:V12)&gt;=30,AVERAGE('Control Sample Data'!C12:V12)&gt;=30,OR(H12&gt;=0.05,H12="N/A")),"B",IF(OR(AND(AVERAGE('Test Sample Data'!C12:V12)&gt;=30,AVERAGE('Control Sample Data'!C12:V12)&lt;=30),AND(AVERAGE('Test Sample Data'!C12:V12)&lt;=30,AVERAGE('Control Sample Data'!C12:V12)&gt;=30)),"A","OKAY")))))</f>
        <v>C</v>
      </c>
    </row>
    <row r="13" spans="1:10" ht="12.75" customHeight="1">
      <c r="A13" s="149" t="str">
        <f>'Test Sample Data'!A13</f>
        <v>Airn-2</v>
      </c>
      <c r="B13" s="167" t="s">
        <v>420</v>
      </c>
      <c r="C13" s="24" t="e">
        <f ca="1">'Data pre-processing'!CK13</f>
        <v>#DIV/0!</v>
      </c>
      <c r="D13" s="24" t="e">
        <f ca="1">'Data pre-processing'!CL13</f>
        <v>#DIV/0!</v>
      </c>
      <c r="E13" s="25" t="e">
        <f t="shared" ca="1" si="0"/>
        <v>#DIV/0!</v>
      </c>
      <c r="F13" s="25" t="e">
        <f t="shared" ca="1" si="1"/>
        <v>#DIV/0!</v>
      </c>
      <c r="G13" s="24" t="e">
        <f t="shared" ca="1" si="2"/>
        <v>#DIV/0!</v>
      </c>
      <c r="H13" s="26" t="str">
        <f ca="1">IF(ISERROR(TTEST('Data pre-processing'!DC13:DV13,'Data pre-processing'!DY13:ER13,2,2)),"N/A",TTEST('Data pre-processing'!DC13:DV13,'Data pre-processing'!DY13:ER13,2,2))</f>
        <v>N/A</v>
      </c>
      <c r="I13" s="24" t="e">
        <f t="shared" ca="1" si="3"/>
        <v>#DIV/0!</v>
      </c>
      <c r="J13" s="27" t="str">
        <f>IF(OR(ISERR(AVERAGE('Test Sample Data'!C13:V13)),ISERR(AVERAGE('Control Sample Data'!C13:V13))),"C",IF(COUNT('Test Sample Data'!C13:V13)&lt;2,"C",IF(OR(AND(AVERAGE('Test Sample Data'!C13:V13)&gt;=35,AVERAGE('Control Sample Data'!C13:V13)&gt;=35),AVERAGE('Test Sample Data'!C13:V13)="N/A",AVERAGE('Control Sample Data'!C13:V13)="N/A",COUNT('Test Sample Data'!C13:V13)&lt;2),"C",IF(AND(AVERAGE('Test Sample Data'!C13:V13)&gt;=30,AVERAGE('Control Sample Data'!C13:V13)&gt;=30,OR(H13&gt;=0.05,H13="N/A")),"B",IF(OR(AND(AVERAGE('Test Sample Data'!C13:V13)&gt;=30,AVERAGE('Control Sample Data'!C13:V13)&lt;=30),AND(AVERAGE('Test Sample Data'!C13:V13)&lt;=30,AVERAGE('Control Sample Data'!C13:V13)&gt;=30)),"A","OKAY")))))</f>
        <v>C</v>
      </c>
    </row>
    <row r="14" spans="1:10" ht="12.75" customHeight="1">
      <c r="A14" s="149" t="str">
        <f>'Test Sample Data'!A14</f>
        <v>Airn-3</v>
      </c>
      <c r="B14" s="167" t="s">
        <v>418</v>
      </c>
      <c r="C14" s="24" t="e">
        <f ca="1">'Data pre-processing'!CK14</f>
        <v>#DIV/0!</v>
      </c>
      <c r="D14" s="24" t="e">
        <f ca="1">'Data pre-processing'!CL14</f>
        <v>#DIV/0!</v>
      </c>
      <c r="E14" s="25" t="e">
        <f t="shared" ca="1" si="0"/>
        <v>#DIV/0!</v>
      </c>
      <c r="F14" s="25" t="e">
        <f t="shared" ca="1" si="1"/>
        <v>#DIV/0!</v>
      </c>
      <c r="G14" s="24" t="e">
        <f t="shared" ca="1" si="2"/>
        <v>#DIV/0!</v>
      </c>
      <c r="H14" s="26" t="str">
        <f ca="1">IF(ISERROR(TTEST('Data pre-processing'!DC14:DV14,'Data pre-processing'!DY14:ER14,2,2)),"N/A",TTEST('Data pre-processing'!DC14:DV14,'Data pre-processing'!DY14:ER14,2,2))</f>
        <v>N/A</v>
      </c>
      <c r="I14" s="24" t="e">
        <f t="shared" ca="1" si="3"/>
        <v>#DIV/0!</v>
      </c>
      <c r="J14" s="27" t="str">
        <f>IF(OR(ISERR(AVERAGE('Test Sample Data'!C14:V14)),ISERR(AVERAGE('Control Sample Data'!C14:V14))),"C",IF(COUNT('Test Sample Data'!C14:V14)&lt;2,"C",IF(OR(AND(AVERAGE('Test Sample Data'!C14:V14)&gt;=35,AVERAGE('Control Sample Data'!C14:V14)&gt;=35),AVERAGE('Test Sample Data'!C14:V14)="N/A",AVERAGE('Control Sample Data'!C14:V14)="N/A",COUNT('Test Sample Data'!C14:V14)&lt;2),"C",IF(AND(AVERAGE('Test Sample Data'!C14:V14)&gt;=30,AVERAGE('Control Sample Data'!C14:V14)&gt;=30,OR(H14&gt;=0.05,H14="N/A")),"B",IF(OR(AND(AVERAGE('Test Sample Data'!C14:V14)&gt;=30,AVERAGE('Control Sample Data'!C14:V14)&lt;=30),AND(AVERAGE('Test Sample Data'!C14:V14)&lt;=30,AVERAGE('Control Sample Data'!C14:V14)&gt;=30)),"A","OKAY")))))</f>
        <v>C</v>
      </c>
    </row>
    <row r="15" spans="1:10" ht="12.75" customHeight="1">
      <c r="A15" s="149" t="str">
        <f>'Test Sample Data'!A15</f>
        <v>AK028007</v>
      </c>
      <c r="B15" s="167" t="s">
        <v>416</v>
      </c>
      <c r="C15" s="24" t="e">
        <f ca="1">'Data pre-processing'!CK15</f>
        <v>#DIV/0!</v>
      </c>
      <c r="D15" s="24" t="e">
        <f ca="1">'Data pre-processing'!CL15</f>
        <v>#DIV/0!</v>
      </c>
      <c r="E15" s="25" t="e">
        <f t="shared" ca="1" si="0"/>
        <v>#DIV/0!</v>
      </c>
      <c r="F15" s="25" t="e">
        <f t="shared" ca="1" si="1"/>
        <v>#DIV/0!</v>
      </c>
      <c r="G15" s="24" t="e">
        <f t="shared" ca="1" si="2"/>
        <v>#DIV/0!</v>
      </c>
      <c r="H15" s="26" t="str">
        <f ca="1">IF(ISERROR(TTEST('Data pre-processing'!DC15:DV15,'Data pre-processing'!DY15:ER15,2,2)),"N/A",TTEST('Data pre-processing'!DC15:DV15,'Data pre-processing'!DY15:ER15,2,2))</f>
        <v>N/A</v>
      </c>
      <c r="I15" s="24" t="e">
        <f t="shared" ca="1" si="3"/>
        <v>#DIV/0!</v>
      </c>
      <c r="J15" s="27" t="str">
        <f>IF(OR(ISERR(AVERAGE('Test Sample Data'!C15:V15)),ISERR(AVERAGE('Control Sample Data'!C15:V15))),"C",IF(COUNT('Test Sample Data'!C15:V15)&lt;2,"C",IF(OR(AND(AVERAGE('Test Sample Data'!C15:V15)&gt;=35,AVERAGE('Control Sample Data'!C15:V15)&gt;=35),AVERAGE('Test Sample Data'!C15:V15)="N/A",AVERAGE('Control Sample Data'!C15:V15)="N/A",COUNT('Test Sample Data'!C15:V15)&lt;2),"C",IF(AND(AVERAGE('Test Sample Data'!C15:V15)&gt;=30,AVERAGE('Control Sample Data'!C15:V15)&gt;=30,OR(H15&gt;=0.05,H15="N/A")),"B",IF(OR(AND(AVERAGE('Test Sample Data'!C15:V15)&gt;=30,AVERAGE('Control Sample Data'!C15:V15)&lt;=30),AND(AVERAGE('Test Sample Data'!C15:V15)&lt;=30,AVERAGE('Control Sample Data'!C15:V15)&gt;=30)),"A","OKAY")))))</f>
        <v>C</v>
      </c>
    </row>
    <row r="16" spans="1:10" ht="12.75" customHeight="1">
      <c r="A16" s="149" t="str">
        <f>'Test Sample Data'!A16</f>
        <v>AK038798</v>
      </c>
      <c r="B16" s="167" t="s">
        <v>414</v>
      </c>
      <c r="C16" s="24" t="e">
        <f ca="1">'Data pre-processing'!CK16</f>
        <v>#DIV/0!</v>
      </c>
      <c r="D16" s="24" t="e">
        <f ca="1">'Data pre-processing'!CL16</f>
        <v>#DIV/0!</v>
      </c>
      <c r="E16" s="25" t="e">
        <f t="shared" ca="1" si="0"/>
        <v>#DIV/0!</v>
      </c>
      <c r="F16" s="25" t="e">
        <f t="shared" ca="1" si="1"/>
        <v>#DIV/0!</v>
      </c>
      <c r="G16" s="24" t="e">
        <f t="shared" ca="1" si="2"/>
        <v>#DIV/0!</v>
      </c>
      <c r="H16" s="26" t="str">
        <f ca="1">IF(ISERROR(TTEST('Data pre-processing'!DC16:DV16,'Data pre-processing'!DY16:ER16,2,2)),"N/A",TTEST('Data pre-processing'!DC16:DV16,'Data pre-processing'!DY16:ER16,2,2))</f>
        <v>N/A</v>
      </c>
      <c r="I16" s="24" t="e">
        <f t="shared" ca="1" si="3"/>
        <v>#DIV/0!</v>
      </c>
      <c r="J16" s="27" t="str">
        <f>IF(OR(ISERR(AVERAGE('Test Sample Data'!C16:V16)),ISERR(AVERAGE('Control Sample Data'!C16:V16))),"C",IF(COUNT('Test Sample Data'!C16:V16)&lt;2,"C",IF(OR(AND(AVERAGE('Test Sample Data'!C16:V16)&gt;=35,AVERAGE('Control Sample Data'!C16:V16)&gt;=35),AVERAGE('Test Sample Data'!C16:V16)="N/A",AVERAGE('Control Sample Data'!C16:V16)="N/A",COUNT('Test Sample Data'!C16:V16)&lt;2),"C",IF(AND(AVERAGE('Test Sample Data'!C16:V16)&gt;=30,AVERAGE('Control Sample Data'!C16:V16)&gt;=30,OR(H16&gt;=0.05,H16="N/A")),"B",IF(OR(AND(AVERAGE('Test Sample Data'!C16:V16)&gt;=30,AVERAGE('Control Sample Data'!C16:V16)&lt;=30),AND(AVERAGE('Test Sample Data'!C16:V16)&lt;=30,AVERAGE('Control Sample Data'!C16:V16)&gt;=30)),"A","OKAY")))))</f>
        <v>C</v>
      </c>
    </row>
    <row r="17" spans="1:10" ht="12.75" customHeight="1">
      <c r="A17" s="149" t="str">
        <f>'Test Sample Data'!A17</f>
        <v>AK044955</v>
      </c>
      <c r="B17" s="167" t="s">
        <v>412</v>
      </c>
      <c r="C17" s="24" t="e">
        <f ca="1">'Data pre-processing'!CK17</f>
        <v>#DIV/0!</v>
      </c>
      <c r="D17" s="24" t="e">
        <f ca="1">'Data pre-processing'!CL17</f>
        <v>#DIV/0!</v>
      </c>
      <c r="E17" s="25" t="e">
        <f t="shared" ca="1" si="0"/>
        <v>#DIV/0!</v>
      </c>
      <c r="F17" s="25" t="e">
        <f t="shared" ca="1" si="1"/>
        <v>#DIV/0!</v>
      </c>
      <c r="G17" s="24" t="e">
        <f t="shared" ca="1" si="2"/>
        <v>#DIV/0!</v>
      </c>
      <c r="H17" s="26" t="str">
        <f ca="1">IF(ISERROR(TTEST('Data pre-processing'!DC17:DV17,'Data pre-processing'!DY17:ER17,2,2)),"N/A",TTEST('Data pre-processing'!DC17:DV17,'Data pre-processing'!DY17:ER17,2,2))</f>
        <v>N/A</v>
      </c>
      <c r="I17" s="24" t="e">
        <f t="shared" ca="1" si="3"/>
        <v>#DIV/0!</v>
      </c>
      <c r="J17" s="27" t="str">
        <f>IF(OR(ISERR(AVERAGE('Test Sample Data'!C17:V17)),ISERR(AVERAGE('Control Sample Data'!C17:V17))),"C",IF(COUNT('Test Sample Data'!C17:V17)&lt;2,"C",IF(OR(AND(AVERAGE('Test Sample Data'!C17:V17)&gt;=35,AVERAGE('Control Sample Data'!C17:V17)&gt;=35),AVERAGE('Test Sample Data'!C17:V17)="N/A",AVERAGE('Control Sample Data'!C17:V17)="N/A",COUNT('Test Sample Data'!C17:V17)&lt;2),"C",IF(AND(AVERAGE('Test Sample Data'!C17:V17)&gt;=30,AVERAGE('Control Sample Data'!C17:V17)&gt;=30,OR(H17&gt;=0.05,H17="N/A")),"B",IF(OR(AND(AVERAGE('Test Sample Data'!C17:V17)&gt;=30,AVERAGE('Control Sample Data'!C17:V17)&lt;=30),AND(AVERAGE('Test Sample Data'!C17:V17)&lt;=30,AVERAGE('Control Sample Data'!C17:V17)&gt;=30)),"A","OKAY")))))</f>
        <v>C</v>
      </c>
    </row>
    <row r="18" spans="1:10" ht="12.75" customHeight="1">
      <c r="A18" s="149" t="str">
        <f>'Test Sample Data'!A18</f>
        <v>AK081227</v>
      </c>
      <c r="B18" s="167" t="s">
        <v>410</v>
      </c>
      <c r="C18" s="24" t="e">
        <f ca="1">'Data pre-processing'!CK18</f>
        <v>#DIV/0!</v>
      </c>
      <c r="D18" s="24" t="e">
        <f ca="1">'Data pre-processing'!CL18</f>
        <v>#DIV/0!</v>
      </c>
      <c r="E18" s="25" t="e">
        <f t="shared" ca="1" si="0"/>
        <v>#DIV/0!</v>
      </c>
      <c r="F18" s="25" t="e">
        <f t="shared" ca="1" si="1"/>
        <v>#DIV/0!</v>
      </c>
      <c r="G18" s="24" t="e">
        <f t="shared" ca="1" si="2"/>
        <v>#DIV/0!</v>
      </c>
      <c r="H18" s="26" t="str">
        <f ca="1">IF(ISERROR(TTEST('Data pre-processing'!DC18:DV18,'Data pre-processing'!DY18:ER18,2,2)),"N/A",TTEST('Data pre-processing'!DC18:DV18,'Data pre-processing'!DY18:ER18,2,2))</f>
        <v>N/A</v>
      </c>
      <c r="I18" s="24" t="e">
        <f t="shared" ca="1" si="3"/>
        <v>#DIV/0!</v>
      </c>
      <c r="J18" s="27" t="str">
        <f>IF(OR(ISERR(AVERAGE('Test Sample Data'!C18:V18)),ISERR(AVERAGE('Control Sample Data'!C18:V18))),"C",IF(COUNT('Test Sample Data'!C18:V18)&lt;2,"C",IF(OR(AND(AVERAGE('Test Sample Data'!C18:V18)&gt;=35,AVERAGE('Control Sample Data'!C18:V18)&gt;=35),AVERAGE('Test Sample Data'!C18:V18)="N/A",AVERAGE('Control Sample Data'!C18:V18)="N/A",COUNT('Test Sample Data'!C18:V18)&lt;2),"C",IF(AND(AVERAGE('Test Sample Data'!C18:V18)&gt;=30,AVERAGE('Control Sample Data'!C18:V18)&gt;=30,OR(H18&gt;=0.05,H18="N/A")),"B",IF(OR(AND(AVERAGE('Test Sample Data'!C18:V18)&gt;=30,AVERAGE('Control Sample Data'!C18:V18)&lt;=30),AND(AVERAGE('Test Sample Data'!C18:V18)&lt;=30,AVERAGE('Control Sample Data'!C18:V18)&gt;=30)),"A","OKAY")))))</f>
        <v>C</v>
      </c>
    </row>
    <row r="19" spans="1:10" ht="12.75" customHeight="1">
      <c r="A19" s="149" t="str">
        <f>'Test Sample Data'!A19</f>
        <v>AK133808</v>
      </c>
      <c r="B19" s="167" t="s">
        <v>408</v>
      </c>
      <c r="C19" s="24" t="e">
        <f ca="1">'Data pre-processing'!CK19</f>
        <v>#DIV/0!</v>
      </c>
      <c r="D19" s="24" t="e">
        <f ca="1">'Data pre-processing'!CL19</f>
        <v>#DIV/0!</v>
      </c>
      <c r="E19" s="25" t="e">
        <f t="shared" ca="1" si="0"/>
        <v>#DIV/0!</v>
      </c>
      <c r="F19" s="25" t="e">
        <f t="shared" ca="1" si="1"/>
        <v>#DIV/0!</v>
      </c>
      <c r="G19" s="24" t="e">
        <f t="shared" ca="1" si="2"/>
        <v>#DIV/0!</v>
      </c>
      <c r="H19" s="26" t="str">
        <f ca="1">IF(ISERROR(TTEST('Data pre-processing'!DC19:DV19,'Data pre-processing'!DY19:ER19,2,2)),"N/A",TTEST('Data pre-processing'!DC19:DV19,'Data pre-processing'!DY19:ER19,2,2))</f>
        <v>N/A</v>
      </c>
      <c r="I19" s="24" t="e">
        <f t="shared" ca="1" si="3"/>
        <v>#DIV/0!</v>
      </c>
      <c r="J19" s="27" t="str">
        <f>IF(OR(ISERR(AVERAGE('Test Sample Data'!C19:V19)),ISERR(AVERAGE('Control Sample Data'!C19:V19))),"C",IF(COUNT('Test Sample Data'!C19:V19)&lt;2,"C",IF(OR(AND(AVERAGE('Test Sample Data'!C19:V19)&gt;=35,AVERAGE('Control Sample Data'!C19:V19)&gt;=35),AVERAGE('Test Sample Data'!C19:V19)="N/A",AVERAGE('Control Sample Data'!C19:V19)="N/A",COUNT('Test Sample Data'!C19:V19)&lt;2),"C",IF(AND(AVERAGE('Test Sample Data'!C19:V19)&gt;=30,AVERAGE('Control Sample Data'!C19:V19)&gt;=30,OR(H19&gt;=0.05,H19="N/A")),"B",IF(OR(AND(AVERAGE('Test Sample Data'!C19:V19)&gt;=30,AVERAGE('Control Sample Data'!C19:V19)&lt;=30),AND(AVERAGE('Test Sample Data'!C19:V19)&lt;=30,AVERAGE('Control Sample Data'!C19:V19)&gt;=30)),"A","OKAY")))))</f>
        <v>C</v>
      </c>
    </row>
    <row r="20" spans="1:10" ht="12.75" customHeight="1">
      <c r="A20" s="149" t="str">
        <f>'Test Sample Data'!A20</f>
        <v>AK139328</v>
      </c>
      <c r="B20" s="167" t="s">
        <v>406</v>
      </c>
      <c r="C20" s="24" t="e">
        <f ca="1">'Data pre-processing'!CK20</f>
        <v>#DIV/0!</v>
      </c>
      <c r="D20" s="24" t="e">
        <f ca="1">'Data pre-processing'!CL20</f>
        <v>#DIV/0!</v>
      </c>
      <c r="E20" s="25" t="e">
        <f t="shared" ca="1" si="0"/>
        <v>#DIV/0!</v>
      </c>
      <c r="F20" s="25" t="e">
        <f t="shared" ca="1" si="1"/>
        <v>#DIV/0!</v>
      </c>
      <c r="G20" s="24" t="e">
        <f t="shared" ca="1" si="2"/>
        <v>#DIV/0!</v>
      </c>
      <c r="H20" s="26" t="str">
        <f ca="1">IF(ISERROR(TTEST('Data pre-processing'!DC20:DV20,'Data pre-processing'!DY20:ER20,2,2)),"N/A",TTEST('Data pre-processing'!DC20:DV20,'Data pre-processing'!DY20:ER20,2,2))</f>
        <v>N/A</v>
      </c>
      <c r="I20" s="24" t="e">
        <f t="shared" ca="1" si="3"/>
        <v>#DIV/0!</v>
      </c>
      <c r="J20" s="27" t="str">
        <f>IF(OR(ISERR(AVERAGE('Test Sample Data'!C20:V20)),ISERR(AVERAGE('Control Sample Data'!C20:V20))),"C",IF(COUNT('Test Sample Data'!C20:V20)&lt;2,"C",IF(OR(AND(AVERAGE('Test Sample Data'!C20:V20)&gt;=35,AVERAGE('Control Sample Data'!C20:V20)&gt;=35),AVERAGE('Test Sample Data'!C20:V20)="N/A",AVERAGE('Control Sample Data'!C20:V20)="N/A",COUNT('Test Sample Data'!C20:V20)&lt;2),"C",IF(AND(AVERAGE('Test Sample Data'!C20:V20)&gt;=30,AVERAGE('Control Sample Data'!C20:V20)&gt;=30,OR(H20&gt;=0.05,H20="N/A")),"B",IF(OR(AND(AVERAGE('Test Sample Data'!C20:V20)&gt;=30,AVERAGE('Control Sample Data'!C20:V20)&lt;=30),AND(AVERAGE('Test Sample Data'!C20:V20)&lt;=30,AVERAGE('Control Sample Data'!C20:V20)&gt;=30)),"A","OKAY")))))</f>
        <v>C</v>
      </c>
    </row>
    <row r="21" spans="1:10" ht="12.75" customHeight="1">
      <c r="A21" s="149" t="str">
        <f>'Test Sample Data'!A21</f>
        <v>AK143294</v>
      </c>
      <c r="B21" s="167" t="s">
        <v>404</v>
      </c>
      <c r="C21" s="24" t="e">
        <f ca="1">'Data pre-processing'!CK21</f>
        <v>#DIV/0!</v>
      </c>
      <c r="D21" s="24" t="e">
        <f ca="1">'Data pre-processing'!CL21</f>
        <v>#DIV/0!</v>
      </c>
      <c r="E21" s="25" t="e">
        <f t="shared" ca="1" si="0"/>
        <v>#DIV/0!</v>
      </c>
      <c r="F21" s="25" t="e">
        <f t="shared" ca="1" si="1"/>
        <v>#DIV/0!</v>
      </c>
      <c r="G21" s="24" t="e">
        <f t="shared" ca="1" si="2"/>
        <v>#DIV/0!</v>
      </c>
      <c r="H21" s="26" t="str">
        <f ca="1">IF(ISERROR(TTEST('Data pre-processing'!DC21:DV21,'Data pre-processing'!DY21:ER21,2,2)),"N/A",TTEST('Data pre-processing'!DC21:DV21,'Data pre-processing'!DY21:ER21,2,2))</f>
        <v>N/A</v>
      </c>
      <c r="I21" s="24" t="e">
        <f t="shared" ca="1" si="3"/>
        <v>#DIV/0!</v>
      </c>
      <c r="J21" s="27" t="str">
        <f>IF(OR(ISERR(AVERAGE('Test Sample Data'!C21:V21)),ISERR(AVERAGE('Control Sample Data'!C21:V21))),"C",IF(COUNT('Test Sample Data'!C21:V21)&lt;2,"C",IF(OR(AND(AVERAGE('Test Sample Data'!C21:V21)&gt;=35,AVERAGE('Control Sample Data'!C21:V21)&gt;=35),AVERAGE('Test Sample Data'!C21:V21)="N/A",AVERAGE('Control Sample Data'!C21:V21)="N/A",COUNT('Test Sample Data'!C21:V21)&lt;2),"C",IF(AND(AVERAGE('Test Sample Data'!C21:V21)&gt;=30,AVERAGE('Control Sample Data'!C21:V21)&gt;=30,OR(H21&gt;=0.05,H21="N/A")),"B",IF(OR(AND(AVERAGE('Test Sample Data'!C21:V21)&gt;=30,AVERAGE('Control Sample Data'!C21:V21)&lt;=30),AND(AVERAGE('Test Sample Data'!C21:V21)&lt;=30,AVERAGE('Control Sample Data'!C21:V21)&gt;=30)),"A","OKAY")))))</f>
        <v>C</v>
      </c>
    </row>
    <row r="22" spans="1:10" ht="12.75" customHeight="1">
      <c r="A22" s="149" t="str">
        <f>'Test Sample Data'!A22</f>
        <v>AK143693</v>
      </c>
      <c r="B22" s="167" t="s">
        <v>402</v>
      </c>
      <c r="C22" s="24" t="e">
        <f ca="1">'Data pre-processing'!CK22</f>
        <v>#DIV/0!</v>
      </c>
      <c r="D22" s="24" t="e">
        <f ca="1">'Data pre-processing'!CL22</f>
        <v>#DIV/0!</v>
      </c>
      <c r="E22" s="25" t="e">
        <f t="shared" ca="1" si="0"/>
        <v>#DIV/0!</v>
      </c>
      <c r="F22" s="25" t="e">
        <f t="shared" ca="1" si="1"/>
        <v>#DIV/0!</v>
      </c>
      <c r="G22" s="24" t="e">
        <f t="shared" ca="1" si="2"/>
        <v>#DIV/0!</v>
      </c>
      <c r="H22" s="26" t="str">
        <f ca="1">IF(ISERROR(TTEST('Data pre-processing'!DC22:DV22,'Data pre-processing'!DY22:ER22,2,2)),"N/A",TTEST('Data pre-processing'!DC22:DV22,'Data pre-processing'!DY22:ER22,2,2))</f>
        <v>N/A</v>
      </c>
      <c r="I22" s="24" t="e">
        <f t="shared" ca="1" si="3"/>
        <v>#DIV/0!</v>
      </c>
      <c r="J22" s="27" t="str">
        <f>IF(OR(ISERR(AVERAGE('Test Sample Data'!C22:V22)),ISERR(AVERAGE('Control Sample Data'!C22:V22))),"C",IF(COUNT('Test Sample Data'!C22:V22)&lt;2,"C",IF(OR(AND(AVERAGE('Test Sample Data'!C22:V22)&gt;=35,AVERAGE('Control Sample Data'!C22:V22)&gt;=35),AVERAGE('Test Sample Data'!C22:V22)="N/A",AVERAGE('Control Sample Data'!C22:V22)="N/A",COUNT('Test Sample Data'!C22:V22)&lt;2),"C",IF(AND(AVERAGE('Test Sample Data'!C22:V22)&gt;=30,AVERAGE('Control Sample Data'!C22:V22)&gt;=30,OR(H22&gt;=0.05,H22="N/A")),"B",IF(OR(AND(AVERAGE('Test Sample Data'!C22:V22)&gt;=30,AVERAGE('Control Sample Data'!C22:V22)&lt;=30),AND(AVERAGE('Test Sample Data'!C22:V22)&lt;=30,AVERAGE('Control Sample Data'!C22:V22)&gt;=30)),"A","OKAY")))))</f>
        <v>C</v>
      </c>
    </row>
    <row r="23" spans="1:10" ht="12.75" customHeight="1">
      <c r="A23" s="149" t="str">
        <f>'Test Sample Data'!A23</f>
        <v>AK153778</v>
      </c>
      <c r="B23" s="167" t="s">
        <v>400</v>
      </c>
      <c r="C23" s="24" t="e">
        <f ca="1">'Data pre-processing'!CK23</f>
        <v>#DIV/0!</v>
      </c>
      <c r="D23" s="24" t="e">
        <f ca="1">'Data pre-processing'!CL23</f>
        <v>#DIV/0!</v>
      </c>
      <c r="E23" s="25" t="e">
        <f t="shared" ca="1" si="0"/>
        <v>#DIV/0!</v>
      </c>
      <c r="F23" s="25" t="e">
        <f t="shared" ca="1" si="1"/>
        <v>#DIV/0!</v>
      </c>
      <c r="G23" s="24" t="e">
        <f t="shared" ca="1" si="2"/>
        <v>#DIV/0!</v>
      </c>
      <c r="H23" s="26" t="str">
        <f ca="1">IF(ISERROR(TTEST('Data pre-processing'!DC23:DV23,'Data pre-processing'!DY23:ER23,2,2)),"N/A",TTEST('Data pre-processing'!DC23:DV23,'Data pre-processing'!DY23:ER23,2,2))</f>
        <v>N/A</v>
      </c>
      <c r="I23" s="24" t="e">
        <f t="shared" ca="1" si="3"/>
        <v>#DIV/0!</v>
      </c>
      <c r="J23" s="27" t="str">
        <f>IF(OR(ISERR(AVERAGE('Test Sample Data'!C23:V23)),ISERR(AVERAGE('Control Sample Data'!C23:V23))),"C",IF(COUNT('Test Sample Data'!C23:V23)&lt;2,"C",IF(OR(AND(AVERAGE('Test Sample Data'!C23:V23)&gt;=35,AVERAGE('Control Sample Data'!C23:V23)&gt;=35),AVERAGE('Test Sample Data'!C23:V23)="N/A",AVERAGE('Control Sample Data'!C23:V23)="N/A",COUNT('Test Sample Data'!C23:V23)&lt;2),"C",IF(AND(AVERAGE('Test Sample Data'!C23:V23)&gt;=30,AVERAGE('Control Sample Data'!C23:V23)&gt;=30,OR(H23&gt;=0.05,H23="N/A")),"B",IF(OR(AND(AVERAGE('Test Sample Data'!C23:V23)&gt;=30,AVERAGE('Control Sample Data'!C23:V23)&lt;=30),AND(AVERAGE('Test Sample Data'!C23:V23)&lt;=30,AVERAGE('Control Sample Data'!C23:V23)&gt;=30)),"A","OKAY")))))</f>
        <v>C</v>
      </c>
    </row>
    <row r="24" spans="1:10" ht="12.75" customHeight="1">
      <c r="A24" s="149" t="str">
        <f>'Test Sample Data'!A24</f>
        <v>alncRNA-EC7</v>
      </c>
      <c r="B24" s="167" t="s">
        <v>398</v>
      </c>
      <c r="C24" s="24" t="e">
        <f ca="1">'Data pre-processing'!CK24</f>
        <v>#DIV/0!</v>
      </c>
      <c r="D24" s="24" t="e">
        <f ca="1">'Data pre-processing'!CL24</f>
        <v>#DIV/0!</v>
      </c>
      <c r="E24" s="25" t="e">
        <f t="shared" ca="1" si="0"/>
        <v>#DIV/0!</v>
      </c>
      <c r="F24" s="25" t="e">
        <f t="shared" ca="1" si="1"/>
        <v>#DIV/0!</v>
      </c>
      <c r="G24" s="24" t="e">
        <f t="shared" ca="1" si="2"/>
        <v>#DIV/0!</v>
      </c>
      <c r="H24" s="26" t="str">
        <f ca="1">IF(ISERROR(TTEST('Data pre-processing'!DC24:DV24,'Data pre-processing'!DY24:ER24,2,2)),"N/A",TTEST('Data pre-processing'!DC24:DV24,'Data pre-processing'!DY24:ER24,2,2))</f>
        <v>N/A</v>
      </c>
      <c r="I24" s="24" t="e">
        <f t="shared" ca="1" si="3"/>
        <v>#DIV/0!</v>
      </c>
      <c r="J24" s="27" t="str">
        <f>IF(OR(ISERR(AVERAGE('Test Sample Data'!C24:V24)),ISERR(AVERAGE('Control Sample Data'!C24:V24))),"C",IF(COUNT('Test Sample Data'!C24:V24)&lt;2,"C",IF(OR(AND(AVERAGE('Test Sample Data'!C24:V24)&gt;=35,AVERAGE('Control Sample Data'!C24:V24)&gt;=35),AVERAGE('Test Sample Data'!C24:V24)="N/A",AVERAGE('Control Sample Data'!C24:V24)="N/A",COUNT('Test Sample Data'!C24:V24)&lt;2),"C",IF(AND(AVERAGE('Test Sample Data'!C24:V24)&gt;=30,AVERAGE('Control Sample Data'!C24:V24)&gt;=30,OR(H24&gt;=0.05,H24="N/A")),"B",IF(OR(AND(AVERAGE('Test Sample Data'!C24:V24)&gt;=30,AVERAGE('Control Sample Data'!C24:V24)&lt;=30),AND(AVERAGE('Test Sample Data'!C24:V24)&lt;=30,AVERAGE('Control Sample Data'!C24:V24)&gt;=30)),"A","OKAY")))))</f>
        <v>C</v>
      </c>
    </row>
    <row r="25" spans="1:10" ht="12.75" customHeight="1">
      <c r="A25" s="149" t="str">
        <f>'Test Sample Data'!A25</f>
        <v>APOA4-AS</v>
      </c>
      <c r="B25" s="167" t="s">
        <v>396</v>
      </c>
      <c r="C25" s="24" t="e">
        <f ca="1">'Data pre-processing'!CK25</f>
        <v>#DIV/0!</v>
      </c>
      <c r="D25" s="24" t="e">
        <f ca="1">'Data pre-processing'!CL25</f>
        <v>#DIV/0!</v>
      </c>
      <c r="E25" s="25" t="e">
        <f t="shared" ca="1" si="0"/>
        <v>#DIV/0!</v>
      </c>
      <c r="F25" s="25" t="e">
        <f t="shared" ca="1" si="1"/>
        <v>#DIV/0!</v>
      </c>
      <c r="G25" s="24" t="e">
        <f t="shared" ca="1" si="2"/>
        <v>#DIV/0!</v>
      </c>
      <c r="H25" s="26" t="str">
        <f ca="1">IF(ISERROR(TTEST('Data pre-processing'!DC25:DV25,'Data pre-processing'!DY25:ER25,2,2)),"N/A",TTEST('Data pre-processing'!DC25:DV25,'Data pre-processing'!DY25:ER25,2,2))</f>
        <v>N/A</v>
      </c>
      <c r="I25" s="24" t="e">
        <f t="shared" ca="1" si="3"/>
        <v>#DIV/0!</v>
      </c>
      <c r="J25" s="27" t="str">
        <f>IF(OR(ISERR(AVERAGE('Test Sample Data'!C25:V25)),ISERR(AVERAGE('Control Sample Data'!C25:V25))),"C",IF(COUNT('Test Sample Data'!C25:V25)&lt;2,"C",IF(OR(AND(AVERAGE('Test Sample Data'!C25:V25)&gt;=35,AVERAGE('Control Sample Data'!C25:V25)&gt;=35),AVERAGE('Test Sample Data'!C25:V25)="N/A",AVERAGE('Control Sample Data'!C25:V25)="N/A",COUNT('Test Sample Data'!C25:V25)&lt;2),"C",IF(AND(AVERAGE('Test Sample Data'!C25:V25)&gt;=30,AVERAGE('Control Sample Data'!C25:V25)&gt;=30,OR(H25&gt;=0.05,H25="N/A")),"B",IF(OR(AND(AVERAGE('Test Sample Data'!C25:V25)&gt;=30,AVERAGE('Control Sample Data'!C25:V25)&lt;=30),AND(AVERAGE('Test Sample Data'!C25:V25)&lt;=30,AVERAGE('Control Sample Data'!C25:V25)&gt;=30)),"A","OKAY")))))</f>
        <v>C</v>
      </c>
    </row>
    <row r="26" spans="1:10" ht="12.75" customHeight="1">
      <c r="A26" s="149" t="str">
        <f>'Test Sample Data'!A26</f>
        <v>Atp2a2</v>
      </c>
      <c r="B26" s="167" t="s">
        <v>394</v>
      </c>
      <c r="C26" s="24" t="e">
        <f ca="1">'Data pre-processing'!CK26</f>
        <v>#DIV/0!</v>
      </c>
      <c r="D26" s="24" t="e">
        <f ca="1">'Data pre-processing'!CL26</f>
        <v>#DIV/0!</v>
      </c>
      <c r="E26" s="25" t="e">
        <f t="shared" ca="1" si="0"/>
        <v>#DIV/0!</v>
      </c>
      <c r="F26" s="25" t="e">
        <f t="shared" ca="1" si="1"/>
        <v>#DIV/0!</v>
      </c>
      <c r="G26" s="24" t="e">
        <f t="shared" ca="1" si="2"/>
        <v>#DIV/0!</v>
      </c>
      <c r="H26" s="26" t="str">
        <f ca="1">IF(ISERROR(TTEST('Data pre-processing'!DC26:DV26,'Data pre-processing'!DY26:ER26,2,2)),"N/A",TTEST('Data pre-processing'!DC26:DV26,'Data pre-processing'!DY26:ER26,2,2))</f>
        <v>N/A</v>
      </c>
      <c r="I26" s="24" t="e">
        <f t="shared" ca="1" si="3"/>
        <v>#DIV/0!</v>
      </c>
      <c r="J26" s="27" t="str">
        <f>IF(OR(ISERR(AVERAGE('Test Sample Data'!C26:V26)),ISERR(AVERAGE('Control Sample Data'!C26:V26))),"C",IF(COUNT('Test Sample Data'!C26:V26)&lt;2,"C",IF(OR(AND(AVERAGE('Test Sample Data'!C26:V26)&gt;=35,AVERAGE('Control Sample Data'!C26:V26)&gt;=35),AVERAGE('Test Sample Data'!C26:V26)="N/A",AVERAGE('Control Sample Data'!C26:V26)="N/A",COUNT('Test Sample Data'!C26:V26)&lt;2),"C",IF(AND(AVERAGE('Test Sample Data'!C26:V26)&gt;=30,AVERAGE('Control Sample Data'!C26:V26)&gt;=30,OR(H26&gt;=0.05,H26="N/A")),"B",IF(OR(AND(AVERAGE('Test Sample Data'!C26:V26)&gt;=30,AVERAGE('Control Sample Data'!C26:V26)&lt;=30),AND(AVERAGE('Test Sample Data'!C26:V26)&lt;=30,AVERAGE('Control Sample Data'!C26:V26)&gt;=30)),"A","OKAY")))))</f>
        <v>C</v>
      </c>
    </row>
    <row r="27" spans="1:10" ht="12.75" customHeight="1">
      <c r="A27" s="149" t="str">
        <f>'Test Sample Data'!A27</f>
        <v>B130024G19Rik</v>
      </c>
      <c r="B27" s="167" t="s">
        <v>392</v>
      </c>
      <c r="C27" s="24" t="e">
        <f ca="1">'Data pre-processing'!CK27</f>
        <v>#DIV/0!</v>
      </c>
      <c r="D27" s="24" t="e">
        <f ca="1">'Data pre-processing'!CL27</f>
        <v>#DIV/0!</v>
      </c>
      <c r="E27" s="25" t="e">
        <f t="shared" ca="1" si="0"/>
        <v>#DIV/0!</v>
      </c>
      <c r="F27" s="25" t="e">
        <f t="shared" ca="1" si="1"/>
        <v>#DIV/0!</v>
      </c>
      <c r="G27" s="24" t="e">
        <f t="shared" ca="1" si="2"/>
        <v>#DIV/0!</v>
      </c>
      <c r="H27" s="26" t="str">
        <f ca="1">IF(ISERROR(TTEST('Data pre-processing'!DC27:DV27,'Data pre-processing'!DY27:ER27,2,2)),"N/A",TTEST('Data pre-processing'!DC27:DV27,'Data pre-processing'!DY27:ER27,2,2))</f>
        <v>N/A</v>
      </c>
      <c r="I27" s="24" t="e">
        <f t="shared" ca="1" si="3"/>
        <v>#DIV/0!</v>
      </c>
      <c r="J27" s="27" t="str">
        <f>IF(OR(ISERR(AVERAGE('Test Sample Data'!C27:V27)),ISERR(AVERAGE('Control Sample Data'!C27:V27))),"C",IF(COUNT('Test Sample Data'!C27:V27)&lt;2,"C",IF(OR(AND(AVERAGE('Test Sample Data'!C27:V27)&gt;=35,AVERAGE('Control Sample Data'!C27:V27)&gt;=35),AVERAGE('Test Sample Data'!C27:V27)="N/A",AVERAGE('Control Sample Data'!C27:V27)="N/A",COUNT('Test Sample Data'!C27:V27)&lt;2),"C",IF(AND(AVERAGE('Test Sample Data'!C27:V27)&gt;=30,AVERAGE('Control Sample Data'!C27:V27)&gt;=30,OR(H27&gt;=0.05,H27="N/A")),"B",IF(OR(AND(AVERAGE('Test Sample Data'!C27:V27)&gt;=30,AVERAGE('Control Sample Data'!C27:V27)&lt;=30),AND(AVERAGE('Test Sample Data'!C27:V27)&lt;=30,AVERAGE('Control Sample Data'!C27:V27)&gt;=30)),"A","OKAY")))))</f>
        <v>C</v>
      </c>
    </row>
    <row r="28" spans="1:10" ht="12.75" customHeight="1">
      <c r="A28" s="149" t="str">
        <f>'Test Sample Data'!A28</f>
        <v>Borg</v>
      </c>
      <c r="B28" s="167" t="s">
        <v>390</v>
      </c>
      <c r="C28" s="24" t="e">
        <f ca="1">'Data pre-processing'!CK28</f>
        <v>#DIV/0!</v>
      </c>
      <c r="D28" s="24" t="e">
        <f ca="1">'Data pre-processing'!CL28</f>
        <v>#DIV/0!</v>
      </c>
      <c r="E28" s="25" t="e">
        <f t="shared" ca="1" si="0"/>
        <v>#DIV/0!</v>
      </c>
      <c r="F28" s="25" t="e">
        <f t="shared" ca="1" si="1"/>
        <v>#DIV/0!</v>
      </c>
      <c r="G28" s="24" t="e">
        <f t="shared" ca="1" si="2"/>
        <v>#DIV/0!</v>
      </c>
      <c r="H28" s="26" t="str">
        <f ca="1">IF(ISERROR(TTEST('Data pre-processing'!DC28:DV28,'Data pre-processing'!DY28:ER28,2,2)),"N/A",TTEST('Data pre-processing'!DC28:DV28,'Data pre-processing'!DY28:ER28,2,2))</f>
        <v>N/A</v>
      </c>
      <c r="I28" s="24" t="e">
        <f t="shared" ca="1" si="3"/>
        <v>#DIV/0!</v>
      </c>
      <c r="J28" s="27" t="str">
        <f>IF(OR(ISERR(AVERAGE('Test Sample Data'!C28:V28)),ISERR(AVERAGE('Control Sample Data'!C28:V28))),"C",IF(COUNT('Test Sample Data'!C28:V28)&lt;2,"C",IF(OR(AND(AVERAGE('Test Sample Data'!C28:V28)&gt;=35,AVERAGE('Control Sample Data'!C28:V28)&gt;=35),AVERAGE('Test Sample Data'!C28:V28)="N/A",AVERAGE('Control Sample Data'!C28:V28)="N/A",COUNT('Test Sample Data'!C28:V28)&lt;2),"C",IF(AND(AVERAGE('Test Sample Data'!C28:V28)&gt;=30,AVERAGE('Control Sample Data'!C28:V28)&gt;=30,OR(H28&gt;=0.05,H28="N/A")),"B",IF(OR(AND(AVERAGE('Test Sample Data'!C28:V28)&gt;=30,AVERAGE('Control Sample Data'!C28:V28)&lt;=30),AND(AVERAGE('Test Sample Data'!C28:V28)&lt;=30,AVERAGE('Control Sample Data'!C28:V28)&gt;=30)),"A","OKAY")))))</f>
        <v>C</v>
      </c>
    </row>
    <row r="29" spans="1:10" ht="12.75" customHeight="1">
      <c r="A29" s="149" t="str">
        <f>'Test Sample Data'!A29</f>
        <v>Bvht</v>
      </c>
      <c r="B29" s="167" t="s">
        <v>388</v>
      </c>
      <c r="C29" s="24" t="e">
        <f ca="1">'Data pre-processing'!CK29</f>
        <v>#DIV/0!</v>
      </c>
      <c r="D29" s="24" t="e">
        <f ca="1">'Data pre-processing'!CL29</f>
        <v>#DIV/0!</v>
      </c>
      <c r="E29" s="25" t="e">
        <f t="shared" ca="1" si="0"/>
        <v>#DIV/0!</v>
      </c>
      <c r="F29" s="25" t="e">
        <f t="shared" ca="1" si="1"/>
        <v>#DIV/0!</v>
      </c>
      <c r="G29" s="24" t="e">
        <f t="shared" ca="1" si="2"/>
        <v>#DIV/0!</v>
      </c>
      <c r="H29" s="26" t="str">
        <f ca="1">IF(ISERROR(TTEST('Data pre-processing'!DC29:DV29,'Data pre-processing'!DY29:ER29,2,2)),"N/A",TTEST('Data pre-processing'!DC29:DV29,'Data pre-processing'!DY29:ER29,2,2))</f>
        <v>N/A</v>
      </c>
      <c r="I29" s="24" t="e">
        <f t="shared" ca="1" si="3"/>
        <v>#DIV/0!</v>
      </c>
      <c r="J29" s="27" t="str">
        <f>IF(OR(ISERR(AVERAGE('Test Sample Data'!C29:V29)),ISERR(AVERAGE('Control Sample Data'!C29:V29))),"C",IF(COUNT('Test Sample Data'!C29:V29)&lt;2,"C",IF(OR(AND(AVERAGE('Test Sample Data'!C29:V29)&gt;=35,AVERAGE('Control Sample Data'!C29:V29)&gt;=35),AVERAGE('Test Sample Data'!C29:V29)="N/A",AVERAGE('Control Sample Data'!C29:V29)="N/A",COUNT('Test Sample Data'!C29:V29)&lt;2),"C",IF(AND(AVERAGE('Test Sample Data'!C29:V29)&gt;=30,AVERAGE('Control Sample Data'!C29:V29)&gt;=30,OR(H29&gt;=0.05,H29="N/A")),"B",IF(OR(AND(AVERAGE('Test Sample Data'!C29:V29)&gt;=30,AVERAGE('Control Sample Data'!C29:V29)&lt;=30),AND(AVERAGE('Test Sample Data'!C29:V29)&lt;=30,AVERAGE('Control Sample Data'!C29:V29)&gt;=30)),"A","OKAY")))))</f>
        <v>C</v>
      </c>
    </row>
    <row r="30" spans="1:10" ht="12.75" customHeight="1">
      <c r="A30" s="149" t="str">
        <f>'Test Sample Data'!A30</f>
        <v>C130071C03Rik-1</v>
      </c>
      <c r="B30" s="167" t="s">
        <v>386</v>
      </c>
      <c r="C30" s="24" t="e">
        <f ca="1">'Data pre-processing'!CK30</f>
        <v>#DIV/0!</v>
      </c>
      <c r="D30" s="24" t="e">
        <f ca="1">'Data pre-processing'!CL30</f>
        <v>#DIV/0!</v>
      </c>
      <c r="E30" s="25" t="e">
        <f t="shared" ca="1" si="0"/>
        <v>#DIV/0!</v>
      </c>
      <c r="F30" s="25" t="e">
        <f t="shared" ca="1" si="1"/>
        <v>#DIV/0!</v>
      </c>
      <c r="G30" s="24" t="e">
        <f t="shared" ca="1" si="2"/>
        <v>#DIV/0!</v>
      </c>
      <c r="H30" s="26" t="str">
        <f ca="1">IF(ISERROR(TTEST('Data pre-processing'!DC30:DV30,'Data pre-processing'!DY30:ER30,2,2)),"N/A",TTEST('Data pre-processing'!DC30:DV30,'Data pre-processing'!DY30:ER30,2,2))</f>
        <v>N/A</v>
      </c>
      <c r="I30" s="24" t="e">
        <f t="shared" ca="1" si="3"/>
        <v>#DIV/0!</v>
      </c>
      <c r="J30" s="27" t="str">
        <f>IF(OR(ISERR(AVERAGE('Test Sample Data'!C30:V30)),ISERR(AVERAGE('Control Sample Data'!C30:V30))),"C",IF(COUNT('Test Sample Data'!C30:V30)&lt;2,"C",IF(OR(AND(AVERAGE('Test Sample Data'!C30:V30)&gt;=35,AVERAGE('Control Sample Data'!C30:V30)&gt;=35),AVERAGE('Test Sample Data'!C30:V30)="N/A",AVERAGE('Control Sample Data'!C30:V30)="N/A",COUNT('Test Sample Data'!C30:V30)&lt;2),"C",IF(AND(AVERAGE('Test Sample Data'!C30:V30)&gt;=30,AVERAGE('Control Sample Data'!C30:V30)&gt;=30,OR(H30&gt;=0.05,H30="N/A")),"B",IF(OR(AND(AVERAGE('Test Sample Data'!C30:V30)&gt;=30,AVERAGE('Control Sample Data'!C30:V30)&lt;=30),AND(AVERAGE('Test Sample Data'!C30:V30)&lt;=30,AVERAGE('Control Sample Data'!C30:V30)&gt;=30)),"A","OKAY")))))</f>
        <v>C</v>
      </c>
    </row>
    <row r="31" spans="1:10" ht="12.75" customHeight="1">
      <c r="A31" s="149" t="str">
        <f>'Test Sample Data'!A31</f>
        <v>C130071C03Rik-2</v>
      </c>
      <c r="B31" s="167" t="s">
        <v>384</v>
      </c>
      <c r="C31" s="24" t="e">
        <f ca="1">'Data pre-processing'!CK31</f>
        <v>#DIV/0!</v>
      </c>
      <c r="D31" s="24" t="e">
        <f ca="1">'Data pre-processing'!CL31</f>
        <v>#DIV/0!</v>
      </c>
      <c r="E31" s="25" t="e">
        <f t="shared" ca="1" si="0"/>
        <v>#DIV/0!</v>
      </c>
      <c r="F31" s="25" t="e">
        <f t="shared" ca="1" si="1"/>
        <v>#DIV/0!</v>
      </c>
      <c r="G31" s="24" t="e">
        <f t="shared" ca="1" si="2"/>
        <v>#DIV/0!</v>
      </c>
      <c r="H31" s="26" t="str">
        <f ca="1">IF(ISERROR(TTEST('Data pre-processing'!DC31:DV31,'Data pre-processing'!DY31:ER31,2,2)),"N/A",TTEST('Data pre-processing'!DC31:DV31,'Data pre-processing'!DY31:ER31,2,2))</f>
        <v>N/A</v>
      </c>
      <c r="I31" s="24" t="e">
        <f t="shared" ca="1" si="3"/>
        <v>#DIV/0!</v>
      </c>
      <c r="J31" s="27" t="str">
        <f>IF(OR(ISERR(AVERAGE('Test Sample Data'!C31:V31)),ISERR(AVERAGE('Control Sample Data'!C31:V31))),"C",IF(COUNT('Test Sample Data'!C31:V31)&lt;2,"C",IF(OR(AND(AVERAGE('Test Sample Data'!C31:V31)&gt;=35,AVERAGE('Control Sample Data'!C31:V31)&gt;=35),AVERAGE('Test Sample Data'!C31:V31)="N/A",AVERAGE('Control Sample Data'!C31:V31)="N/A",COUNT('Test Sample Data'!C31:V31)&lt;2),"C",IF(AND(AVERAGE('Test Sample Data'!C31:V31)&gt;=30,AVERAGE('Control Sample Data'!C31:V31)&gt;=30,OR(H31&gt;=0.05,H31="N/A")),"B",IF(OR(AND(AVERAGE('Test Sample Data'!C31:V31)&gt;=30,AVERAGE('Control Sample Data'!C31:V31)&lt;=30),AND(AVERAGE('Test Sample Data'!C31:V31)&lt;=30,AVERAGE('Control Sample Data'!C31:V31)&gt;=30)),"A","OKAY")))))</f>
        <v>C</v>
      </c>
    </row>
    <row r="32" spans="1:10" ht="12.75" customHeight="1">
      <c r="A32" s="149" t="str">
        <f>'Test Sample Data'!A32</f>
        <v>C2dat1</v>
      </c>
      <c r="B32" s="167" t="s">
        <v>382</v>
      </c>
      <c r="C32" s="24" t="e">
        <f ca="1">'Data pre-processing'!CK32</f>
        <v>#DIV/0!</v>
      </c>
      <c r="D32" s="24" t="e">
        <f ca="1">'Data pre-processing'!CL32</f>
        <v>#DIV/0!</v>
      </c>
      <c r="E32" s="25" t="e">
        <f t="shared" ca="1" si="0"/>
        <v>#DIV/0!</v>
      </c>
      <c r="F32" s="25" t="e">
        <f t="shared" ca="1" si="1"/>
        <v>#DIV/0!</v>
      </c>
      <c r="G32" s="24" t="e">
        <f t="shared" ca="1" si="2"/>
        <v>#DIV/0!</v>
      </c>
      <c r="H32" s="26" t="str">
        <f ca="1">IF(ISERROR(TTEST('Data pre-processing'!DC32:DV32,'Data pre-processing'!DY32:ER32,2,2)),"N/A",TTEST('Data pre-processing'!DC32:DV32,'Data pre-processing'!DY32:ER32,2,2))</f>
        <v>N/A</v>
      </c>
      <c r="I32" s="24" t="e">
        <f t="shared" ca="1" si="3"/>
        <v>#DIV/0!</v>
      </c>
      <c r="J32" s="27" t="str">
        <f>IF(OR(ISERR(AVERAGE('Test Sample Data'!C32:V32)),ISERR(AVERAGE('Control Sample Data'!C32:V32))),"C",IF(COUNT('Test Sample Data'!C32:V32)&lt;2,"C",IF(OR(AND(AVERAGE('Test Sample Data'!C32:V32)&gt;=35,AVERAGE('Control Sample Data'!C32:V32)&gt;=35),AVERAGE('Test Sample Data'!C32:V32)="N/A",AVERAGE('Control Sample Data'!C32:V32)="N/A",COUNT('Test Sample Data'!C32:V32)&lt;2),"C",IF(AND(AVERAGE('Test Sample Data'!C32:V32)&gt;=30,AVERAGE('Control Sample Data'!C32:V32)&gt;=30,OR(H32&gt;=0.05,H32="N/A")),"B",IF(OR(AND(AVERAGE('Test Sample Data'!C32:V32)&gt;=30,AVERAGE('Control Sample Data'!C32:V32)&lt;=30),AND(AVERAGE('Test Sample Data'!C32:V32)&lt;=30,AVERAGE('Control Sample Data'!C32:V32)&gt;=30)),"A","OKAY")))))</f>
        <v>C</v>
      </c>
    </row>
    <row r="33" spans="1:10" ht="12.75" customHeight="1">
      <c r="A33" s="149" t="str">
        <f>'Test Sample Data'!A33</f>
        <v>C730029A08Rik</v>
      </c>
      <c r="B33" s="167" t="s">
        <v>380</v>
      </c>
      <c r="C33" s="24" t="e">
        <f ca="1">'Data pre-processing'!CK33</f>
        <v>#DIV/0!</v>
      </c>
      <c r="D33" s="24" t="e">
        <f ca="1">'Data pre-processing'!CL33</f>
        <v>#DIV/0!</v>
      </c>
      <c r="E33" s="25" t="e">
        <f t="shared" ca="1" si="0"/>
        <v>#DIV/0!</v>
      </c>
      <c r="F33" s="25" t="e">
        <f t="shared" ca="1" si="1"/>
        <v>#DIV/0!</v>
      </c>
      <c r="G33" s="24" t="e">
        <f t="shared" ca="1" si="2"/>
        <v>#DIV/0!</v>
      </c>
      <c r="H33" s="26" t="str">
        <f ca="1">IF(ISERROR(TTEST('Data pre-processing'!DC33:DV33,'Data pre-processing'!DY33:ER33,2,2)),"N/A",TTEST('Data pre-processing'!DC33:DV33,'Data pre-processing'!DY33:ER33,2,2))</f>
        <v>N/A</v>
      </c>
      <c r="I33" s="24" t="e">
        <f t="shared" ca="1" si="3"/>
        <v>#DIV/0!</v>
      </c>
      <c r="J33" s="27" t="str">
        <f>IF(OR(ISERR(AVERAGE('Test Sample Data'!C33:V33)),ISERR(AVERAGE('Control Sample Data'!C33:V33))),"C",IF(COUNT('Test Sample Data'!C33:V33)&lt;2,"C",IF(OR(AND(AVERAGE('Test Sample Data'!C33:V33)&gt;=35,AVERAGE('Control Sample Data'!C33:V33)&gt;=35),AVERAGE('Test Sample Data'!C33:V33)="N/A",AVERAGE('Control Sample Data'!C33:V33)="N/A",COUNT('Test Sample Data'!C33:V33)&lt;2),"C",IF(AND(AVERAGE('Test Sample Data'!C33:V33)&gt;=30,AVERAGE('Control Sample Data'!C33:V33)&gt;=30,OR(H33&gt;=0.05,H33="N/A")),"B",IF(OR(AND(AVERAGE('Test Sample Data'!C33:V33)&gt;=30,AVERAGE('Control Sample Data'!C33:V33)&lt;=30),AND(AVERAGE('Test Sample Data'!C33:V33)&lt;=30,AVERAGE('Control Sample Data'!C33:V33)&gt;=30)),"A","OKAY")))))</f>
        <v>C</v>
      </c>
    </row>
    <row r="34" spans="1:10" ht="12.75" customHeight="1">
      <c r="A34" s="149" t="str">
        <f>'Test Sample Data'!A34</f>
        <v>C730036E19Rik</v>
      </c>
      <c r="B34" s="167" t="s">
        <v>378</v>
      </c>
      <c r="C34" s="24" t="e">
        <f ca="1">'Data pre-processing'!CK34</f>
        <v>#DIV/0!</v>
      </c>
      <c r="D34" s="24" t="e">
        <f ca="1">'Data pre-processing'!CL34</f>
        <v>#DIV/0!</v>
      </c>
      <c r="E34" s="25" t="e">
        <f t="shared" ca="1" si="0"/>
        <v>#DIV/0!</v>
      </c>
      <c r="F34" s="25" t="e">
        <f t="shared" ca="1" si="1"/>
        <v>#DIV/0!</v>
      </c>
      <c r="G34" s="24" t="e">
        <f t="shared" ca="1" si="2"/>
        <v>#DIV/0!</v>
      </c>
      <c r="H34" s="26" t="str">
        <f ca="1">IF(ISERROR(TTEST('Data pre-processing'!DC34:DV34,'Data pre-processing'!DY34:ER34,2,2)),"N/A",TTEST('Data pre-processing'!DC34:DV34,'Data pre-processing'!DY34:ER34,2,2))</f>
        <v>N/A</v>
      </c>
      <c r="I34" s="24" t="e">
        <f t="shared" ca="1" si="3"/>
        <v>#DIV/0!</v>
      </c>
      <c r="J34" s="27" t="str">
        <f>IF(OR(ISERR(AVERAGE('Test Sample Data'!C34:V34)),ISERR(AVERAGE('Control Sample Data'!C34:V34))),"C",IF(COUNT('Test Sample Data'!C34:V34)&lt;2,"C",IF(OR(AND(AVERAGE('Test Sample Data'!C34:V34)&gt;=35,AVERAGE('Control Sample Data'!C34:V34)&gt;=35),AVERAGE('Test Sample Data'!C34:V34)="N/A",AVERAGE('Control Sample Data'!C34:V34)="N/A",COUNT('Test Sample Data'!C34:V34)&lt;2),"C",IF(AND(AVERAGE('Test Sample Data'!C34:V34)&gt;=30,AVERAGE('Control Sample Data'!C34:V34)&gt;=30,OR(H34&gt;=0.05,H34="N/A")),"B",IF(OR(AND(AVERAGE('Test Sample Data'!C34:V34)&gt;=30,AVERAGE('Control Sample Data'!C34:V34)&lt;=30),AND(AVERAGE('Test Sample Data'!C34:V34)&lt;=30,AVERAGE('Control Sample Data'!C34:V34)&gt;=30)),"A","OKAY")))))</f>
        <v>C</v>
      </c>
    </row>
    <row r="35" spans="1:10" ht="12.75" customHeight="1">
      <c r="A35" s="149" t="str">
        <f>'Test Sample Data'!A35</f>
        <v>CAIF</v>
      </c>
      <c r="B35" s="167" t="s">
        <v>376</v>
      </c>
      <c r="C35" s="24" t="e">
        <f ca="1">'Data pre-processing'!CK35</f>
        <v>#DIV/0!</v>
      </c>
      <c r="D35" s="24" t="e">
        <f ca="1">'Data pre-processing'!CL35</f>
        <v>#DIV/0!</v>
      </c>
      <c r="E35" s="25" t="e">
        <f t="shared" ca="1" si="0"/>
        <v>#DIV/0!</v>
      </c>
      <c r="F35" s="25" t="e">
        <f t="shared" ca="1" si="1"/>
        <v>#DIV/0!</v>
      </c>
      <c r="G35" s="24" t="e">
        <f t="shared" ca="1" si="2"/>
        <v>#DIV/0!</v>
      </c>
      <c r="H35" s="26" t="str">
        <f ca="1">IF(ISERROR(TTEST('Data pre-processing'!DC35:DV35,'Data pre-processing'!DY35:ER35,2,2)),"N/A",TTEST('Data pre-processing'!DC35:DV35,'Data pre-processing'!DY35:ER35,2,2))</f>
        <v>N/A</v>
      </c>
      <c r="I35" s="24" t="e">
        <f t="shared" ca="1" si="3"/>
        <v>#DIV/0!</v>
      </c>
      <c r="J35" s="27" t="str">
        <f>IF(OR(ISERR(AVERAGE('Test Sample Data'!C35:V35)),ISERR(AVERAGE('Control Sample Data'!C35:V35))),"C",IF(COUNT('Test Sample Data'!C35:V35)&lt;2,"C",IF(OR(AND(AVERAGE('Test Sample Data'!C35:V35)&gt;=35,AVERAGE('Control Sample Data'!C35:V35)&gt;=35),AVERAGE('Test Sample Data'!C35:V35)="N/A",AVERAGE('Control Sample Data'!C35:V35)="N/A",COUNT('Test Sample Data'!C35:V35)&lt;2),"C",IF(AND(AVERAGE('Test Sample Data'!C35:V35)&gt;=30,AVERAGE('Control Sample Data'!C35:V35)&gt;=30,OR(H35&gt;=0.05,H35="N/A")),"B",IF(OR(AND(AVERAGE('Test Sample Data'!C35:V35)&gt;=30,AVERAGE('Control Sample Data'!C35:V35)&lt;=30),AND(AVERAGE('Test Sample Data'!C35:V35)&lt;=30,AVERAGE('Control Sample Data'!C35:V35)&gt;=30)),"A","OKAY")))))</f>
        <v>C</v>
      </c>
    </row>
    <row r="36" spans="1:10" ht="12.75" customHeight="1">
      <c r="A36" s="149" t="str">
        <f>'Test Sample Data'!A36</f>
        <v>Chaer</v>
      </c>
      <c r="B36" s="167" t="s">
        <v>374</v>
      </c>
      <c r="C36" s="24" t="e">
        <f ca="1">'Data pre-processing'!CK36</f>
        <v>#DIV/0!</v>
      </c>
      <c r="D36" s="24" t="e">
        <f ca="1">'Data pre-processing'!CL36</f>
        <v>#DIV/0!</v>
      </c>
      <c r="E36" s="25" t="e">
        <f t="shared" ca="1" si="0"/>
        <v>#DIV/0!</v>
      </c>
      <c r="F36" s="25" t="e">
        <f t="shared" ca="1" si="1"/>
        <v>#DIV/0!</v>
      </c>
      <c r="G36" s="24" t="e">
        <f t="shared" ca="1" si="2"/>
        <v>#DIV/0!</v>
      </c>
      <c r="H36" s="26" t="str">
        <f ca="1">IF(ISERROR(TTEST('Data pre-processing'!DC36:DV36,'Data pre-processing'!DY36:ER36,2,2)),"N/A",TTEST('Data pre-processing'!DC36:DV36,'Data pre-processing'!DY36:ER36,2,2))</f>
        <v>N/A</v>
      </c>
      <c r="I36" s="24" t="e">
        <f t="shared" ca="1" si="3"/>
        <v>#DIV/0!</v>
      </c>
      <c r="J36" s="27" t="str">
        <f>IF(OR(ISERR(AVERAGE('Test Sample Data'!C36:V36)),ISERR(AVERAGE('Control Sample Data'!C36:V36))),"C",IF(COUNT('Test Sample Data'!C36:V36)&lt;2,"C",IF(OR(AND(AVERAGE('Test Sample Data'!C36:V36)&gt;=35,AVERAGE('Control Sample Data'!C36:V36)&gt;=35),AVERAGE('Test Sample Data'!C36:V36)="N/A",AVERAGE('Control Sample Data'!C36:V36)="N/A",COUNT('Test Sample Data'!C36:V36)&lt;2),"C",IF(AND(AVERAGE('Test Sample Data'!C36:V36)&gt;=30,AVERAGE('Control Sample Data'!C36:V36)&gt;=30,OR(H36&gt;=0.05,H36="N/A")),"B",IF(OR(AND(AVERAGE('Test Sample Data'!C36:V36)&gt;=30,AVERAGE('Control Sample Data'!C36:V36)&lt;=30),AND(AVERAGE('Test Sample Data'!C36:V36)&lt;=30,AVERAGE('Control Sample Data'!C36:V36)&gt;=30)),"A","OKAY")))))</f>
        <v>C</v>
      </c>
    </row>
    <row r="37" spans="1:10" ht="12.75" customHeight="1">
      <c r="A37" s="149" t="str">
        <f>'Test Sample Data'!A37</f>
        <v>Chast</v>
      </c>
      <c r="B37" s="167" t="s">
        <v>372</v>
      </c>
      <c r="C37" s="24" t="e">
        <f ca="1">'Data pre-processing'!CK37</f>
        <v>#DIV/0!</v>
      </c>
      <c r="D37" s="24" t="e">
        <f ca="1">'Data pre-processing'!CL37</f>
        <v>#DIV/0!</v>
      </c>
      <c r="E37" s="25" t="e">
        <f t="shared" ca="1" si="0"/>
        <v>#DIV/0!</v>
      </c>
      <c r="F37" s="25" t="e">
        <f t="shared" ca="1" si="1"/>
        <v>#DIV/0!</v>
      </c>
      <c r="G37" s="24" t="e">
        <f t="shared" ca="1" si="2"/>
        <v>#DIV/0!</v>
      </c>
      <c r="H37" s="26" t="str">
        <f ca="1">IF(ISERROR(TTEST('Data pre-processing'!DC37:DV37,'Data pre-processing'!DY37:ER37,2,2)),"N/A",TTEST('Data pre-processing'!DC37:DV37,'Data pre-processing'!DY37:ER37,2,2))</f>
        <v>N/A</v>
      </c>
      <c r="I37" s="24" t="e">
        <f t="shared" ca="1" si="3"/>
        <v>#DIV/0!</v>
      </c>
      <c r="J37" s="27" t="str">
        <f>IF(OR(ISERR(AVERAGE('Test Sample Data'!C37:V37)),ISERR(AVERAGE('Control Sample Data'!C37:V37))),"C",IF(COUNT('Test Sample Data'!C37:V37)&lt;2,"C",IF(OR(AND(AVERAGE('Test Sample Data'!C37:V37)&gt;=35,AVERAGE('Control Sample Data'!C37:V37)&gt;=35),AVERAGE('Test Sample Data'!C37:V37)="N/A",AVERAGE('Control Sample Data'!C37:V37)="N/A",COUNT('Test Sample Data'!C37:V37)&lt;2),"C",IF(AND(AVERAGE('Test Sample Data'!C37:V37)&gt;=30,AVERAGE('Control Sample Data'!C37:V37)&gt;=30,OR(H37&gt;=0.05,H37="N/A")),"B",IF(OR(AND(AVERAGE('Test Sample Data'!C37:V37)&gt;=30,AVERAGE('Control Sample Data'!C37:V37)&lt;=30),AND(AVERAGE('Test Sample Data'!C37:V37)&lt;=30,AVERAGE('Control Sample Data'!C37:V37)&gt;=30)),"A","OKAY")))))</f>
        <v>C</v>
      </c>
    </row>
    <row r="38" spans="1:10" ht="12.75" customHeight="1">
      <c r="A38" s="149" t="str">
        <f>'Test Sample Data'!A38</f>
        <v>Crxos</v>
      </c>
      <c r="B38" s="167" t="s">
        <v>370</v>
      </c>
      <c r="C38" s="24" t="e">
        <f ca="1">'Data pre-processing'!CK38</f>
        <v>#DIV/0!</v>
      </c>
      <c r="D38" s="24" t="e">
        <f ca="1">'Data pre-processing'!CL38</f>
        <v>#DIV/0!</v>
      </c>
      <c r="E38" s="25" t="e">
        <f t="shared" ca="1" si="0"/>
        <v>#DIV/0!</v>
      </c>
      <c r="F38" s="25" t="e">
        <f t="shared" ca="1" si="1"/>
        <v>#DIV/0!</v>
      </c>
      <c r="G38" s="24" t="e">
        <f t="shared" ca="1" si="2"/>
        <v>#DIV/0!</v>
      </c>
      <c r="H38" s="26" t="str">
        <f ca="1">IF(ISERROR(TTEST('Data pre-processing'!DC38:DV38,'Data pre-processing'!DY38:ER38,2,2)),"N/A",TTEST('Data pre-processing'!DC38:DV38,'Data pre-processing'!DY38:ER38,2,2))</f>
        <v>N/A</v>
      </c>
      <c r="I38" s="24" t="e">
        <f t="shared" ca="1" si="3"/>
        <v>#DIV/0!</v>
      </c>
      <c r="J38" s="27" t="str">
        <f>IF(OR(ISERR(AVERAGE('Test Sample Data'!C38:V38)),ISERR(AVERAGE('Control Sample Data'!C38:V38))),"C",IF(COUNT('Test Sample Data'!C38:V38)&lt;2,"C",IF(OR(AND(AVERAGE('Test Sample Data'!C38:V38)&gt;=35,AVERAGE('Control Sample Data'!C38:V38)&gt;=35),AVERAGE('Test Sample Data'!C38:V38)="N/A",AVERAGE('Control Sample Data'!C38:V38)="N/A",COUNT('Test Sample Data'!C38:V38)&lt;2),"C",IF(AND(AVERAGE('Test Sample Data'!C38:V38)&gt;=30,AVERAGE('Control Sample Data'!C38:V38)&gt;=30,OR(H38&gt;=0.05,H38="N/A")),"B",IF(OR(AND(AVERAGE('Test Sample Data'!C38:V38)&gt;=30,AVERAGE('Control Sample Data'!C38:V38)&lt;=30),AND(AVERAGE('Test Sample Data'!C38:V38)&lt;=30,AVERAGE('Control Sample Data'!C38:V38)&gt;=30)),"A","OKAY")))))</f>
        <v>C</v>
      </c>
    </row>
    <row r="39" spans="1:10" ht="12.75" customHeight="1">
      <c r="A39" s="149" t="str">
        <f>'Test Sample Data'!A39</f>
        <v>Cyp4b1-ps2</v>
      </c>
      <c r="B39" s="167" t="s">
        <v>368</v>
      </c>
      <c r="C39" s="24" t="e">
        <f ca="1">'Data pre-processing'!CK39</f>
        <v>#DIV/0!</v>
      </c>
      <c r="D39" s="24" t="e">
        <f ca="1">'Data pre-processing'!CL39</f>
        <v>#DIV/0!</v>
      </c>
      <c r="E39" s="25" t="e">
        <f t="shared" ca="1" si="0"/>
        <v>#DIV/0!</v>
      </c>
      <c r="F39" s="25" t="e">
        <f t="shared" ca="1" si="1"/>
        <v>#DIV/0!</v>
      </c>
      <c r="G39" s="24" t="e">
        <f t="shared" ca="1" si="2"/>
        <v>#DIV/0!</v>
      </c>
      <c r="H39" s="26" t="str">
        <f ca="1">IF(ISERROR(TTEST('Data pre-processing'!DC39:DV39,'Data pre-processing'!DY39:ER39,2,2)),"N/A",TTEST('Data pre-processing'!DC39:DV39,'Data pre-processing'!DY39:ER39,2,2))</f>
        <v>N/A</v>
      </c>
      <c r="I39" s="24" t="e">
        <f t="shared" ca="1" si="3"/>
        <v>#DIV/0!</v>
      </c>
      <c r="J39" s="27" t="str">
        <f>IF(OR(ISERR(AVERAGE('Test Sample Data'!C39:V39)),ISERR(AVERAGE('Control Sample Data'!C39:V39))),"C",IF(COUNT('Test Sample Data'!C39:V39)&lt;2,"C",IF(OR(AND(AVERAGE('Test Sample Data'!C39:V39)&gt;=35,AVERAGE('Control Sample Data'!C39:V39)&gt;=35),AVERAGE('Test Sample Data'!C39:V39)="N/A",AVERAGE('Control Sample Data'!C39:V39)="N/A",COUNT('Test Sample Data'!C39:V39)&lt;2),"C",IF(AND(AVERAGE('Test Sample Data'!C39:V39)&gt;=30,AVERAGE('Control Sample Data'!C39:V39)&gt;=30,OR(H39&gt;=0.05,H39="N/A")),"B",IF(OR(AND(AVERAGE('Test Sample Data'!C39:V39)&gt;=30,AVERAGE('Control Sample Data'!C39:V39)&lt;=30),AND(AVERAGE('Test Sample Data'!C39:V39)&lt;=30,AVERAGE('Control Sample Data'!C39:V39)&gt;=30)),"A","OKAY")))))</f>
        <v>C</v>
      </c>
    </row>
    <row r="40" spans="1:10" ht="12.75" customHeight="1">
      <c r="A40" s="149" t="str">
        <f>'Test Sample Data'!A40</f>
        <v>Dalir</v>
      </c>
      <c r="B40" s="167" t="s">
        <v>366</v>
      </c>
      <c r="C40" s="24" t="e">
        <f ca="1">'Data pre-processing'!CK40</f>
        <v>#DIV/0!</v>
      </c>
      <c r="D40" s="24" t="e">
        <f ca="1">'Data pre-processing'!CL40</f>
        <v>#DIV/0!</v>
      </c>
      <c r="E40" s="25" t="e">
        <f t="shared" ca="1" si="0"/>
        <v>#DIV/0!</v>
      </c>
      <c r="F40" s="25" t="e">
        <f t="shared" ca="1" si="1"/>
        <v>#DIV/0!</v>
      </c>
      <c r="G40" s="24" t="e">
        <f t="shared" ca="1" si="2"/>
        <v>#DIV/0!</v>
      </c>
      <c r="H40" s="26" t="str">
        <f ca="1">IF(ISERROR(TTEST('Data pre-processing'!DC40:DV40,'Data pre-processing'!DY40:ER40,2,2)),"N/A",TTEST('Data pre-processing'!DC40:DV40,'Data pre-processing'!DY40:ER40,2,2))</f>
        <v>N/A</v>
      </c>
      <c r="I40" s="24" t="e">
        <f t="shared" ca="1" si="3"/>
        <v>#DIV/0!</v>
      </c>
      <c r="J40" s="27" t="str">
        <f>IF(OR(ISERR(AVERAGE('Test Sample Data'!C40:V40)),ISERR(AVERAGE('Control Sample Data'!C40:V40))),"C",IF(COUNT('Test Sample Data'!C40:V40)&lt;2,"C",IF(OR(AND(AVERAGE('Test Sample Data'!C40:V40)&gt;=35,AVERAGE('Control Sample Data'!C40:V40)&gt;=35),AVERAGE('Test Sample Data'!C40:V40)="N/A",AVERAGE('Control Sample Data'!C40:V40)="N/A",COUNT('Test Sample Data'!C40:V40)&lt;2),"C",IF(AND(AVERAGE('Test Sample Data'!C40:V40)&gt;=30,AVERAGE('Control Sample Data'!C40:V40)&gt;=30,OR(H40&gt;=0.05,H40="N/A")),"B",IF(OR(AND(AVERAGE('Test Sample Data'!C40:V40)&gt;=30,AVERAGE('Control Sample Data'!C40:V40)&lt;=30),AND(AVERAGE('Test Sample Data'!C40:V40)&lt;=30,AVERAGE('Control Sample Data'!C40:V40)&gt;=30)),"A","OKAY")))))</f>
        <v>C</v>
      </c>
    </row>
    <row r="41" spans="1:10" ht="12.75" customHeight="1">
      <c r="A41" s="149" t="str">
        <f>'Test Sample Data'!A41</f>
        <v>Digit</v>
      </c>
      <c r="B41" s="167" t="s">
        <v>364</v>
      </c>
      <c r="C41" s="24" t="e">
        <f ca="1">'Data pre-processing'!CK41</f>
        <v>#DIV/0!</v>
      </c>
      <c r="D41" s="24" t="e">
        <f ca="1">'Data pre-processing'!CL41</f>
        <v>#DIV/0!</v>
      </c>
      <c r="E41" s="25" t="e">
        <f t="shared" ca="1" si="0"/>
        <v>#DIV/0!</v>
      </c>
      <c r="F41" s="25" t="e">
        <f t="shared" ca="1" si="1"/>
        <v>#DIV/0!</v>
      </c>
      <c r="G41" s="24" t="e">
        <f t="shared" ca="1" si="2"/>
        <v>#DIV/0!</v>
      </c>
      <c r="H41" s="26" t="str">
        <f ca="1">IF(ISERROR(TTEST('Data pre-processing'!DC41:DV41,'Data pre-processing'!DY41:ER41,2,2)),"N/A",TTEST('Data pre-processing'!DC41:DV41,'Data pre-processing'!DY41:ER41,2,2))</f>
        <v>N/A</v>
      </c>
      <c r="I41" s="24" t="e">
        <f t="shared" ca="1" si="3"/>
        <v>#DIV/0!</v>
      </c>
      <c r="J41" s="27" t="str">
        <f>IF(OR(ISERR(AVERAGE('Test Sample Data'!C41:V41)),ISERR(AVERAGE('Control Sample Data'!C41:V41))),"C",IF(COUNT('Test Sample Data'!C41:V41)&lt;2,"C",IF(OR(AND(AVERAGE('Test Sample Data'!C41:V41)&gt;=35,AVERAGE('Control Sample Data'!C41:V41)&gt;=35),AVERAGE('Test Sample Data'!C41:V41)="N/A",AVERAGE('Control Sample Data'!C41:V41)="N/A",COUNT('Test Sample Data'!C41:V41)&lt;2),"C",IF(AND(AVERAGE('Test Sample Data'!C41:V41)&gt;=30,AVERAGE('Control Sample Data'!C41:V41)&gt;=30,OR(H41&gt;=0.05,H41="N/A")),"B",IF(OR(AND(AVERAGE('Test Sample Data'!C41:V41)&gt;=30,AVERAGE('Control Sample Data'!C41:V41)&lt;=30),AND(AVERAGE('Test Sample Data'!C41:V41)&lt;=30,AVERAGE('Control Sample Data'!C41:V41)&gt;=30)),"A","OKAY")))))</f>
        <v>C</v>
      </c>
    </row>
    <row r="42" spans="1:10" ht="12.75" customHeight="1">
      <c r="A42" s="149" t="str">
        <f>'Test Sample Data'!A42</f>
        <v>Dio3os</v>
      </c>
      <c r="B42" s="167" t="s">
        <v>362</v>
      </c>
      <c r="C42" s="24" t="e">
        <f ca="1">'Data pre-processing'!CK42</f>
        <v>#DIV/0!</v>
      </c>
      <c r="D42" s="24" t="e">
        <f ca="1">'Data pre-processing'!CL42</f>
        <v>#DIV/0!</v>
      </c>
      <c r="E42" s="25" t="e">
        <f t="shared" ca="1" si="0"/>
        <v>#DIV/0!</v>
      </c>
      <c r="F42" s="25" t="e">
        <f t="shared" ca="1" si="1"/>
        <v>#DIV/0!</v>
      </c>
      <c r="G42" s="24" t="e">
        <f t="shared" ca="1" si="2"/>
        <v>#DIV/0!</v>
      </c>
      <c r="H42" s="26" t="str">
        <f ca="1">IF(ISERROR(TTEST('Data pre-processing'!DC42:DV42,'Data pre-processing'!DY42:ER42,2,2)),"N/A",TTEST('Data pre-processing'!DC42:DV42,'Data pre-processing'!DY42:ER42,2,2))</f>
        <v>N/A</v>
      </c>
      <c r="I42" s="24" t="e">
        <f t="shared" ca="1" si="3"/>
        <v>#DIV/0!</v>
      </c>
      <c r="J42" s="27" t="str">
        <f>IF(OR(ISERR(AVERAGE('Test Sample Data'!C42:V42)),ISERR(AVERAGE('Control Sample Data'!C42:V42))),"C",IF(COUNT('Test Sample Data'!C42:V42)&lt;2,"C",IF(OR(AND(AVERAGE('Test Sample Data'!C42:V42)&gt;=35,AVERAGE('Control Sample Data'!C42:V42)&gt;=35),AVERAGE('Test Sample Data'!C42:V42)="N/A",AVERAGE('Control Sample Data'!C42:V42)="N/A",COUNT('Test Sample Data'!C42:V42)&lt;2),"C",IF(AND(AVERAGE('Test Sample Data'!C42:V42)&gt;=30,AVERAGE('Control Sample Data'!C42:V42)&gt;=30,OR(H42&gt;=0.05,H42="N/A")),"B",IF(OR(AND(AVERAGE('Test Sample Data'!C42:V42)&gt;=30,AVERAGE('Control Sample Data'!C42:V42)&lt;=30),AND(AVERAGE('Test Sample Data'!C42:V42)&lt;=30,AVERAGE('Control Sample Data'!C42:V42)&gt;=30)),"A","OKAY")))))</f>
        <v>C</v>
      </c>
    </row>
    <row r="43" spans="1:10" ht="12.75" customHeight="1">
      <c r="A43" s="149" t="str">
        <f>'Test Sample Data'!A43</f>
        <v>Dleu2</v>
      </c>
      <c r="B43" s="167" t="s">
        <v>360</v>
      </c>
      <c r="C43" s="24" t="e">
        <f ca="1">'Data pre-processing'!CK43</f>
        <v>#DIV/0!</v>
      </c>
      <c r="D43" s="24" t="e">
        <f ca="1">'Data pre-processing'!CL43</f>
        <v>#DIV/0!</v>
      </c>
      <c r="E43" s="25" t="e">
        <f t="shared" ca="1" si="0"/>
        <v>#DIV/0!</v>
      </c>
      <c r="F43" s="25" t="e">
        <f t="shared" ca="1" si="1"/>
        <v>#DIV/0!</v>
      </c>
      <c r="G43" s="24" t="e">
        <f t="shared" ca="1" si="2"/>
        <v>#DIV/0!</v>
      </c>
      <c r="H43" s="26" t="str">
        <f ca="1">IF(ISERROR(TTEST('Data pre-processing'!DC43:DV43,'Data pre-processing'!DY43:ER43,2,2)),"N/A",TTEST('Data pre-processing'!DC43:DV43,'Data pre-processing'!DY43:ER43,2,2))</f>
        <v>N/A</v>
      </c>
      <c r="I43" s="24" t="e">
        <f t="shared" ca="1" si="3"/>
        <v>#DIV/0!</v>
      </c>
      <c r="J43" s="27" t="str">
        <f>IF(OR(ISERR(AVERAGE('Test Sample Data'!C43:V43)),ISERR(AVERAGE('Control Sample Data'!C43:V43))),"C",IF(COUNT('Test Sample Data'!C43:V43)&lt;2,"C",IF(OR(AND(AVERAGE('Test Sample Data'!C43:V43)&gt;=35,AVERAGE('Control Sample Data'!C43:V43)&gt;=35),AVERAGE('Test Sample Data'!C43:V43)="N/A",AVERAGE('Control Sample Data'!C43:V43)="N/A",COUNT('Test Sample Data'!C43:V43)&lt;2),"C",IF(AND(AVERAGE('Test Sample Data'!C43:V43)&gt;=30,AVERAGE('Control Sample Data'!C43:V43)&gt;=30,OR(H43&gt;=0.05,H43="N/A")),"B",IF(OR(AND(AVERAGE('Test Sample Data'!C43:V43)&gt;=30,AVERAGE('Control Sample Data'!C43:V43)&lt;=30),AND(AVERAGE('Test Sample Data'!C43:V43)&lt;=30,AVERAGE('Control Sample Data'!C43:V43)&gt;=30)),"A","OKAY")))))</f>
        <v>C</v>
      </c>
    </row>
    <row r="44" spans="1:10" ht="12.75" customHeight="1">
      <c r="A44" s="149" t="str">
        <f>'Test Sample Data'!A44</f>
        <v>Dlx1as</v>
      </c>
      <c r="B44" s="167" t="s">
        <v>358</v>
      </c>
      <c r="C44" s="24" t="e">
        <f ca="1">'Data pre-processing'!CK44</f>
        <v>#DIV/0!</v>
      </c>
      <c r="D44" s="24" t="e">
        <f ca="1">'Data pre-processing'!CL44</f>
        <v>#DIV/0!</v>
      </c>
      <c r="E44" s="25" t="e">
        <f t="shared" ca="1" si="0"/>
        <v>#DIV/0!</v>
      </c>
      <c r="F44" s="25" t="e">
        <f t="shared" ca="1" si="1"/>
        <v>#DIV/0!</v>
      </c>
      <c r="G44" s="24" t="e">
        <f t="shared" ca="1" si="2"/>
        <v>#DIV/0!</v>
      </c>
      <c r="H44" s="26" t="str">
        <f ca="1">IF(ISERROR(TTEST('Data pre-processing'!DC44:DV44,'Data pre-processing'!DY44:ER44,2,2)),"N/A",TTEST('Data pre-processing'!DC44:DV44,'Data pre-processing'!DY44:ER44,2,2))</f>
        <v>N/A</v>
      </c>
      <c r="I44" s="24" t="e">
        <f t="shared" ca="1" si="3"/>
        <v>#DIV/0!</v>
      </c>
      <c r="J44" s="27" t="str">
        <f>IF(OR(ISERR(AVERAGE('Test Sample Data'!C44:V44)),ISERR(AVERAGE('Control Sample Data'!C44:V44))),"C",IF(COUNT('Test Sample Data'!C44:V44)&lt;2,"C",IF(OR(AND(AVERAGE('Test Sample Data'!C44:V44)&gt;=35,AVERAGE('Control Sample Data'!C44:V44)&gt;=35),AVERAGE('Test Sample Data'!C44:V44)="N/A",AVERAGE('Control Sample Data'!C44:V44)="N/A",COUNT('Test Sample Data'!C44:V44)&lt;2),"C",IF(AND(AVERAGE('Test Sample Data'!C44:V44)&gt;=30,AVERAGE('Control Sample Data'!C44:V44)&gt;=30,OR(H44&gt;=0.05,H44="N/A")),"B",IF(OR(AND(AVERAGE('Test Sample Data'!C44:V44)&gt;=30,AVERAGE('Control Sample Data'!C44:V44)&lt;=30),AND(AVERAGE('Test Sample Data'!C44:V44)&lt;=30,AVERAGE('Control Sample Data'!C44:V44)&gt;=30)),"A","OKAY")))))</f>
        <v>C</v>
      </c>
    </row>
    <row r="45" spans="1:10" ht="12.75" customHeight="1">
      <c r="A45" s="149" t="str">
        <f>'Test Sample Data'!A45</f>
        <v>Dlx4os</v>
      </c>
      <c r="B45" s="167" t="s">
        <v>356</v>
      </c>
      <c r="C45" s="24" t="e">
        <f ca="1">'Data pre-processing'!CK45</f>
        <v>#DIV/0!</v>
      </c>
      <c r="D45" s="24" t="e">
        <f ca="1">'Data pre-processing'!CL45</f>
        <v>#DIV/0!</v>
      </c>
      <c r="E45" s="25" t="e">
        <f t="shared" ca="1" si="0"/>
        <v>#DIV/0!</v>
      </c>
      <c r="F45" s="25" t="e">
        <f t="shared" ca="1" si="1"/>
        <v>#DIV/0!</v>
      </c>
      <c r="G45" s="24" t="e">
        <f t="shared" ca="1" si="2"/>
        <v>#DIV/0!</v>
      </c>
      <c r="H45" s="26" t="str">
        <f ca="1">IF(ISERROR(TTEST('Data pre-processing'!DC45:DV45,'Data pre-processing'!DY45:ER45,2,2)),"N/A",TTEST('Data pre-processing'!DC45:DV45,'Data pre-processing'!DY45:ER45,2,2))</f>
        <v>N/A</v>
      </c>
      <c r="I45" s="24" t="e">
        <f t="shared" ca="1" si="3"/>
        <v>#DIV/0!</v>
      </c>
      <c r="J45" s="27" t="str">
        <f>IF(OR(ISERR(AVERAGE('Test Sample Data'!C45:V45)),ISERR(AVERAGE('Control Sample Data'!C45:V45))),"C",IF(COUNT('Test Sample Data'!C45:V45)&lt;2,"C",IF(OR(AND(AVERAGE('Test Sample Data'!C45:V45)&gt;=35,AVERAGE('Control Sample Data'!C45:V45)&gt;=35),AVERAGE('Test Sample Data'!C45:V45)="N/A",AVERAGE('Control Sample Data'!C45:V45)="N/A",COUNT('Test Sample Data'!C45:V45)&lt;2),"C",IF(AND(AVERAGE('Test Sample Data'!C45:V45)&gt;=30,AVERAGE('Control Sample Data'!C45:V45)&gt;=30,OR(H45&gt;=0.05,H45="N/A")),"B",IF(OR(AND(AVERAGE('Test Sample Data'!C45:V45)&gt;=30,AVERAGE('Control Sample Data'!C45:V45)&lt;=30),AND(AVERAGE('Test Sample Data'!C45:V45)&lt;=30,AVERAGE('Control Sample Data'!C45:V45)&gt;=30)),"A","OKAY")))))</f>
        <v>C</v>
      </c>
    </row>
    <row r="46" spans="1:10" ht="12.75" customHeight="1">
      <c r="A46" s="149" t="str">
        <f>'Test Sample Data'!A46</f>
        <v>Dlx6os1</v>
      </c>
      <c r="B46" s="167" t="s">
        <v>354</v>
      </c>
      <c r="C46" s="24" t="e">
        <f ca="1">'Data pre-processing'!CK46</f>
        <v>#DIV/0!</v>
      </c>
      <c r="D46" s="24" t="e">
        <f ca="1">'Data pre-processing'!CL46</f>
        <v>#DIV/0!</v>
      </c>
      <c r="E46" s="25" t="e">
        <f t="shared" ca="1" si="0"/>
        <v>#DIV/0!</v>
      </c>
      <c r="F46" s="25" t="e">
        <f t="shared" ca="1" si="1"/>
        <v>#DIV/0!</v>
      </c>
      <c r="G46" s="24" t="e">
        <f t="shared" ca="1" si="2"/>
        <v>#DIV/0!</v>
      </c>
      <c r="H46" s="26" t="str">
        <f ca="1">IF(ISERROR(TTEST('Data pre-processing'!DC46:DV46,'Data pre-processing'!DY46:ER46,2,2)),"N/A",TTEST('Data pre-processing'!DC46:DV46,'Data pre-processing'!DY46:ER46,2,2))</f>
        <v>N/A</v>
      </c>
      <c r="I46" s="24" t="e">
        <f t="shared" ca="1" si="3"/>
        <v>#DIV/0!</v>
      </c>
      <c r="J46" s="27" t="str">
        <f>IF(OR(ISERR(AVERAGE('Test Sample Data'!C46:V46)),ISERR(AVERAGE('Control Sample Data'!C46:V46))),"C",IF(COUNT('Test Sample Data'!C46:V46)&lt;2,"C",IF(OR(AND(AVERAGE('Test Sample Data'!C46:V46)&gt;=35,AVERAGE('Control Sample Data'!C46:V46)&gt;=35),AVERAGE('Test Sample Data'!C46:V46)="N/A",AVERAGE('Control Sample Data'!C46:V46)="N/A",COUNT('Test Sample Data'!C46:V46)&lt;2),"C",IF(AND(AVERAGE('Test Sample Data'!C46:V46)&gt;=30,AVERAGE('Control Sample Data'!C46:V46)&gt;=30,OR(H46&gt;=0.05,H46="N/A")),"B",IF(OR(AND(AVERAGE('Test Sample Data'!C46:V46)&gt;=30,AVERAGE('Control Sample Data'!C46:V46)&lt;=30),AND(AVERAGE('Test Sample Data'!C46:V46)&lt;=30,AVERAGE('Control Sample Data'!C46:V46)&gt;=30)),"A","OKAY")))))</f>
        <v>C</v>
      </c>
    </row>
    <row r="47" spans="1:10" ht="12.75" customHeight="1">
      <c r="A47" s="149" t="str">
        <f>'Test Sample Data'!A47</f>
        <v>Dreh</v>
      </c>
      <c r="B47" s="167" t="s">
        <v>352</v>
      </c>
      <c r="C47" s="24" t="e">
        <f ca="1">'Data pre-processing'!CK47</f>
        <v>#DIV/0!</v>
      </c>
      <c r="D47" s="24" t="e">
        <f ca="1">'Data pre-processing'!CL47</f>
        <v>#DIV/0!</v>
      </c>
      <c r="E47" s="25" t="e">
        <f t="shared" ca="1" si="0"/>
        <v>#DIV/0!</v>
      </c>
      <c r="F47" s="25" t="e">
        <f t="shared" ca="1" si="1"/>
        <v>#DIV/0!</v>
      </c>
      <c r="G47" s="24" t="e">
        <f t="shared" ca="1" si="2"/>
        <v>#DIV/0!</v>
      </c>
      <c r="H47" s="26" t="str">
        <f ca="1">IF(ISERROR(TTEST('Data pre-processing'!DC47:DV47,'Data pre-processing'!DY47:ER47,2,2)),"N/A",TTEST('Data pre-processing'!DC47:DV47,'Data pre-processing'!DY47:ER47,2,2))</f>
        <v>N/A</v>
      </c>
      <c r="I47" s="24" t="e">
        <f t="shared" ca="1" si="3"/>
        <v>#DIV/0!</v>
      </c>
      <c r="J47" s="27" t="str">
        <f>IF(OR(ISERR(AVERAGE('Test Sample Data'!C47:V47)),ISERR(AVERAGE('Control Sample Data'!C47:V47))),"C",IF(COUNT('Test Sample Data'!C47:V47)&lt;2,"C",IF(OR(AND(AVERAGE('Test Sample Data'!C47:V47)&gt;=35,AVERAGE('Control Sample Data'!C47:V47)&gt;=35),AVERAGE('Test Sample Data'!C47:V47)="N/A",AVERAGE('Control Sample Data'!C47:V47)="N/A",COUNT('Test Sample Data'!C47:V47)&lt;2),"C",IF(AND(AVERAGE('Test Sample Data'!C47:V47)&gt;=30,AVERAGE('Control Sample Data'!C47:V47)&gt;=30,OR(H47&gt;=0.05,H47="N/A")),"B",IF(OR(AND(AVERAGE('Test Sample Data'!C47:V47)&gt;=30,AVERAGE('Control Sample Data'!C47:V47)&lt;=30),AND(AVERAGE('Test Sample Data'!C47:V47)&lt;=30,AVERAGE('Control Sample Data'!C47:V47)&gt;=30)),"A","OKAY")))))</f>
        <v>C</v>
      </c>
    </row>
    <row r="48" spans="1:10" ht="12.75" customHeight="1">
      <c r="A48" s="149" t="str">
        <f>'Test Sample Data'!A48</f>
        <v>Dworf</v>
      </c>
      <c r="B48" s="167" t="s">
        <v>350</v>
      </c>
      <c r="C48" s="24" t="e">
        <f ca="1">'Data pre-processing'!CK48</f>
        <v>#DIV/0!</v>
      </c>
      <c r="D48" s="24" t="e">
        <f ca="1">'Data pre-processing'!CL48</f>
        <v>#DIV/0!</v>
      </c>
      <c r="E48" s="25" t="e">
        <f t="shared" ca="1" si="0"/>
        <v>#DIV/0!</v>
      </c>
      <c r="F48" s="25" t="e">
        <f t="shared" ca="1" si="1"/>
        <v>#DIV/0!</v>
      </c>
      <c r="G48" s="24" t="e">
        <f t="shared" ca="1" si="2"/>
        <v>#DIV/0!</v>
      </c>
      <c r="H48" s="26" t="str">
        <f ca="1">IF(ISERROR(TTEST('Data pre-processing'!DC48:DV48,'Data pre-processing'!DY48:ER48,2,2)),"N/A",TTEST('Data pre-processing'!DC48:DV48,'Data pre-processing'!DY48:ER48,2,2))</f>
        <v>N/A</v>
      </c>
      <c r="I48" s="24" t="e">
        <f t="shared" ca="1" si="3"/>
        <v>#DIV/0!</v>
      </c>
      <c r="J48" s="27" t="str">
        <f>IF(OR(ISERR(AVERAGE('Test Sample Data'!C48:V48)),ISERR(AVERAGE('Control Sample Data'!C48:V48))),"C",IF(COUNT('Test Sample Data'!C48:V48)&lt;2,"C",IF(OR(AND(AVERAGE('Test Sample Data'!C48:V48)&gt;=35,AVERAGE('Control Sample Data'!C48:V48)&gt;=35),AVERAGE('Test Sample Data'!C48:V48)="N/A",AVERAGE('Control Sample Data'!C48:V48)="N/A",COUNT('Test Sample Data'!C48:V48)&lt;2),"C",IF(AND(AVERAGE('Test Sample Data'!C48:V48)&gt;=30,AVERAGE('Control Sample Data'!C48:V48)&gt;=30,OR(H48&gt;=0.05,H48="N/A")),"B",IF(OR(AND(AVERAGE('Test Sample Data'!C48:V48)&gt;=30,AVERAGE('Control Sample Data'!C48:V48)&lt;=30),AND(AVERAGE('Test Sample Data'!C48:V48)&lt;=30,AVERAGE('Control Sample Data'!C48:V48)&gt;=30)),"A","OKAY")))))</f>
        <v>C</v>
      </c>
    </row>
    <row r="49" spans="1:10" ht="12.75" customHeight="1">
      <c r="A49" s="149" t="str">
        <f>'Test Sample Data'!A49</f>
        <v>E130102H24Rik</v>
      </c>
      <c r="B49" s="167" t="s">
        <v>348</v>
      </c>
      <c r="C49" s="24" t="e">
        <f ca="1">'Data pre-processing'!CK49</f>
        <v>#DIV/0!</v>
      </c>
      <c r="D49" s="24" t="e">
        <f ca="1">'Data pre-processing'!CL49</f>
        <v>#DIV/0!</v>
      </c>
      <c r="E49" s="25" t="e">
        <f t="shared" ca="1" si="0"/>
        <v>#DIV/0!</v>
      </c>
      <c r="F49" s="25" t="e">
        <f t="shared" ca="1" si="1"/>
        <v>#DIV/0!</v>
      </c>
      <c r="G49" s="24" t="e">
        <f t="shared" ca="1" si="2"/>
        <v>#DIV/0!</v>
      </c>
      <c r="H49" s="26" t="str">
        <f ca="1">IF(ISERROR(TTEST('Data pre-processing'!DC49:DV49,'Data pre-processing'!DY49:ER49,2,2)),"N/A",TTEST('Data pre-processing'!DC49:DV49,'Data pre-processing'!DY49:ER49,2,2))</f>
        <v>N/A</v>
      </c>
      <c r="I49" s="24" t="e">
        <f t="shared" ca="1" si="3"/>
        <v>#DIV/0!</v>
      </c>
      <c r="J49" s="27" t="str">
        <f>IF(OR(ISERR(AVERAGE('Test Sample Data'!C49:V49)),ISERR(AVERAGE('Control Sample Data'!C49:V49))),"C",IF(COUNT('Test Sample Data'!C49:V49)&lt;2,"C",IF(OR(AND(AVERAGE('Test Sample Data'!C49:V49)&gt;=35,AVERAGE('Control Sample Data'!C49:V49)&gt;=35),AVERAGE('Test Sample Data'!C49:V49)="N/A",AVERAGE('Control Sample Data'!C49:V49)="N/A",COUNT('Test Sample Data'!C49:V49)&lt;2),"C",IF(AND(AVERAGE('Test Sample Data'!C49:V49)&gt;=30,AVERAGE('Control Sample Data'!C49:V49)&gt;=30,OR(H49&gt;=0.05,H49="N/A")),"B",IF(OR(AND(AVERAGE('Test Sample Data'!C49:V49)&gt;=30,AVERAGE('Control Sample Data'!C49:V49)&lt;=30),AND(AVERAGE('Test Sample Data'!C49:V49)&lt;=30,AVERAGE('Control Sample Data'!C49:V49)&gt;=30)),"A","OKAY")))))</f>
        <v>C</v>
      </c>
    </row>
    <row r="50" spans="1:10" ht="12.75" customHeight="1">
      <c r="A50" s="149" t="str">
        <f>'Test Sample Data'!A50</f>
        <v>Egr2-AS</v>
      </c>
      <c r="B50" s="167" t="s">
        <v>346</v>
      </c>
      <c r="C50" s="24" t="e">
        <f ca="1">'Data pre-processing'!CK50</f>
        <v>#DIV/0!</v>
      </c>
      <c r="D50" s="24" t="e">
        <f ca="1">'Data pre-processing'!CL50</f>
        <v>#DIV/0!</v>
      </c>
      <c r="E50" s="25" t="e">
        <f t="shared" ca="1" si="0"/>
        <v>#DIV/0!</v>
      </c>
      <c r="F50" s="25" t="e">
        <f t="shared" ca="1" si="1"/>
        <v>#DIV/0!</v>
      </c>
      <c r="G50" s="24" t="e">
        <f t="shared" ca="1" si="2"/>
        <v>#DIV/0!</v>
      </c>
      <c r="H50" s="26" t="str">
        <f ca="1">IF(ISERROR(TTEST('Data pre-processing'!DC50:DV50,'Data pre-processing'!DY50:ER50,2,2)),"N/A",TTEST('Data pre-processing'!DC50:DV50,'Data pre-processing'!DY50:ER50,2,2))</f>
        <v>N/A</v>
      </c>
      <c r="I50" s="24" t="e">
        <f t="shared" ca="1" si="3"/>
        <v>#DIV/0!</v>
      </c>
      <c r="J50" s="27" t="str">
        <f>IF(OR(ISERR(AVERAGE('Test Sample Data'!C50:V50)),ISERR(AVERAGE('Control Sample Data'!C50:V50))),"C",IF(COUNT('Test Sample Data'!C50:V50)&lt;2,"C",IF(OR(AND(AVERAGE('Test Sample Data'!C50:V50)&gt;=35,AVERAGE('Control Sample Data'!C50:V50)&gt;=35),AVERAGE('Test Sample Data'!C50:V50)="N/A",AVERAGE('Control Sample Data'!C50:V50)="N/A",COUNT('Test Sample Data'!C50:V50)&lt;2),"C",IF(AND(AVERAGE('Test Sample Data'!C50:V50)&gt;=30,AVERAGE('Control Sample Data'!C50:V50)&gt;=30,OR(H50&gt;=0.05,H50="N/A")),"B",IF(OR(AND(AVERAGE('Test Sample Data'!C50:V50)&gt;=30,AVERAGE('Control Sample Data'!C50:V50)&lt;=30),AND(AVERAGE('Test Sample Data'!C50:V50)&lt;=30,AVERAGE('Control Sample Data'!C50:V50)&gt;=30)),"A","OKAY")))))</f>
        <v>C</v>
      </c>
    </row>
    <row r="51" spans="1:10" ht="12.75" customHeight="1">
      <c r="A51" s="149" t="str">
        <f>'Test Sample Data'!A51</f>
        <v>Emx2os</v>
      </c>
      <c r="B51" s="167" t="s">
        <v>344</v>
      </c>
      <c r="C51" s="24" t="e">
        <f ca="1">'Data pre-processing'!CK51</f>
        <v>#DIV/0!</v>
      </c>
      <c r="D51" s="24" t="e">
        <f ca="1">'Data pre-processing'!CL51</f>
        <v>#DIV/0!</v>
      </c>
      <c r="E51" s="25" t="e">
        <f t="shared" ca="1" si="0"/>
        <v>#DIV/0!</v>
      </c>
      <c r="F51" s="25" t="e">
        <f t="shared" ca="1" si="1"/>
        <v>#DIV/0!</v>
      </c>
      <c r="G51" s="24" t="e">
        <f t="shared" ca="1" si="2"/>
        <v>#DIV/0!</v>
      </c>
      <c r="H51" s="26" t="str">
        <f ca="1">IF(ISERROR(TTEST('Data pre-processing'!DC51:DV51,'Data pre-processing'!DY51:ER51,2,2)),"N/A",TTEST('Data pre-processing'!DC51:DV51,'Data pre-processing'!DY51:ER51,2,2))</f>
        <v>N/A</v>
      </c>
      <c r="I51" s="24" t="e">
        <f t="shared" ca="1" si="3"/>
        <v>#DIV/0!</v>
      </c>
      <c r="J51" s="27" t="str">
        <f>IF(OR(ISERR(AVERAGE('Test Sample Data'!C51:V51)),ISERR(AVERAGE('Control Sample Data'!C51:V51))),"C",IF(COUNT('Test Sample Data'!C51:V51)&lt;2,"C",IF(OR(AND(AVERAGE('Test Sample Data'!C51:V51)&gt;=35,AVERAGE('Control Sample Data'!C51:V51)&gt;=35),AVERAGE('Test Sample Data'!C51:V51)="N/A",AVERAGE('Control Sample Data'!C51:V51)="N/A",COUNT('Test Sample Data'!C51:V51)&lt;2),"C",IF(AND(AVERAGE('Test Sample Data'!C51:V51)&gt;=30,AVERAGE('Control Sample Data'!C51:V51)&gt;=30,OR(H51&gt;=0.05,H51="N/A")),"B",IF(OR(AND(AVERAGE('Test Sample Data'!C51:V51)&gt;=30,AVERAGE('Control Sample Data'!C51:V51)&lt;=30),AND(AVERAGE('Test Sample Data'!C51:V51)&lt;=30,AVERAGE('Control Sample Data'!C51:V51)&gt;=30)),"A","OKAY")))))</f>
        <v>C</v>
      </c>
    </row>
    <row r="52" spans="1:10" ht="12.75" customHeight="1">
      <c r="A52" s="149" t="str">
        <f>'Test Sample Data'!A52</f>
        <v>Esrp2-as-1</v>
      </c>
      <c r="B52" s="167" t="s">
        <v>342</v>
      </c>
      <c r="C52" s="24" t="e">
        <f ca="1">'Data pre-processing'!CK52</f>
        <v>#DIV/0!</v>
      </c>
      <c r="D52" s="24" t="e">
        <f ca="1">'Data pre-processing'!CL52</f>
        <v>#DIV/0!</v>
      </c>
      <c r="E52" s="25" t="e">
        <f t="shared" ca="1" si="0"/>
        <v>#DIV/0!</v>
      </c>
      <c r="F52" s="25" t="e">
        <f t="shared" ca="1" si="1"/>
        <v>#DIV/0!</v>
      </c>
      <c r="G52" s="24" t="e">
        <f t="shared" ca="1" si="2"/>
        <v>#DIV/0!</v>
      </c>
      <c r="H52" s="26" t="str">
        <f ca="1">IF(ISERROR(TTEST('Data pre-processing'!DC52:DV52,'Data pre-processing'!DY52:ER52,2,2)),"N/A",TTEST('Data pre-processing'!DC52:DV52,'Data pre-processing'!DY52:ER52,2,2))</f>
        <v>N/A</v>
      </c>
      <c r="I52" s="24" t="e">
        <f t="shared" ca="1" si="3"/>
        <v>#DIV/0!</v>
      </c>
      <c r="J52" s="27" t="str">
        <f>IF(OR(ISERR(AVERAGE('Test Sample Data'!C52:V52)),ISERR(AVERAGE('Control Sample Data'!C52:V52))),"C",IF(COUNT('Test Sample Data'!C52:V52)&lt;2,"C",IF(OR(AND(AVERAGE('Test Sample Data'!C52:V52)&gt;=35,AVERAGE('Control Sample Data'!C52:V52)&gt;=35),AVERAGE('Test Sample Data'!C52:V52)="N/A",AVERAGE('Control Sample Data'!C52:V52)="N/A",COUNT('Test Sample Data'!C52:V52)&lt;2),"C",IF(AND(AVERAGE('Test Sample Data'!C52:V52)&gt;=30,AVERAGE('Control Sample Data'!C52:V52)&gt;=30,OR(H52&gt;=0.05,H52="N/A")),"B",IF(OR(AND(AVERAGE('Test Sample Data'!C52:V52)&gt;=30,AVERAGE('Control Sample Data'!C52:V52)&lt;=30),AND(AVERAGE('Test Sample Data'!C52:V52)&lt;=30,AVERAGE('Control Sample Data'!C52:V52)&gt;=30)),"A","OKAY")))))</f>
        <v>C</v>
      </c>
    </row>
    <row r="53" spans="1:10" ht="12.75" customHeight="1">
      <c r="A53" s="149" t="str">
        <f>'Test Sample Data'!A53</f>
        <v>Esrp2-as-2</v>
      </c>
      <c r="B53" s="167" t="s">
        <v>340</v>
      </c>
      <c r="C53" s="24" t="e">
        <f ca="1">'Data pre-processing'!CK53</f>
        <v>#DIV/0!</v>
      </c>
      <c r="D53" s="24" t="e">
        <f ca="1">'Data pre-processing'!CL53</f>
        <v>#DIV/0!</v>
      </c>
      <c r="E53" s="25" t="e">
        <f t="shared" ca="1" si="0"/>
        <v>#DIV/0!</v>
      </c>
      <c r="F53" s="25" t="e">
        <f t="shared" ca="1" si="1"/>
        <v>#DIV/0!</v>
      </c>
      <c r="G53" s="24" t="e">
        <f t="shared" ca="1" si="2"/>
        <v>#DIV/0!</v>
      </c>
      <c r="H53" s="26" t="str">
        <f ca="1">IF(ISERROR(TTEST('Data pre-processing'!DC53:DV53,'Data pre-processing'!DY53:ER53,2,2)),"N/A",TTEST('Data pre-processing'!DC53:DV53,'Data pre-processing'!DY53:ER53,2,2))</f>
        <v>N/A</v>
      </c>
      <c r="I53" s="24" t="e">
        <f t="shared" ca="1" si="3"/>
        <v>#DIV/0!</v>
      </c>
      <c r="J53" s="27" t="str">
        <f>IF(OR(ISERR(AVERAGE('Test Sample Data'!C53:V53)),ISERR(AVERAGE('Control Sample Data'!C53:V53))),"C",IF(COUNT('Test Sample Data'!C53:V53)&lt;2,"C",IF(OR(AND(AVERAGE('Test Sample Data'!C53:V53)&gt;=35,AVERAGE('Control Sample Data'!C53:V53)&gt;=35),AVERAGE('Test Sample Data'!C53:V53)="N/A",AVERAGE('Control Sample Data'!C53:V53)="N/A",COUNT('Test Sample Data'!C53:V53)&lt;2),"C",IF(AND(AVERAGE('Test Sample Data'!C53:V53)&gt;=30,AVERAGE('Control Sample Data'!C53:V53)&gt;=30,OR(H53&gt;=0.05,H53="N/A")),"B",IF(OR(AND(AVERAGE('Test Sample Data'!C53:V53)&gt;=30,AVERAGE('Control Sample Data'!C53:V53)&lt;=30),AND(AVERAGE('Test Sample Data'!C53:V53)&lt;=30,AVERAGE('Control Sample Data'!C53:V53)&gt;=30)),"A","OKAY")))))</f>
        <v>C</v>
      </c>
    </row>
    <row r="54" spans="1:10" ht="12.75" customHeight="1">
      <c r="A54" s="149" t="str">
        <f>'Test Sample Data'!A54</f>
        <v>Esrp2-as-3</v>
      </c>
      <c r="B54" s="167" t="s">
        <v>338</v>
      </c>
      <c r="C54" s="24" t="e">
        <f ca="1">'Data pre-processing'!CK54</f>
        <v>#DIV/0!</v>
      </c>
      <c r="D54" s="24" t="e">
        <f ca="1">'Data pre-processing'!CL54</f>
        <v>#DIV/0!</v>
      </c>
      <c r="E54" s="25" t="e">
        <f t="shared" ca="1" si="0"/>
        <v>#DIV/0!</v>
      </c>
      <c r="F54" s="25" t="e">
        <f t="shared" ca="1" si="1"/>
        <v>#DIV/0!</v>
      </c>
      <c r="G54" s="24" t="e">
        <f t="shared" ca="1" si="2"/>
        <v>#DIV/0!</v>
      </c>
      <c r="H54" s="26" t="str">
        <f ca="1">IF(ISERROR(TTEST('Data pre-processing'!DC54:DV54,'Data pre-processing'!DY54:ER54,2,2)),"N/A",TTEST('Data pre-processing'!DC54:DV54,'Data pre-processing'!DY54:ER54,2,2))</f>
        <v>N/A</v>
      </c>
      <c r="I54" s="24" t="e">
        <f t="shared" ca="1" si="3"/>
        <v>#DIV/0!</v>
      </c>
      <c r="J54" s="27" t="str">
        <f>IF(OR(ISERR(AVERAGE('Test Sample Data'!C54:V54)),ISERR(AVERAGE('Control Sample Data'!C54:V54))),"C",IF(COUNT('Test Sample Data'!C54:V54)&lt;2,"C",IF(OR(AND(AVERAGE('Test Sample Data'!C54:V54)&gt;=35,AVERAGE('Control Sample Data'!C54:V54)&gt;=35),AVERAGE('Test Sample Data'!C54:V54)="N/A",AVERAGE('Control Sample Data'!C54:V54)="N/A",COUNT('Test Sample Data'!C54:V54)&lt;2),"C",IF(AND(AVERAGE('Test Sample Data'!C54:V54)&gt;=30,AVERAGE('Control Sample Data'!C54:V54)&gt;=30,OR(H54&gt;=0.05,H54="N/A")),"B",IF(OR(AND(AVERAGE('Test Sample Data'!C54:V54)&gt;=30,AVERAGE('Control Sample Data'!C54:V54)&lt;=30),AND(AVERAGE('Test Sample Data'!C54:V54)&lt;=30,AVERAGE('Control Sample Data'!C54:V54)&gt;=30)),"A","OKAY")))))</f>
        <v>C</v>
      </c>
    </row>
    <row r="55" spans="1:10" ht="12.75" customHeight="1">
      <c r="A55" s="149" t="str">
        <f>'Test Sample Data'!A55</f>
        <v>Evx1as</v>
      </c>
      <c r="B55" s="167" t="s">
        <v>336</v>
      </c>
      <c r="C55" s="24" t="e">
        <f ca="1">'Data pre-processing'!CK55</f>
        <v>#DIV/0!</v>
      </c>
      <c r="D55" s="24" t="e">
        <f ca="1">'Data pre-processing'!CL55</f>
        <v>#DIV/0!</v>
      </c>
      <c r="E55" s="25" t="e">
        <f t="shared" ca="1" si="0"/>
        <v>#DIV/0!</v>
      </c>
      <c r="F55" s="25" t="e">
        <f t="shared" ca="1" si="1"/>
        <v>#DIV/0!</v>
      </c>
      <c r="G55" s="24" t="e">
        <f t="shared" ca="1" si="2"/>
        <v>#DIV/0!</v>
      </c>
      <c r="H55" s="26" t="str">
        <f ca="1">IF(ISERROR(TTEST('Data pre-processing'!DC55:DV55,'Data pre-processing'!DY55:ER55,2,2)),"N/A",TTEST('Data pre-processing'!DC55:DV55,'Data pre-processing'!DY55:ER55,2,2))</f>
        <v>N/A</v>
      </c>
      <c r="I55" s="24" t="e">
        <f t="shared" ca="1" si="3"/>
        <v>#DIV/0!</v>
      </c>
      <c r="J55" s="27" t="str">
        <f>IF(OR(ISERR(AVERAGE('Test Sample Data'!C55:V55)),ISERR(AVERAGE('Control Sample Data'!C55:V55))),"C",IF(COUNT('Test Sample Data'!C55:V55)&lt;2,"C",IF(OR(AND(AVERAGE('Test Sample Data'!C55:V55)&gt;=35,AVERAGE('Control Sample Data'!C55:V55)&gt;=35),AVERAGE('Test Sample Data'!C55:V55)="N/A",AVERAGE('Control Sample Data'!C55:V55)="N/A",COUNT('Test Sample Data'!C55:V55)&lt;2),"C",IF(AND(AVERAGE('Test Sample Data'!C55:V55)&gt;=30,AVERAGE('Control Sample Data'!C55:V55)&gt;=30,OR(H55&gt;=0.05,H55="N/A")),"B",IF(OR(AND(AVERAGE('Test Sample Data'!C55:V55)&gt;=30,AVERAGE('Control Sample Data'!C55:V55)&lt;=30),AND(AVERAGE('Test Sample Data'!C55:V55)&lt;=30,AVERAGE('Control Sample Data'!C55:V55)&gt;=30)),"A","OKAY")))))</f>
        <v>C</v>
      </c>
    </row>
    <row r="56" spans="1:10" ht="12.75" customHeight="1">
      <c r="A56" s="149" t="str">
        <f>'Test Sample Data'!A56</f>
        <v>Fendrr-1</v>
      </c>
      <c r="B56" s="167" t="s">
        <v>334</v>
      </c>
      <c r="C56" s="24" t="e">
        <f ca="1">'Data pre-processing'!CK56</f>
        <v>#DIV/0!</v>
      </c>
      <c r="D56" s="24" t="e">
        <f ca="1">'Data pre-processing'!CL56</f>
        <v>#DIV/0!</v>
      </c>
      <c r="E56" s="25" t="e">
        <f t="shared" ca="1" si="0"/>
        <v>#DIV/0!</v>
      </c>
      <c r="F56" s="25" t="e">
        <f t="shared" ca="1" si="1"/>
        <v>#DIV/0!</v>
      </c>
      <c r="G56" s="24" t="e">
        <f t="shared" ca="1" si="2"/>
        <v>#DIV/0!</v>
      </c>
      <c r="H56" s="26" t="str">
        <f ca="1">IF(ISERROR(TTEST('Data pre-processing'!DC56:DV56,'Data pre-processing'!DY56:ER56,2,2)),"N/A",TTEST('Data pre-processing'!DC56:DV56,'Data pre-processing'!DY56:ER56,2,2))</f>
        <v>N/A</v>
      </c>
      <c r="I56" s="24" t="e">
        <f t="shared" ca="1" si="3"/>
        <v>#DIV/0!</v>
      </c>
      <c r="J56" s="27" t="str">
        <f>IF(OR(ISERR(AVERAGE('Test Sample Data'!C56:V56)),ISERR(AVERAGE('Control Sample Data'!C56:V56))),"C",IF(COUNT('Test Sample Data'!C56:V56)&lt;2,"C",IF(OR(AND(AVERAGE('Test Sample Data'!C56:V56)&gt;=35,AVERAGE('Control Sample Data'!C56:V56)&gt;=35),AVERAGE('Test Sample Data'!C56:V56)="N/A",AVERAGE('Control Sample Data'!C56:V56)="N/A",COUNT('Test Sample Data'!C56:V56)&lt;2),"C",IF(AND(AVERAGE('Test Sample Data'!C56:V56)&gt;=30,AVERAGE('Control Sample Data'!C56:V56)&gt;=30,OR(H56&gt;=0.05,H56="N/A")),"B",IF(OR(AND(AVERAGE('Test Sample Data'!C56:V56)&gt;=30,AVERAGE('Control Sample Data'!C56:V56)&lt;=30),AND(AVERAGE('Test Sample Data'!C56:V56)&lt;=30,AVERAGE('Control Sample Data'!C56:V56)&gt;=30)),"A","OKAY")))))</f>
        <v>C</v>
      </c>
    </row>
    <row r="57" spans="1:10" ht="12.75" customHeight="1">
      <c r="A57" s="149" t="str">
        <f>'Test Sample Data'!A57</f>
        <v>Fendrr-2</v>
      </c>
      <c r="B57" s="167" t="s">
        <v>332</v>
      </c>
      <c r="C57" s="24" t="e">
        <f ca="1">'Data pre-processing'!CK57</f>
        <v>#DIV/0!</v>
      </c>
      <c r="D57" s="24" t="e">
        <f ca="1">'Data pre-processing'!CL57</f>
        <v>#DIV/0!</v>
      </c>
      <c r="E57" s="25" t="e">
        <f t="shared" ca="1" si="0"/>
        <v>#DIV/0!</v>
      </c>
      <c r="F57" s="25" t="e">
        <f t="shared" ca="1" si="1"/>
        <v>#DIV/0!</v>
      </c>
      <c r="G57" s="24" t="e">
        <f t="shared" ca="1" si="2"/>
        <v>#DIV/0!</v>
      </c>
      <c r="H57" s="26" t="str">
        <f ca="1">IF(ISERROR(TTEST('Data pre-processing'!DC57:DV57,'Data pre-processing'!DY57:ER57,2,2)),"N/A",TTEST('Data pre-processing'!DC57:DV57,'Data pre-processing'!DY57:ER57,2,2))</f>
        <v>N/A</v>
      </c>
      <c r="I57" s="24" t="e">
        <f t="shared" ca="1" si="3"/>
        <v>#DIV/0!</v>
      </c>
      <c r="J57" s="27" t="str">
        <f>IF(OR(ISERR(AVERAGE('Test Sample Data'!C57:V57)),ISERR(AVERAGE('Control Sample Data'!C57:V57))),"C",IF(COUNT('Test Sample Data'!C57:V57)&lt;2,"C",IF(OR(AND(AVERAGE('Test Sample Data'!C57:V57)&gt;=35,AVERAGE('Control Sample Data'!C57:V57)&gt;=35),AVERAGE('Test Sample Data'!C57:V57)="N/A",AVERAGE('Control Sample Data'!C57:V57)="N/A",COUNT('Test Sample Data'!C57:V57)&lt;2),"C",IF(AND(AVERAGE('Test Sample Data'!C57:V57)&gt;=30,AVERAGE('Control Sample Data'!C57:V57)&gt;=30,OR(H57&gt;=0.05,H57="N/A")),"B",IF(OR(AND(AVERAGE('Test Sample Data'!C57:V57)&gt;=30,AVERAGE('Control Sample Data'!C57:V57)&lt;=30),AND(AVERAGE('Test Sample Data'!C57:V57)&lt;=30,AVERAGE('Control Sample Data'!C57:V57)&gt;=30)),"A","OKAY")))))</f>
        <v>C</v>
      </c>
    </row>
    <row r="58" spans="1:10" ht="12.75" customHeight="1">
      <c r="A58" s="149" t="str">
        <f>'Test Sample Data'!A58</f>
        <v>Firre</v>
      </c>
      <c r="B58" s="167" t="s">
        <v>330</v>
      </c>
      <c r="C58" s="24" t="e">
        <f ca="1">'Data pre-processing'!CK58</f>
        <v>#DIV/0!</v>
      </c>
      <c r="D58" s="24" t="e">
        <f ca="1">'Data pre-processing'!CL58</f>
        <v>#DIV/0!</v>
      </c>
      <c r="E58" s="25" t="e">
        <f t="shared" ca="1" si="0"/>
        <v>#DIV/0!</v>
      </c>
      <c r="F58" s="25" t="e">
        <f t="shared" ca="1" si="1"/>
        <v>#DIV/0!</v>
      </c>
      <c r="G58" s="24" t="e">
        <f t="shared" ca="1" si="2"/>
        <v>#DIV/0!</v>
      </c>
      <c r="H58" s="26" t="str">
        <f ca="1">IF(ISERROR(TTEST('Data pre-processing'!DC58:DV58,'Data pre-processing'!DY58:ER58,2,2)),"N/A",TTEST('Data pre-processing'!DC58:DV58,'Data pre-processing'!DY58:ER58,2,2))</f>
        <v>N/A</v>
      </c>
      <c r="I58" s="24" t="e">
        <f t="shared" ca="1" si="3"/>
        <v>#DIV/0!</v>
      </c>
      <c r="J58" s="27" t="str">
        <f>IF(OR(ISERR(AVERAGE('Test Sample Data'!C58:V58)),ISERR(AVERAGE('Control Sample Data'!C58:V58))),"C",IF(COUNT('Test Sample Data'!C58:V58)&lt;2,"C",IF(OR(AND(AVERAGE('Test Sample Data'!C58:V58)&gt;=35,AVERAGE('Control Sample Data'!C58:V58)&gt;=35),AVERAGE('Test Sample Data'!C58:V58)="N/A",AVERAGE('Control Sample Data'!C58:V58)="N/A",COUNT('Test Sample Data'!C58:V58)&lt;2),"C",IF(AND(AVERAGE('Test Sample Data'!C58:V58)&gt;=30,AVERAGE('Control Sample Data'!C58:V58)&gt;=30,OR(H58&gt;=0.05,H58="N/A")),"B",IF(OR(AND(AVERAGE('Test Sample Data'!C58:V58)&gt;=30,AVERAGE('Control Sample Data'!C58:V58)&lt;=30),AND(AVERAGE('Test Sample Data'!C58:V58)&lt;=30,AVERAGE('Control Sample Data'!C58:V58)&gt;=30)),"A","OKAY")))))</f>
        <v>C</v>
      </c>
    </row>
    <row r="59" spans="1:10" ht="12.75" customHeight="1">
      <c r="A59" s="149" t="str">
        <f>'Test Sample Data'!A59</f>
        <v>Ftx-1</v>
      </c>
      <c r="B59" s="167" t="s">
        <v>328</v>
      </c>
      <c r="C59" s="24" t="e">
        <f ca="1">'Data pre-processing'!CK59</f>
        <v>#DIV/0!</v>
      </c>
      <c r="D59" s="24" t="e">
        <f ca="1">'Data pre-processing'!CL59</f>
        <v>#DIV/0!</v>
      </c>
      <c r="E59" s="25" t="e">
        <f t="shared" ca="1" si="0"/>
        <v>#DIV/0!</v>
      </c>
      <c r="F59" s="25" t="e">
        <f t="shared" ca="1" si="1"/>
        <v>#DIV/0!</v>
      </c>
      <c r="G59" s="24" t="e">
        <f t="shared" ca="1" si="2"/>
        <v>#DIV/0!</v>
      </c>
      <c r="H59" s="26" t="str">
        <f ca="1">IF(ISERROR(TTEST('Data pre-processing'!DC59:DV59,'Data pre-processing'!DY59:ER59,2,2)),"N/A",TTEST('Data pre-processing'!DC59:DV59,'Data pre-processing'!DY59:ER59,2,2))</f>
        <v>N/A</v>
      </c>
      <c r="I59" s="24" t="e">
        <f t="shared" ca="1" si="3"/>
        <v>#DIV/0!</v>
      </c>
      <c r="J59" s="27" t="str">
        <f>IF(OR(ISERR(AVERAGE('Test Sample Data'!C59:V59)),ISERR(AVERAGE('Control Sample Data'!C59:V59))),"C",IF(COUNT('Test Sample Data'!C59:V59)&lt;2,"C",IF(OR(AND(AVERAGE('Test Sample Data'!C59:V59)&gt;=35,AVERAGE('Control Sample Data'!C59:V59)&gt;=35),AVERAGE('Test Sample Data'!C59:V59)="N/A",AVERAGE('Control Sample Data'!C59:V59)="N/A",COUNT('Test Sample Data'!C59:V59)&lt;2),"C",IF(AND(AVERAGE('Test Sample Data'!C59:V59)&gt;=30,AVERAGE('Control Sample Data'!C59:V59)&gt;=30,OR(H59&gt;=0.05,H59="N/A")),"B",IF(OR(AND(AVERAGE('Test Sample Data'!C59:V59)&gt;=30,AVERAGE('Control Sample Data'!C59:V59)&lt;=30),AND(AVERAGE('Test Sample Data'!C59:V59)&lt;=30,AVERAGE('Control Sample Data'!C59:V59)&gt;=30)),"A","OKAY")))))</f>
        <v>C</v>
      </c>
    </row>
    <row r="60" spans="1:10" ht="12.75" customHeight="1">
      <c r="A60" s="149" t="str">
        <f>'Test Sample Data'!A60</f>
        <v>Ftx-2</v>
      </c>
      <c r="B60" s="167" t="s">
        <v>326</v>
      </c>
      <c r="C60" s="24" t="e">
        <f ca="1">'Data pre-processing'!CK60</f>
        <v>#DIV/0!</v>
      </c>
      <c r="D60" s="24" t="e">
        <f ca="1">'Data pre-processing'!CL60</f>
        <v>#DIV/0!</v>
      </c>
      <c r="E60" s="25" t="e">
        <f t="shared" ca="1" si="0"/>
        <v>#DIV/0!</v>
      </c>
      <c r="F60" s="25" t="e">
        <f t="shared" ca="1" si="1"/>
        <v>#DIV/0!</v>
      </c>
      <c r="G60" s="24" t="e">
        <f t="shared" ca="1" si="2"/>
        <v>#DIV/0!</v>
      </c>
      <c r="H60" s="26" t="str">
        <f ca="1">IF(ISERROR(TTEST('Data pre-processing'!DC60:DV60,'Data pre-processing'!DY60:ER60,2,2)),"N/A",TTEST('Data pre-processing'!DC60:DV60,'Data pre-processing'!DY60:ER60,2,2))</f>
        <v>N/A</v>
      </c>
      <c r="I60" s="24" t="e">
        <f t="shared" ca="1" si="3"/>
        <v>#DIV/0!</v>
      </c>
      <c r="J60" s="27" t="str">
        <f>IF(OR(ISERR(AVERAGE('Test Sample Data'!C60:V60)),ISERR(AVERAGE('Control Sample Data'!C60:V60))),"C",IF(COUNT('Test Sample Data'!C60:V60)&lt;2,"C",IF(OR(AND(AVERAGE('Test Sample Data'!C60:V60)&gt;=35,AVERAGE('Control Sample Data'!C60:V60)&gt;=35),AVERAGE('Test Sample Data'!C60:V60)="N/A",AVERAGE('Control Sample Data'!C60:V60)="N/A",COUNT('Test Sample Data'!C60:V60)&lt;2),"C",IF(AND(AVERAGE('Test Sample Data'!C60:V60)&gt;=30,AVERAGE('Control Sample Data'!C60:V60)&gt;=30,OR(H60&gt;=0.05,H60="N/A")),"B",IF(OR(AND(AVERAGE('Test Sample Data'!C60:V60)&gt;=30,AVERAGE('Control Sample Data'!C60:V60)&lt;=30),AND(AVERAGE('Test Sample Data'!C60:V60)&lt;=30,AVERAGE('Control Sample Data'!C60:V60)&gt;=30)),"A","OKAY")))))</f>
        <v>C</v>
      </c>
    </row>
    <row r="61" spans="1:10" ht="12.75" customHeight="1">
      <c r="A61" s="149" t="str">
        <f>'Test Sample Data'!A61</f>
        <v>G730013B05Rik-1</v>
      </c>
      <c r="B61" s="167" t="s">
        <v>324</v>
      </c>
      <c r="C61" s="24" t="e">
        <f ca="1">'Data pre-processing'!CK61</f>
        <v>#DIV/0!</v>
      </c>
      <c r="D61" s="24" t="e">
        <f ca="1">'Data pre-processing'!CL61</f>
        <v>#DIV/0!</v>
      </c>
      <c r="E61" s="25" t="e">
        <f t="shared" ca="1" si="0"/>
        <v>#DIV/0!</v>
      </c>
      <c r="F61" s="25" t="e">
        <f t="shared" ca="1" si="1"/>
        <v>#DIV/0!</v>
      </c>
      <c r="G61" s="24" t="e">
        <f t="shared" ca="1" si="2"/>
        <v>#DIV/0!</v>
      </c>
      <c r="H61" s="26" t="str">
        <f ca="1">IF(ISERROR(TTEST('Data pre-processing'!DC61:DV61,'Data pre-processing'!DY61:ER61,2,2)),"N/A",TTEST('Data pre-processing'!DC61:DV61,'Data pre-processing'!DY61:ER61,2,2))</f>
        <v>N/A</v>
      </c>
      <c r="I61" s="24" t="e">
        <f t="shared" ca="1" si="3"/>
        <v>#DIV/0!</v>
      </c>
      <c r="J61" s="27" t="str">
        <f>IF(OR(ISERR(AVERAGE('Test Sample Data'!C61:V61)),ISERR(AVERAGE('Control Sample Data'!C61:V61))),"C",IF(COUNT('Test Sample Data'!C61:V61)&lt;2,"C",IF(OR(AND(AVERAGE('Test Sample Data'!C61:V61)&gt;=35,AVERAGE('Control Sample Data'!C61:V61)&gt;=35),AVERAGE('Test Sample Data'!C61:V61)="N/A",AVERAGE('Control Sample Data'!C61:V61)="N/A",COUNT('Test Sample Data'!C61:V61)&lt;2),"C",IF(AND(AVERAGE('Test Sample Data'!C61:V61)&gt;=30,AVERAGE('Control Sample Data'!C61:V61)&gt;=30,OR(H61&gt;=0.05,H61="N/A")),"B",IF(OR(AND(AVERAGE('Test Sample Data'!C61:V61)&gt;=30,AVERAGE('Control Sample Data'!C61:V61)&lt;=30),AND(AVERAGE('Test Sample Data'!C61:V61)&lt;=30,AVERAGE('Control Sample Data'!C61:V61)&gt;=30)),"A","OKAY")))))</f>
        <v>C</v>
      </c>
    </row>
    <row r="62" spans="1:10" ht="12.75" customHeight="1">
      <c r="A62" s="149" t="str">
        <f>'Test Sample Data'!A62</f>
        <v>G730013B05Rik-2</v>
      </c>
      <c r="B62" s="167" t="s">
        <v>322</v>
      </c>
      <c r="C62" s="24" t="e">
        <f ca="1">'Data pre-processing'!CK62</f>
        <v>#DIV/0!</v>
      </c>
      <c r="D62" s="24" t="e">
        <f ca="1">'Data pre-processing'!CL62</f>
        <v>#DIV/0!</v>
      </c>
      <c r="E62" s="25" t="e">
        <f t="shared" ca="1" si="0"/>
        <v>#DIV/0!</v>
      </c>
      <c r="F62" s="25" t="e">
        <f t="shared" ca="1" si="1"/>
        <v>#DIV/0!</v>
      </c>
      <c r="G62" s="24" t="e">
        <f t="shared" ca="1" si="2"/>
        <v>#DIV/0!</v>
      </c>
      <c r="H62" s="26" t="str">
        <f ca="1">IF(ISERROR(TTEST('Data pre-processing'!DC62:DV62,'Data pre-processing'!DY62:ER62,2,2)),"N/A",TTEST('Data pre-processing'!DC62:DV62,'Data pre-processing'!DY62:ER62,2,2))</f>
        <v>N/A</v>
      </c>
      <c r="I62" s="24" t="e">
        <f t="shared" ca="1" si="3"/>
        <v>#DIV/0!</v>
      </c>
      <c r="J62" s="27" t="str">
        <f>IF(OR(ISERR(AVERAGE('Test Sample Data'!C62:V62)),ISERR(AVERAGE('Control Sample Data'!C62:V62))),"C",IF(COUNT('Test Sample Data'!C62:V62)&lt;2,"C",IF(OR(AND(AVERAGE('Test Sample Data'!C62:V62)&gt;=35,AVERAGE('Control Sample Data'!C62:V62)&gt;=35),AVERAGE('Test Sample Data'!C62:V62)="N/A",AVERAGE('Control Sample Data'!C62:V62)="N/A",COUNT('Test Sample Data'!C62:V62)&lt;2),"C",IF(AND(AVERAGE('Test Sample Data'!C62:V62)&gt;=30,AVERAGE('Control Sample Data'!C62:V62)&gt;=30,OR(H62&gt;=0.05,H62="N/A")),"B",IF(OR(AND(AVERAGE('Test Sample Data'!C62:V62)&gt;=30,AVERAGE('Control Sample Data'!C62:V62)&lt;=30),AND(AVERAGE('Test Sample Data'!C62:V62)&lt;=30,AVERAGE('Control Sample Data'!C62:V62)&gt;=30)),"A","OKAY")))))</f>
        <v>C</v>
      </c>
    </row>
    <row r="63" spans="1:10" ht="12.75" customHeight="1">
      <c r="A63" s="149" t="str">
        <f>'Test Sample Data'!A63</f>
        <v>Gas5</v>
      </c>
      <c r="B63" s="167" t="s">
        <v>320</v>
      </c>
      <c r="C63" s="24" t="e">
        <f ca="1">'Data pre-processing'!CK63</f>
        <v>#DIV/0!</v>
      </c>
      <c r="D63" s="24" t="e">
        <f ca="1">'Data pre-processing'!CL63</f>
        <v>#DIV/0!</v>
      </c>
      <c r="E63" s="25" t="e">
        <f t="shared" ca="1" si="0"/>
        <v>#DIV/0!</v>
      </c>
      <c r="F63" s="25" t="e">
        <f t="shared" ca="1" si="1"/>
        <v>#DIV/0!</v>
      </c>
      <c r="G63" s="24" t="e">
        <f t="shared" ca="1" si="2"/>
        <v>#DIV/0!</v>
      </c>
      <c r="H63" s="26" t="str">
        <f ca="1">IF(ISERROR(TTEST('Data pre-processing'!DC63:DV63,'Data pre-processing'!DY63:ER63,2,2)),"N/A",TTEST('Data pre-processing'!DC63:DV63,'Data pre-processing'!DY63:ER63,2,2))</f>
        <v>N/A</v>
      </c>
      <c r="I63" s="24" t="e">
        <f t="shared" ca="1" si="3"/>
        <v>#DIV/0!</v>
      </c>
      <c r="J63" s="27" t="str">
        <f>IF(OR(ISERR(AVERAGE('Test Sample Data'!C63:V63)),ISERR(AVERAGE('Control Sample Data'!C63:V63))),"C",IF(COUNT('Test Sample Data'!C63:V63)&lt;2,"C",IF(OR(AND(AVERAGE('Test Sample Data'!C63:V63)&gt;=35,AVERAGE('Control Sample Data'!C63:V63)&gt;=35),AVERAGE('Test Sample Data'!C63:V63)="N/A",AVERAGE('Control Sample Data'!C63:V63)="N/A",COUNT('Test Sample Data'!C63:V63)&lt;2),"C",IF(AND(AVERAGE('Test Sample Data'!C63:V63)&gt;=30,AVERAGE('Control Sample Data'!C63:V63)&gt;=30,OR(H63&gt;=0.05,H63="N/A")),"B",IF(OR(AND(AVERAGE('Test Sample Data'!C63:V63)&gt;=30,AVERAGE('Control Sample Data'!C63:V63)&lt;=30),AND(AVERAGE('Test Sample Data'!C63:V63)&lt;=30,AVERAGE('Control Sample Data'!C63:V63)&gt;=30)),"A","OKAY")))))</f>
        <v>C</v>
      </c>
    </row>
    <row r="64" spans="1:10" ht="12.75" customHeight="1">
      <c r="A64" s="149" t="str">
        <f>'Test Sample Data'!A64</f>
        <v>Gfra1</v>
      </c>
      <c r="B64" s="167" t="s">
        <v>318</v>
      </c>
      <c r="C64" s="24" t="e">
        <f ca="1">'Data pre-processing'!CK64</f>
        <v>#DIV/0!</v>
      </c>
      <c r="D64" s="24" t="e">
        <f ca="1">'Data pre-processing'!CL64</f>
        <v>#DIV/0!</v>
      </c>
      <c r="E64" s="25" t="e">
        <f t="shared" ca="1" si="0"/>
        <v>#DIV/0!</v>
      </c>
      <c r="F64" s="25" t="e">
        <f t="shared" ca="1" si="1"/>
        <v>#DIV/0!</v>
      </c>
      <c r="G64" s="24" t="e">
        <f t="shared" ca="1" si="2"/>
        <v>#DIV/0!</v>
      </c>
      <c r="H64" s="26" t="str">
        <f ca="1">IF(ISERROR(TTEST('Data pre-processing'!DC64:DV64,'Data pre-processing'!DY64:ER64,2,2)),"N/A",TTEST('Data pre-processing'!DC64:DV64,'Data pre-processing'!DY64:ER64,2,2))</f>
        <v>N/A</v>
      </c>
      <c r="I64" s="24" t="e">
        <f t="shared" ca="1" si="3"/>
        <v>#DIV/0!</v>
      </c>
      <c r="J64" s="27" t="str">
        <f>IF(OR(ISERR(AVERAGE('Test Sample Data'!C64:V64)),ISERR(AVERAGE('Control Sample Data'!C64:V64))),"C",IF(COUNT('Test Sample Data'!C64:V64)&lt;2,"C",IF(OR(AND(AVERAGE('Test Sample Data'!C64:V64)&gt;=35,AVERAGE('Control Sample Data'!C64:V64)&gt;=35),AVERAGE('Test Sample Data'!C64:V64)="N/A",AVERAGE('Control Sample Data'!C64:V64)="N/A",COUNT('Test Sample Data'!C64:V64)&lt;2),"C",IF(AND(AVERAGE('Test Sample Data'!C64:V64)&gt;=30,AVERAGE('Control Sample Data'!C64:V64)&gt;=30,OR(H64&gt;=0.05,H64="N/A")),"B",IF(OR(AND(AVERAGE('Test Sample Data'!C64:V64)&gt;=30,AVERAGE('Control Sample Data'!C64:V64)&lt;=30),AND(AVERAGE('Test Sample Data'!C64:V64)&lt;=30,AVERAGE('Control Sample Data'!C64:V64)&gt;=30)),"A","OKAY")))))</f>
        <v>C</v>
      </c>
    </row>
    <row r="65" spans="1:10" ht="12.75" customHeight="1">
      <c r="A65" s="149" t="str">
        <f>'Test Sample Data'!A65</f>
        <v>Gm12919</v>
      </c>
      <c r="B65" s="167" t="s">
        <v>316</v>
      </c>
      <c r="C65" s="24" t="e">
        <f ca="1">'Data pre-processing'!CK65</f>
        <v>#DIV/0!</v>
      </c>
      <c r="D65" s="24" t="e">
        <f ca="1">'Data pre-processing'!CL65</f>
        <v>#DIV/0!</v>
      </c>
      <c r="E65" s="25" t="e">
        <f t="shared" ca="1" si="0"/>
        <v>#DIV/0!</v>
      </c>
      <c r="F65" s="25" t="e">
        <f t="shared" ca="1" si="1"/>
        <v>#DIV/0!</v>
      </c>
      <c r="G65" s="24" t="e">
        <f t="shared" ca="1" si="2"/>
        <v>#DIV/0!</v>
      </c>
      <c r="H65" s="26" t="str">
        <f ca="1">IF(ISERROR(TTEST('Data pre-processing'!DC65:DV65,'Data pre-processing'!DY65:ER65,2,2)),"N/A",TTEST('Data pre-processing'!DC65:DV65,'Data pre-processing'!DY65:ER65,2,2))</f>
        <v>N/A</v>
      </c>
      <c r="I65" s="24" t="e">
        <f t="shared" ca="1" si="3"/>
        <v>#DIV/0!</v>
      </c>
      <c r="J65" s="27" t="str">
        <f>IF(OR(ISERR(AVERAGE('Test Sample Data'!C65:V65)),ISERR(AVERAGE('Control Sample Data'!C65:V65))),"C",IF(COUNT('Test Sample Data'!C65:V65)&lt;2,"C",IF(OR(AND(AVERAGE('Test Sample Data'!C65:V65)&gt;=35,AVERAGE('Control Sample Data'!C65:V65)&gt;=35),AVERAGE('Test Sample Data'!C65:V65)="N/A",AVERAGE('Control Sample Data'!C65:V65)="N/A",COUNT('Test Sample Data'!C65:V65)&lt;2),"C",IF(AND(AVERAGE('Test Sample Data'!C65:V65)&gt;=30,AVERAGE('Control Sample Data'!C65:V65)&gt;=30,OR(H65&gt;=0.05,H65="N/A")),"B",IF(OR(AND(AVERAGE('Test Sample Data'!C65:V65)&gt;=30,AVERAGE('Control Sample Data'!C65:V65)&lt;=30),AND(AVERAGE('Test Sample Data'!C65:V65)&lt;=30,AVERAGE('Control Sample Data'!C65:V65)&gt;=30)),"A","OKAY")))))</f>
        <v>C</v>
      </c>
    </row>
    <row r="66" spans="1:10" ht="12.75" customHeight="1">
      <c r="A66" s="149" t="str">
        <f>'Test Sample Data'!A66</f>
        <v>Gm13865</v>
      </c>
      <c r="B66" s="167" t="s">
        <v>314</v>
      </c>
      <c r="C66" s="24" t="e">
        <f ca="1">'Data pre-processing'!CK66</f>
        <v>#DIV/0!</v>
      </c>
      <c r="D66" s="24" t="e">
        <f ca="1">'Data pre-processing'!CL66</f>
        <v>#DIV/0!</v>
      </c>
      <c r="E66" s="25" t="e">
        <f t="shared" ca="1" si="0"/>
        <v>#DIV/0!</v>
      </c>
      <c r="F66" s="25" t="e">
        <f t="shared" ca="1" si="1"/>
        <v>#DIV/0!</v>
      </c>
      <c r="G66" s="24" t="e">
        <f t="shared" ca="1" si="2"/>
        <v>#DIV/0!</v>
      </c>
      <c r="H66" s="26" t="str">
        <f ca="1">IF(ISERROR(TTEST('Data pre-processing'!DC66:DV66,'Data pre-processing'!DY66:ER66,2,2)),"N/A",TTEST('Data pre-processing'!DC66:DV66,'Data pre-processing'!DY66:ER66,2,2))</f>
        <v>N/A</v>
      </c>
      <c r="I66" s="24" t="e">
        <f t="shared" ca="1" si="3"/>
        <v>#DIV/0!</v>
      </c>
      <c r="J66" s="27" t="str">
        <f>IF(OR(ISERR(AVERAGE('Test Sample Data'!C66:V66)),ISERR(AVERAGE('Control Sample Data'!C66:V66))),"C",IF(COUNT('Test Sample Data'!C66:V66)&lt;2,"C",IF(OR(AND(AVERAGE('Test Sample Data'!C66:V66)&gt;=35,AVERAGE('Control Sample Data'!C66:V66)&gt;=35),AVERAGE('Test Sample Data'!C66:V66)="N/A",AVERAGE('Control Sample Data'!C66:V66)="N/A",COUNT('Test Sample Data'!C66:V66)&lt;2),"C",IF(AND(AVERAGE('Test Sample Data'!C66:V66)&gt;=30,AVERAGE('Control Sample Data'!C66:V66)&gt;=30,OR(H66&gt;=0.05,H66="N/A")),"B",IF(OR(AND(AVERAGE('Test Sample Data'!C66:V66)&gt;=30,AVERAGE('Control Sample Data'!C66:V66)&lt;=30),AND(AVERAGE('Test Sample Data'!C66:V66)&lt;=30,AVERAGE('Control Sample Data'!C66:V66)&gt;=30)),"A","OKAY")))))</f>
        <v>C</v>
      </c>
    </row>
    <row r="67" spans="1:10" ht="12.75" customHeight="1">
      <c r="A67" s="149" t="str">
        <f>'Test Sample Data'!A67</f>
        <v>Gm14155</v>
      </c>
      <c r="B67" s="167" t="s">
        <v>312</v>
      </c>
      <c r="C67" s="24" t="e">
        <f ca="1">'Data pre-processing'!CK67</f>
        <v>#DIV/0!</v>
      </c>
      <c r="D67" s="24" t="e">
        <f ca="1">'Data pre-processing'!CL67</f>
        <v>#DIV/0!</v>
      </c>
      <c r="E67" s="25" t="e">
        <f t="shared" ref="E67:E130" ca="1" si="4">2^-C67</f>
        <v>#DIV/0!</v>
      </c>
      <c r="F67" s="25" t="e">
        <f t="shared" ref="F67:F130" ca="1" si="5">2^-D67</f>
        <v>#DIV/0!</v>
      </c>
      <c r="G67" s="24" t="e">
        <f t="shared" ref="G67:G130" ca="1" si="6">E67/F67</f>
        <v>#DIV/0!</v>
      </c>
      <c r="H67" s="26" t="str">
        <f ca="1">IF(ISERROR(TTEST('Data pre-processing'!DC67:DV67,'Data pre-processing'!DY67:ER67,2,2)),"N/A",TTEST('Data pre-processing'!DC67:DV67,'Data pre-processing'!DY67:ER67,2,2))</f>
        <v>N/A</v>
      </c>
      <c r="I67" s="24" t="e">
        <f t="shared" ref="I67:I130" ca="1" si="7">IF(G67&gt;1,G67,-1/G67)</f>
        <v>#DIV/0!</v>
      </c>
      <c r="J67" s="27" t="str">
        <f>IF(OR(ISERR(AVERAGE('Test Sample Data'!C67:V67)),ISERR(AVERAGE('Control Sample Data'!C67:V67))),"C",IF(COUNT('Test Sample Data'!C67:V67)&lt;2,"C",IF(OR(AND(AVERAGE('Test Sample Data'!C67:V67)&gt;=35,AVERAGE('Control Sample Data'!C67:V67)&gt;=35),AVERAGE('Test Sample Data'!C67:V67)="N/A",AVERAGE('Control Sample Data'!C67:V67)="N/A",COUNT('Test Sample Data'!C67:V67)&lt;2),"C",IF(AND(AVERAGE('Test Sample Data'!C67:V67)&gt;=30,AVERAGE('Control Sample Data'!C67:V67)&gt;=30,OR(H67&gt;=0.05,H67="N/A")),"B",IF(OR(AND(AVERAGE('Test Sample Data'!C67:V67)&gt;=30,AVERAGE('Control Sample Data'!C67:V67)&lt;=30),AND(AVERAGE('Test Sample Data'!C67:V67)&lt;=30,AVERAGE('Control Sample Data'!C67:V67)&gt;=30)),"A","OKAY")))))</f>
        <v>C</v>
      </c>
    </row>
    <row r="68" spans="1:10" ht="12.75" customHeight="1">
      <c r="A68" s="149" t="str">
        <f>'Test Sample Data'!A68</f>
        <v>Gm15050</v>
      </c>
      <c r="B68" s="167" t="s">
        <v>310</v>
      </c>
      <c r="C68" s="24" t="e">
        <f ca="1">'Data pre-processing'!CK68</f>
        <v>#DIV/0!</v>
      </c>
      <c r="D68" s="24" t="e">
        <f ca="1">'Data pre-processing'!CL68</f>
        <v>#DIV/0!</v>
      </c>
      <c r="E68" s="25" t="e">
        <f t="shared" ca="1" si="4"/>
        <v>#DIV/0!</v>
      </c>
      <c r="F68" s="25" t="e">
        <f t="shared" ca="1" si="5"/>
        <v>#DIV/0!</v>
      </c>
      <c r="G68" s="24" t="e">
        <f t="shared" ca="1" si="6"/>
        <v>#DIV/0!</v>
      </c>
      <c r="H68" s="26" t="str">
        <f ca="1">IF(ISERROR(TTEST('Data pre-processing'!DC68:DV68,'Data pre-processing'!DY68:ER68,2,2)),"N/A",TTEST('Data pre-processing'!DC68:DV68,'Data pre-processing'!DY68:ER68,2,2))</f>
        <v>N/A</v>
      </c>
      <c r="I68" s="24" t="e">
        <f t="shared" ca="1" si="7"/>
        <v>#DIV/0!</v>
      </c>
      <c r="J68" s="27" t="str">
        <f>IF(OR(ISERR(AVERAGE('Test Sample Data'!C68:V68)),ISERR(AVERAGE('Control Sample Data'!C68:V68))),"C",IF(COUNT('Test Sample Data'!C68:V68)&lt;2,"C",IF(OR(AND(AVERAGE('Test Sample Data'!C68:V68)&gt;=35,AVERAGE('Control Sample Data'!C68:V68)&gt;=35),AVERAGE('Test Sample Data'!C68:V68)="N/A",AVERAGE('Control Sample Data'!C68:V68)="N/A",COUNT('Test Sample Data'!C68:V68)&lt;2),"C",IF(AND(AVERAGE('Test Sample Data'!C68:V68)&gt;=30,AVERAGE('Control Sample Data'!C68:V68)&gt;=30,OR(H68&gt;=0.05,H68="N/A")),"B",IF(OR(AND(AVERAGE('Test Sample Data'!C68:V68)&gt;=30,AVERAGE('Control Sample Data'!C68:V68)&lt;=30),AND(AVERAGE('Test Sample Data'!C68:V68)&lt;=30,AVERAGE('Control Sample Data'!C68:V68)&gt;=30)),"A","OKAY")))))</f>
        <v>C</v>
      </c>
    </row>
    <row r="69" spans="1:10" ht="12.75" customHeight="1">
      <c r="A69" s="149" t="str">
        <f>'Test Sample Data'!A69</f>
        <v>Gm15054</v>
      </c>
      <c r="B69" s="167" t="s">
        <v>308</v>
      </c>
      <c r="C69" s="24" t="e">
        <f ca="1">'Data pre-processing'!CK69</f>
        <v>#DIV/0!</v>
      </c>
      <c r="D69" s="24" t="e">
        <f ca="1">'Data pre-processing'!CL69</f>
        <v>#DIV/0!</v>
      </c>
      <c r="E69" s="25" t="e">
        <f t="shared" ca="1" si="4"/>
        <v>#DIV/0!</v>
      </c>
      <c r="F69" s="25" t="e">
        <f t="shared" ca="1" si="5"/>
        <v>#DIV/0!</v>
      </c>
      <c r="G69" s="24" t="e">
        <f t="shared" ca="1" si="6"/>
        <v>#DIV/0!</v>
      </c>
      <c r="H69" s="26" t="str">
        <f ca="1">IF(ISERROR(TTEST('Data pre-processing'!DC69:DV69,'Data pre-processing'!DY69:ER69,2,2)),"N/A",TTEST('Data pre-processing'!DC69:DV69,'Data pre-processing'!DY69:ER69,2,2))</f>
        <v>N/A</v>
      </c>
      <c r="I69" s="24" t="e">
        <f t="shared" ca="1" si="7"/>
        <v>#DIV/0!</v>
      </c>
      <c r="J69" s="27" t="str">
        <f>IF(OR(ISERR(AVERAGE('Test Sample Data'!C69:V69)),ISERR(AVERAGE('Control Sample Data'!C69:V69))),"C",IF(COUNT('Test Sample Data'!C69:V69)&lt;2,"C",IF(OR(AND(AVERAGE('Test Sample Data'!C69:V69)&gt;=35,AVERAGE('Control Sample Data'!C69:V69)&gt;=35),AVERAGE('Test Sample Data'!C69:V69)="N/A",AVERAGE('Control Sample Data'!C69:V69)="N/A",COUNT('Test Sample Data'!C69:V69)&lt;2),"C",IF(AND(AVERAGE('Test Sample Data'!C69:V69)&gt;=30,AVERAGE('Control Sample Data'!C69:V69)&gt;=30,OR(H69&gt;=0.05,H69="N/A")),"B",IF(OR(AND(AVERAGE('Test Sample Data'!C69:V69)&gt;=30,AVERAGE('Control Sample Data'!C69:V69)&lt;=30),AND(AVERAGE('Test Sample Data'!C69:V69)&lt;=30,AVERAGE('Control Sample Data'!C69:V69)&gt;=30)),"A","OKAY")))))</f>
        <v>C</v>
      </c>
    </row>
    <row r="70" spans="1:10" ht="12.75" customHeight="1">
      <c r="A70" s="149" t="str">
        <f>'Test Sample Data'!A70</f>
        <v>Gm15834</v>
      </c>
      <c r="B70" s="167" t="s">
        <v>306</v>
      </c>
      <c r="C70" s="24" t="e">
        <f ca="1">'Data pre-processing'!CK70</f>
        <v>#DIV/0!</v>
      </c>
      <c r="D70" s="24" t="e">
        <f ca="1">'Data pre-processing'!CL70</f>
        <v>#DIV/0!</v>
      </c>
      <c r="E70" s="25" t="e">
        <f t="shared" ca="1" si="4"/>
        <v>#DIV/0!</v>
      </c>
      <c r="F70" s="25" t="e">
        <f t="shared" ca="1" si="5"/>
        <v>#DIV/0!</v>
      </c>
      <c r="G70" s="24" t="e">
        <f t="shared" ca="1" si="6"/>
        <v>#DIV/0!</v>
      </c>
      <c r="H70" s="26" t="str">
        <f ca="1">IF(ISERROR(TTEST('Data pre-processing'!DC70:DV70,'Data pre-processing'!DY70:ER70,2,2)),"N/A",TTEST('Data pre-processing'!DC70:DV70,'Data pre-processing'!DY70:ER70,2,2))</f>
        <v>N/A</v>
      </c>
      <c r="I70" s="24" t="e">
        <f t="shared" ca="1" si="7"/>
        <v>#DIV/0!</v>
      </c>
      <c r="J70" s="27" t="str">
        <f>IF(OR(ISERR(AVERAGE('Test Sample Data'!C70:V70)),ISERR(AVERAGE('Control Sample Data'!C70:V70))),"C",IF(COUNT('Test Sample Data'!C70:V70)&lt;2,"C",IF(OR(AND(AVERAGE('Test Sample Data'!C70:V70)&gt;=35,AVERAGE('Control Sample Data'!C70:V70)&gt;=35),AVERAGE('Test Sample Data'!C70:V70)="N/A",AVERAGE('Control Sample Data'!C70:V70)="N/A",COUNT('Test Sample Data'!C70:V70)&lt;2),"C",IF(AND(AVERAGE('Test Sample Data'!C70:V70)&gt;=30,AVERAGE('Control Sample Data'!C70:V70)&gt;=30,OR(H70&gt;=0.05,H70="N/A")),"B",IF(OR(AND(AVERAGE('Test Sample Data'!C70:V70)&gt;=30,AVERAGE('Control Sample Data'!C70:V70)&lt;=30),AND(AVERAGE('Test Sample Data'!C70:V70)&lt;=30,AVERAGE('Control Sample Data'!C70:V70)&gt;=30)),"A","OKAY")))))</f>
        <v>C</v>
      </c>
    </row>
    <row r="71" spans="1:10" ht="12.75" customHeight="1">
      <c r="A71" s="149" t="str">
        <f>'Test Sample Data'!A71</f>
        <v>Gm16551</v>
      </c>
      <c r="B71" s="167" t="s">
        <v>304</v>
      </c>
      <c r="C71" s="24" t="e">
        <f ca="1">'Data pre-processing'!CK71</f>
        <v>#DIV/0!</v>
      </c>
      <c r="D71" s="24" t="e">
        <f ca="1">'Data pre-processing'!CL71</f>
        <v>#DIV/0!</v>
      </c>
      <c r="E71" s="25" t="e">
        <f t="shared" ca="1" si="4"/>
        <v>#DIV/0!</v>
      </c>
      <c r="F71" s="25" t="e">
        <f t="shared" ca="1" si="5"/>
        <v>#DIV/0!</v>
      </c>
      <c r="G71" s="24" t="e">
        <f t="shared" ca="1" si="6"/>
        <v>#DIV/0!</v>
      </c>
      <c r="H71" s="26" t="str">
        <f ca="1">IF(ISERROR(TTEST('Data pre-processing'!DC71:DV71,'Data pre-processing'!DY71:ER71,2,2)),"N/A",TTEST('Data pre-processing'!DC71:DV71,'Data pre-processing'!DY71:ER71,2,2))</f>
        <v>N/A</v>
      </c>
      <c r="I71" s="24" t="e">
        <f t="shared" ca="1" si="7"/>
        <v>#DIV/0!</v>
      </c>
      <c r="J71" s="27" t="str">
        <f>IF(OR(ISERR(AVERAGE('Test Sample Data'!C71:V71)),ISERR(AVERAGE('Control Sample Data'!C71:V71))),"C",IF(COUNT('Test Sample Data'!C71:V71)&lt;2,"C",IF(OR(AND(AVERAGE('Test Sample Data'!C71:V71)&gt;=35,AVERAGE('Control Sample Data'!C71:V71)&gt;=35),AVERAGE('Test Sample Data'!C71:V71)="N/A",AVERAGE('Control Sample Data'!C71:V71)="N/A",COUNT('Test Sample Data'!C71:V71)&lt;2),"C",IF(AND(AVERAGE('Test Sample Data'!C71:V71)&gt;=30,AVERAGE('Control Sample Data'!C71:V71)&gt;=30,OR(H71&gt;=0.05,H71="N/A")),"B",IF(OR(AND(AVERAGE('Test Sample Data'!C71:V71)&gt;=30,AVERAGE('Control Sample Data'!C71:V71)&lt;=30),AND(AVERAGE('Test Sample Data'!C71:V71)&lt;=30,AVERAGE('Control Sample Data'!C71:V71)&gt;=30)),"A","OKAY")))))</f>
        <v>C</v>
      </c>
    </row>
    <row r="72" spans="1:10" ht="12.75" customHeight="1">
      <c r="A72" s="149" t="str">
        <f>'Test Sample Data'!A72</f>
        <v>Gm16845-1</v>
      </c>
      <c r="B72" s="167" t="s">
        <v>302</v>
      </c>
      <c r="C72" s="24" t="e">
        <f ca="1">'Data pre-processing'!CK72</f>
        <v>#DIV/0!</v>
      </c>
      <c r="D72" s="24" t="e">
        <f ca="1">'Data pre-processing'!CL72</f>
        <v>#DIV/0!</v>
      </c>
      <c r="E72" s="25" t="e">
        <f t="shared" ca="1" si="4"/>
        <v>#DIV/0!</v>
      </c>
      <c r="F72" s="25" t="e">
        <f t="shared" ca="1" si="5"/>
        <v>#DIV/0!</v>
      </c>
      <c r="G72" s="24" t="e">
        <f t="shared" ca="1" si="6"/>
        <v>#DIV/0!</v>
      </c>
      <c r="H72" s="26" t="str">
        <f ca="1">IF(ISERROR(TTEST('Data pre-processing'!DC72:DV72,'Data pre-processing'!DY72:ER72,2,2)),"N/A",TTEST('Data pre-processing'!DC72:DV72,'Data pre-processing'!DY72:ER72,2,2))</f>
        <v>N/A</v>
      </c>
      <c r="I72" s="24" t="e">
        <f t="shared" ca="1" si="7"/>
        <v>#DIV/0!</v>
      </c>
      <c r="J72" s="27" t="str">
        <f>IF(OR(ISERR(AVERAGE('Test Sample Data'!C72:V72)),ISERR(AVERAGE('Control Sample Data'!C72:V72))),"C",IF(COUNT('Test Sample Data'!C72:V72)&lt;2,"C",IF(OR(AND(AVERAGE('Test Sample Data'!C72:V72)&gt;=35,AVERAGE('Control Sample Data'!C72:V72)&gt;=35),AVERAGE('Test Sample Data'!C72:V72)="N/A",AVERAGE('Control Sample Data'!C72:V72)="N/A",COUNT('Test Sample Data'!C72:V72)&lt;2),"C",IF(AND(AVERAGE('Test Sample Data'!C72:V72)&gt;=30,AVERAGE('Control Sample Data'!C72:V72)&gt;=30,OR(H72&gt;=0.05,H72="N/A")),"B",IF(OR(AND(AVERAGE('Test Sample Data'!C72:V72)&gt;=30,AVERAGE('Control Sample Data'!C72:V72)&lt;=30),AND(AVERAGE('Test Sample Data'!C72:V72)&lt;=30,AVERAGE('Control Sample Data'!C72:V72)&gt;=30)),"A","OKAY")))))</f>
        <v>C</v>
      </c>
    </row>
    <row r="73" spans="1:10" ht="12.75" customHeight="1">
      <c r="A73" s="149" t="str">
        <f>'Test Sample Data'!A73</f>
        <v>Gm16845-2</v>
      </c>
      <c r="B73" s="167" t="s">
        <v>300</v>
      </c>
      <c r="C73" s="24" t="e">
        <f ca="1">'Data pre-processing'!CK73</f>
        <v>#DIV/0!</v>
      </c>
      <c r="D73" s="24" t="e">
        <f ca="1">'Data pre-processing'!CL73</f>
        <v>#DIV/0!</v>
      </c>
      <c r="E73" s="25" t="e">
        <f t="shared" ca="1" si="4"/>
        <v>#DIV/0!</v>
      </c>
      <c r="F73" s="25" t="e">
        <f t="shared" ca="1" si="5"/>
        <v>#DIV/0!</v>
      </c>
      <c r="G73" s="24" t="e">
        <f t="shared" ca="1" si="6"/>
        <v>#DIV/0!</v>
      </c>
      <c r="H73" s="26" t="str">
        <f ca="1">IF(ISERROR(TTEST('Data pre-processing'!DC73:DV73,'Data pre-processing'!DY73:ER73,2,2)),"N/A",TTEST('Data pre-processing'!DC73:DV73,'Data pre-processing'!DY73:ER73,2,2))</f>
        <v>N/A</v>
      </c>
      <c r="I73" s="24" t="e">
        <f t="shared" ca="1" si="7"/>
        <v>#DIV/0!</v>
      </c>
      <c r="J73" s="27" t="str">
        <f>IF(OR(ISERR(AVERAGE('Test Sample Data'!C73:V73)),ISERR(AVERAGE('Control Sample Data'!C73:V73))),"C",IF(COUNT('Test Sample Data'!C73:V73)&lt;2,"C",IF(OR(AND(AVERAGE('Test Sample Data'!C73:V73)&gt;=35,AVERAGE('Control Sample Data'!C73:V73)&gt;=35),AVERAGE('Test Sample Data'!C73:V73)="N/A",AVERAGE('Control Sample Data'!C73:V73)="N/A",COUNT('Test Sample Data'!C73:V73)&lt;2),"C",IF(AND(AVERAGE('Test Sample Data'!C73:V73)&gt;=30,AVERAGE('Control Sample Data'!C73:V73)&gt;=30,OR(H73&gt;=0.05,H73="N/A")),"B",IF(OR(AND(AVERAGE('Test Sample Data'!C73:V73)&gt;=30,AVERAGE('Control Sample Data'!C73:V73)&lt;=30),AND(AVERAGE('Test Sample Data'!C73:V73)&lt;=30,AVERAGE('Control Sample Data'!C73:V73)&gt;=30)),"A","OKAY")))))</f>
        <v>C</v>
      </c>
    </row>
    <row r="74" spans="1:10" ht="12.75" customHeight="1">
      <c r="A74" s="149" t="str">
        <f>'Test Sample Data'!A74</f>
        <v>Gm2694-1</v>
      </c>
      <c r="B74" s="167" t="s">
        <v>298</v>
      </c>
      <c r="C74" s="24" t="e">
        <f ca="1">'Data pre-processing'!CK74</f>
        <v>#DIV/0!</v>
      </c>
      <c r="D74" s="24" t="e">
        <f ca="1">'Data pre-processing'!CL74</f>
        <v>#DIV/0!</v>
      </c>
      <c r="E74" s="25" t="e">
        <f t="shared" ca="1" si="4"/>
        <v>#DIV/0!</v>
      </c>
      <c r="F74" s="25" t="e">
        <f t="shared" ca="1" si="5"/>
        <v>#DIV/0!</v>
      </c>
      <c r="G74" s="24" t="e">
        <f t="shared" ca="1" si="6"/>
        <v>#DIV/0!</v>
      </c>
      <c r="H74" s="26" t="str">
        <f ca="1">IF(ISERROR(TTEST('Data pre-processing'!DC74:DV74,'Data pre-processing'!DY74:ER74,2,2)),"N/A",TTEST('Data pre-processing'!DC74:DV74,'Data pre-processing'!DY74:ER74,2,2))</f>
        <v>N/A</v>
      </c>
      <c r="I74" s="24" t="e">
        <f t="shared" ca="1" si="7"/>
        <v>#DIV/0!</v>
      </c>
      <c r="J74" s="27" t="str">
        <f>IF(OR(ISERR(AVERAGE('Test Sample Data'!C74:V74)),ISERR(AVERAGE('Control Sample Data'!C74:V74))),"C",IF(COUNT('Test Sample Data'!C74:V74)&lt;2,"C",IF(OR(AND(AVERAGE('Test Sample Data'!C74:V74)&gt;=35,AVERAGE('Control Sample Data'!C74:V74)&gt;=35),AVERAGE('Test Sample Data'!C74:V74)="N/A",AVERAGE('Control Sample Data'!C74:V74)="N/A",COUNT('Test Sample Data'!C74:V74)&lt;2),"C",IF(AND(AVERAGE('Test Sample Data'!C74:V74)&gt;=30,AVERAGE('Control Sample Data'!C74:V74)&gt;=30,OR(H74&gt;=0.05,H74="N/A")),"B",IF(OR(AND(AVERAGE('Test Sample Data'!C74:V74)&gt;=30,AVERAGE('Control Sample Data'!C74:V74)&lt;=30),AND(AVERAGE('Test Sample Data'!C74:V74)&lt;=30,AVERAGE('Control Sample Data'!C74:V74)&gt;=30)),"A","OKAY")))))</f>
        <v>C</v>
      </c>
    </row>
    <row r="75" spans="1:10" ht="12.75" customHeight="1">
      <c r="A75" s="149" t="str">
        <f>'Test Sample Data'!A75</f>
        <v>Gm2694-2</v>
      </c>
      <c r="B75" s="167" t="s">
        <v>296</v>
      </c>
      <c r="C75" s="24" t="e">
        <f ca="1">'Data pre-processing'!CK75</f>
        <v>#DIV/0!</v>
      </c>
      <c r="D75" s="24" t="e">
        <f ca="1">'Data pre-processing'!CL75</f>
        <v>#DIV/0!</v>
      </c>
      <c r="E75" s="25" t="e">
        <f t="shared" ca="1" si="4"/>
        <v>#DIV/0!</v>
      </c>
      <c r="F75" s="25" t="e">
        <f t="shared" ca="1" si="5"/>
        <v>#DIV/0!</v>
      </c>
      <c r="G75" s="24" t="e">
        <f t="shared" ca="1" si="6"/>
        <v>#DIV/0!</v>
      </c>
      <c r="H75" s="26" t="str">
        <f ca="1">IF(ISERROR(TTEST('Data pre-processing'!DC75:DV75,'Data pre-processing'!DY75:ER75,2,2)),"N/A",TTEST('Data pre-processing'!DC75:DV75,'Data pre-processing'!DY75:ER75,2,2))</f>
        <v>N/A</v>
      </c>
      <c r="I75" s="24" t="e">
        <f t="shared" ca="1" si="7"/>
        <v>#DIV/0!</v>
      </c>
      <c r="J75" s="27" t="str">
        <f>IF(OR(ISERR(AVERAGE('Test Sample Data'!C75:V75)),ISERR(AVERAGE('Control Sample Data'!C75:V75))),"C",IF(COUNT('Test Sample Data'!C75:V75)&lt;2,"C",IF(OR(AND(AVERAGE('Test Sample Data'!C75:V75)&gt;=35,AVERAGE('Control Sample Data'!C75:V75)&gt;=35),AVERAGE('Test Sample Data'!C75:V75)="N/A",AVERAGE('Control Sample Data'!C75:V75)="N/A",COUNT('Test Sample Data'!C75:V75)&lt;2),"C",IF(AND(AVERAGE('Test Sample Data'!C75:V75)&gt;=30,AVERAGE('Control Sample Data'!C75:V75)&gt;=30,OR(H75&gt;=0.05,H75="N/A")),"B",IF(OR(AND(AVERAGE('Test Sample Data'!C75:V75)&gt;=30,AVERAGE('Control Sample Data'!C75:V75)&lt;=30),AND(AVERAGE('Test Sample Data'!C75:V75)&lt;=30,AVERAGE('Control Sample Data'!C75:V75)&gt;=30)),"A","OKAY")))))</f>
        <v>C</v>
      </c>
    </row>
    <row r="76" spans="1:10" ht="12.75" customHeight="1">
      <c r="A76" s="149" t="str">
        <f>'Test Sample Data'!A76</f>
        <v>Gm30731</v>
      </c>
      <c r="B76" s="167" t="s">
        <v>294</v>
      </c>
      <c r="C76" s="24" t="e">
        <f ca="1">'Data pre-processing'!CK76</f>
        <v>#DIV/0!</v>
      </c>
      <c r="D76" s="24" t="e">
        <f ca="1">'Data pre-processing'!CL76</f>
        <v>#DIV/0!</v>
      </c>
      <c r="E76" s="25" t="e">
        <f t="shared" ca="1" si="4"/>
        <v>#DIV/0!</v>
      </c>
      <c r="F76" s="25" t="e">
        <f t="shared" ca="1" si="5"/>
        <v>#DIV/0!</v>
      </c>
      <c r="G76" s="24" t="e">
        <f t="shared" ca="1" si="6"/>
        <v>#DIV/0!</v>
      </c>
      <c r="H76" s="26" t="str">
        <f ca="1">IF(ISERROR(TTEST('Data pre-processing'!DC76:DV76,'Data pre-processing'!DY76:ER76,2,2)),"N/A",TTEST('Data pre-processing'!DC76:DV76,'Data pre-processing'!DY76:ER76,2,2))</f>
        <v>N/A</v>
      </c>
      <c r="I76" s="24" t="e">
        <f t="shared" ca="1" si="7"/>
        <v>#DIV/0!</v>
      </c>
      <c r="J76" s="27" t="str">
        <f>IF(OR(ISERR(AVERAGE('Test Sample Data'!C76:V76)),ISERR(AVERAGE('Control Sample Data'!C76:V76))),"C",IF(COUNT('Test Sample Data'!C76:V76)&lt;2,"C",IF(OR(AND(AVERAGE('Test Sample Data'!C76:V76)&gt;=35,AVERAGE('Control Sample Data'!C76:V76)&gt;=35),AVERAGE('Test Sample Data'!C76:V76)="N/A",AVERAGE('Control Sample Data'!C76:V76)="N/A",COUNT('Test Sample Data'!C76:V76)&lt;2),"C",IF(AND(AVERAGE('Test Sample Data'!C76:V76)&gt;=30,AVERAGE('Control Sample Data'!C76:V76)&gt;=30,OR(H76&gt;=0.05,H76="N/A")),"B",IF(OR(AND(AVERAGE('Test Sample Data'!C76:V76)&gt;=30,AVERAGE('Control Sample Data'!C76:V76)&lt;=30),AND(AVERAGE('Test Sample Data'!C76:V76)&lt;=30,AVERAGE('Control Sample Data'!C76:V76)&gt;=30)),"A","OKAY")))))</f>
        <v>C</v>
      </c>
    </row>
    <row r="77" spans="1:10" ht="12.75" customHeight="1">
      <c r="A77" s="149" t="str">
        <f>'Test Sample Data'!A77</f>
        <v>Gm32592</v>
      </c>
      <c r="B77" s="167" t="s">
        <v>292</v>
      </c>
      <c r="C77" s="24" t="e">
        <f ca="1">'Data pre-processing'!CK77</f>
        <v>#DIV/0!</v>
      </c>
      <c r="D77" s="24" t="e">
        <f ca="1">'Data pre-processing'!CL77</f>
        <v>#DIV/0!</v>
      </c>
      <c r="E77" s="25" t="e">
        <f t="shared" ca="1" si="4"/>
        <v>#DIV/0!</v>
      </c>
      <c r="F77" s="25" t="e">
        <f t="shared" ca="1" si="5"/>
        <v>#DIV/0!</v>
      </c>
      <c r="G77" s="24" t="e">
        <f t="shared" ca="1" si="6"/>
        <v>#DIV/0!</v>
      </c>
      <c r="H77" s="26" t="str">
        <f ca="1">IF(ISERROR(TTEST('Data pre-processing'!DC77:DV77,'Data pre-processing'!DY77:ER77,2,2)),"N/A",TTEST('Data pre-processing'!DC77:DV77,'Data pre-processing'!DY77:ER77,2,2))</f>
        <v>N/A</v>
      </c>
      <c r="I77" s="24" t="e">
        <f t="shared" ca="1" si="7"/>
        <v>#DIV/0!</v>
      </c>
      <c r="J77" s="27" t="str">
        <f>IF(OR(ISERR(AVERAGE('Test Sample Data'!C77:V77)),ISERR(AVERAGE('Control Sample Data'!C77:V77))),"C",IF(COUNT('Test Sample Data'!C77:V77)&lt;2,"C",IF(OR(AND(AVERAGE('Test Sample Data'!C77:V77)&gt;=35,AVERAGE('Control Sample Data'!C77:V77)&gt;=35),AVERAGE('Test Sample Data'!C77:V77)="N/A",AVERAGE('Control Sample Data'!C77:V77)="N/A",COUNT('Test Sample Data'!C77:V77)&lt;2),"C",IF(AND(AVERAGE('Test Sample Data'!C77:V77)&gt;=30,AVERAGE('Control Sample Data'!C77:V77)&gt;=30,OR(H77&gt;=0.05,H77="N/A")),"B",IF(OR(AND(AVERAGE('Test Sample Data'!C77:V77)&gt;=30,AVERAGE('Control Sample Data'!C77:V77)&lt;=30),AND(AVERAGE('Test Sample Data'!C77:V77)&lt;=30,AVERAGE('Control Sample Data'!C77:V77)&gt;=30)),"A","OKAY")))))</f>
        <v>C</v>
      </c>
    </row>
    <row r="78" spans="1:10" ht="12.75" customHeight="1">
      <c r="A78" s="149" t="str">
        <f>'Test Sample Data'!A78</f>
        <v>Gm6644</v>
      </c>
      <c r="B78" s="167" t="s">
        <v>290</v>
      </c>
      <c r="C78" s="24" t="e">
        <f ca="1">'Data pre-processing'!CK78</f>
        <v>#DIV/0!</v>
      </c>
      <c r="D78" s="24" t="e">
        <f ca="1">'Data pre-processing'!CL78</f>
        <v>#DIV/0!</v>
      </c>
      <c r="E78" s="25" t="e">
        <f t="shared" ca="1" si="4"/>
        <v>#DIV/0!</v>
      </c>
      <c r="F78" s="25" t="e">
        <f t="shared" ca="1" si="5"/>
        <v>#DIV/0!</v>
      </c>
      <c r="G78" s="24" t="e">
        <f t="shared" ca="1" si="6"/>
        <v>#DIV/0!</v>
      </c>
      <c r="H78" s="26" t="str">
        <f ca="1">IF(ISERROR(TTEST('Data pre-processing'!DC78:DV78,'Data pre-processing'!DY78:ER78,2,2)),"N/A",TTEST('Data pre-processing'!DC78:DV78,'Data pre-processing'!DY78:ER78,2,2))</f>
        <v>N/A</v>
      </c>
      <c r="I78" s="24" t="e">
        <f t="shared" ca="1" si="7"/>
        <v>#DIV/0!</v>
      </c>
      <c r="J78" s="27" t="str">
        <f>IF(OR(ISERR(AVERAGE('Test Sample Data'!C78:V78)),ISERR(AVERAGE('Control Sample Data'!C78:V78))),"C",IF(COUNT('Test Sample Data'!C78:V78)&lt;2,"C",IF(OR(AND(AVERAGE('Test Sample Data'!C78:V78)&gt;=35,AVERAGE('Control Sample Data'!C78:V78)&gt;=35),AVERAGE('Test Sample Data'!C78:V78)="N/A",AVERAGE('Control Sample Data'!C78:V78)="N/A",COUNT('Test Sample Data'!C78:V78)&lt;2),"C",IF(AND(AVERAGE('Test Sample Data'!C78:V78)&gt;=30,AVERAGE('Control Sample Data'!C78:V78)&gt;=30,OR(H78&gt;=0.05,H78="N/A")),"B",IF(OR(AND(AVERAGE('Test Sample Data'!C78:V78)&gt;=30,AVERAGE('Control Sample Data'!C78:V78)&lt;=30),AND(AVERAGE('Test Sample Data'!C78:V78)&lt;=30,AVERAGE('Control Sample Data'!C78:V78)&gt;=30)),"A","OKAY")))))</f>
        <v>C</v>
      </c>
    </row>
    <row r="79" spans="1:10" ht="12.75" customHeight="1">
      <c r="A79" s="149" t="str">
        <f>'Test Sample Data'!A79</f>
        <v>Gm6768</v>
      </c>
      <c r="B79" s="167" t="s">
        <v>288</v>
      </c>
      <c r="C79" s="24" t="e">
        <f ca="1">'Data pre-processing'!CK79</f>
        <v>#DIV/0!</v>
      </c>
      <c r="D79" s="24" t="e">
        <f ca="1">'Data pre-processing'!CL79</f>
        <v>#DIV/0!</v>
      </c>
      <c r="E79" s="25" t="e">
        <f t="shared" ca="1" si="4"/>
        <v>#DIV/0!</v>
      </c>
      <c r="F79" s="25" t="e">
        <f t="shared" ca="1" si="5"/>
        <v>#DIV/0!</v>
      </c>
      <c r="G79" s="24" t="e">
        <f t="shared" ca="1" si="6"/>
        <v>#DIV/0!</v>
      </c>
      <c r="H79" s="26" t="str">
        <f ca="1">IF(ISERROR(TTEST('Data pre-processing'!DC79:DV79,'Data pre-processing'!DY79:ER79,2,2)),"N/A",TTEST('Data pre-processing'!DC79:DV79,'Data pre-processing'!DY79:ER79,2,2))</f>
        <v>N/A</v>
      </c>
      <c r="I79" s="24" t="e">
        <f t="shared" ca="1" si="7"/>
        <v>#DIV/0!</v>
      </c>
      <c r="J79" s="27" t="str">
        <f>IF(OR(ISERR(AVERAGE('Test Sample Data'!C79:V79)),ISERR(AVERAGE('Control Sample Data'!C79:V79))),"C",IF(COUNT('Test Sample Data'!C79:V79)&lt;2,"C",IF(OR(AND(AVERAGE('Test Sample Data'!C79:V79)&gt;=35,AVERAGE('Control Sample Data'!C79:V79)&gt;=35),AVERAGE('Test Sample Data'!C79:V79)="N/A",AVERAGE('Control Sample Data'!C79:V79)="N/A",COUNT('Test Sample Data'!C79:V79)&lt;2),"C",IF(AND(AVERAGE('Test Sample Data'!C79:V79)&gt;=30,AVERAGE('Control Sample Data'!C79:V79)&gt;=30,OR(H79&gt;=0.05,H79="N/A")),"B",IF(OR(AND(AVERAGE('Test Sample Data'!C79:V79)&gt;=30,AVERAGE('Control Sample Data'!C79:V79)&lt;=30),AND(AVERAGE('Test Sample Data'!C79:V79)&lt;=30,AVERAGE('Control Sample Data'!C79:V79)&gt;=30)),"A","OKAY")))))</f>
        <v>C</v>
      </c>
    </row>
    <row r="80" spans="1:10" ht="12.75" customHeight="1">
      <c r="A80" s="149" t="str">
        <f>'Test Sample Data'!A80</f>
        <v>H19</v>
      </c>
      <c r="B80" s="167" t="s">
        <v>286</v>
      </c>
      <c r="C80" s="24" t="e">
        <f ca="1">'Data pre-processing'!CK80</f>
        <v>#DIV/0!</v>
      </c>
      <c r="D80" s="24" t="e">
        <f ca="1">'Data pre-processing'!CL80</f>
        <v>#DIV/0!</v>
      </c>
      <c r="E80" s="25" t="e">
        <f t="shared" ca="1" si="4"/>
        <v>#DIV/0!</v>
      </c>
      <c r="F80" s="25" t="e">
        <f t="shared" ca="1" si="5"/>
        <v>#DIV/0!</v>
      </c>
      <c r="G80" s="24" t="e">
        <f t="shared" ca="1" si="6"/>
        <v>#DIV/0!</v>
      </c>
      <c r="H80" s="26" t="str">
        <f ca="1">IF(ISERROR(TTEST('Data pre-processing'!DC80:DV80,'Data pre-processing'!DY80:ER80,2,2)),"N/A",TTEST('Data pre-processing'!DC80:DV80,'Data pre-processing'!DY80:ER80,2,2))</f>
        <v>N/A</v>
      </c>
      <c r="I80" s="24" t="e">
        <f t="shared" ca="1" si="7"/>
        <v>#DIV/0!</v>
      </c>
      <c r="J80" s="27" t="str">
        <f>IF(OR(ISERR(AVERAGE('Test Sample Data'!C80:V80)),ISERR(AVERAGE('Control Sample Data'!C80:V80))),"C",IF(COUNT('Test Sample Data'!C80:V80)&lt;2,"C",IF(OR(AND(AVERAGE('Test Sample Data'!C80:V80)&gt;=35,AVERAGE('Control Sample Data'!C80:V80)&gt;=35),AVERAGE('Test Sample Data'!C80:V80)="N/A",AVERAGE('Control Sample Data'!C80:V80)="N/A",COUNT('Test Sample Data'!C80:V80)&lt;2),"C",IF(AND(AVERAGE('Test Sample Data'!C80:V80)&gt;=30,AVERAGE('Control Sample Data'!C80:V80)&gt;=30,OR(H80&gt;=0.05,H80="N/A")),"B",IF(OR(AND(AVERAGE('Test Sample Data'!C80:V80)&gt;=30,AVERAGE('Control Sample Data'!C80:V80)&lt;=30),AND(AVERAGE('Test Sample Data'!C80:V80)&lt;=30,AVERAGE('Control Sample Data'!C80:V80)&gt;=30)),"A","OKAY")))))</f>
        <v>C</v>
      </c>
    </row>
    <row r="81" spans="1:256" ht="12.75" customHeight="1">
      <c r="A81" s="149" t="str">
        <f>'Test Sample Data'!A81</f>
        <v>Halr1</v>
      </c>
      <c r="B81" s="167" t="s">
        <v>284</v>
      </c>
      <c r="C81" s="24" t="e">
        <f ca="1">'Data pre-processing'!CK81</f>
        <v>#DIV/0!</v>
      </c>
      <c r="D81" s="24" t="e">
        <f ca="1">'Data pre-processing'!CL81</f>
        <v>#DIV/0!</v>
      </c>
      <c r="E81" s="25" t="e">
        <f t="shared" ca="1" si="4"/>
        <v>#DIV/0!</v>
      </c>
      <c r="F81" s="25" t="e">
        <f t="shared" ca="1" si="5"/>
        <v>#DIV/0!</v>
      </c>
      <c r="G81" s="24" t="e">
        <f t="shared" ca="1" si="6"/>
        <v>#DIV/0!</v>
      </c>
      <c r="H81" s="26" t="str">
        <f ca="1">IF(ISERROR(TTEST('Data pre-processing'!DC81:DV81,'Data pre-processing'!DY81:ER81,2,2)),"N/A",TTEST('Data pre-processing'!DC81:DV81,'Data pre-processing'!DY81:ER81,2,2))</f>
        <v>N/A</v>
      </c>
      <c r="I81" s="24" t="e">
        <f t="shared" ca="1" si="7"/>
        <v>#DIV/0!</v>
      </c>
      <c r="J81" s="27" t="str">
        <f>IF(OR(ISERR(AVERAGE('Test Sample Data'!C81:V81)),ISERR(AVERAGE('Control Sample Data'!C81:V81))),"C",IF(COUNT('Test Sample Data'!C81:V81)&lt;2,"C",IF(OR(AND(AVERAGE('Test Sample Data'!C81:V81)&gt;=35,AVERAGE('Control Sample Data'!C81:V81)&gt;=35),AVERAGE('Test Sample Data'!C81:V81)="N/A",AVERAGE('Control Sample Data'!C81:V81)="N/A",COUNT('Test Sample Data'!C81:V81)&lt;2),"C",IF(AND(AVERAGE('Test Sample Data'!C81:V81)&gt;=30,AVERAGE('Control Sample Data'!C81:V81)&gt;=30,OR(H81&gt;=0.05,H81="N/A")),"B",IF(OR(AND(AVERAGE('Test Sample Data'!C81:V81)&gt;=30,AVERAGE('Control Sample Data'!C81:V81)&lt;=30),AND(AVERAGE('Test Sample Data'!C81:V81)&lt;=30,AVERAGE('Control Sample Data'!C81:V81)&gt;=30)),"A","OKAY")))))</f>
        <v>C</v>
      </c>
    </row>
    <row r="82" spans="1:256" ht="12.75" customHeight="1">
      <c r="A82" s="149" t="str">
        <f>'Test Sample Data'!A82</f>
        <v>Hm629797</v>
      </c>
      <c r="B82" s="167" t="s">
        <v>282</v>
      </c>
      <c r="C82" s="24" t="e">
        <f ca="1">'Data pre-processing'!CK82</f>
        <v>#DIV/0!</v>
      </c>
      <c r="D82" s="24" t="e">
        <f ca="1">'Data pre-processing'!CL82</f>
        <v>#DIV/0!</v>
      </c>
      <c r="E82" s="25" t="e">
        <f t="shared" ca="1" si="4"/>
        <v>#DIV/0!</v>
      </c>
      <c r="F82" s="25" t="e">
        <f t="shared" ca="1" si="5"/>
        <v>#DIV/0!</v>
      </c>
      <c r="G82" s="24" t="e">
        <f t="shared" ca="1" si="6"/>
        <v>#DIV/0!</v>
      </c>
      <c r="H82" s="26" t="str">
        <f ca="1">IF(ISERROR(TTEST('Data pre-processing'!DC82:DV82,'Data pre-processing'!DY82:ER82,2,2)),"N/A",TTEST('Data pre-processing'!DC82:DV82,'Data pre-processing'!DY82:ER82,2,2))</f>
        <v>N/A</v>
      </c>
      <c r="I82" s="24" t="e">
        <f t="shared" ca="1" si="7"/>
        <v>#DIV/0!</v>
      </c>
      <c r="J82" s="27" t="str">
        <f>IF(OR(ISERR(AVERAGE('Test Sample Data'!C82:V82)),ISERR(AVERAGE('Control Sample Data'!C82:V82))),"C",IF(COUNT('Test Sample Data'!C82:V82)&lt;2,"C",IF(OR(AND(AVERAGE('Test Sample Data'!C82:V82)&gt;=35,AVERAGE('Control Sample Data'!C82:V82)&gt;=35),AVERAGE('Test Sample Data'!C82:V82)="N/A",AVERAGE('Control Sample Data'!C82:V82)="N/A",COUNT('Test Sample Data'!C82:V82)&lt;2),"C",IF(AND(AVERAGE('Test Sample Data'!C82:V82)&gt;=30,AVERAGE('Control Sample Data'!C82:V82)&gt;=30,OR(H82&gt;=0.05,H82="N/A")),"B",IF(OR(AND(AVERAGE('Test Sample Data'!C82:V82)&gt;=30,AVERAGE('Control Sample Data'!C82:V82)&lt;=30),AND(AVERAGE('Test Sample Data'!C82:V82)&lt;=30,AVERAGE('Control Sample Data'!C82:V82)&gt;=30)),"A","OKAY")))))</f>
        <v>C</v>
      </c>
    </row>
    <row r="83" spans="1:256" ht="12.75" customHeight="1">
      <c r="A83" s="149" t="str">
        <f>'Test Sample Data'!A83</f>
        <v>Hotair</v>
      </c>
      <c r="B83" s="167" t="s">
        <v>280</v>
      </c>
      <c r="C83" s="24" t="e">
        <f ca="1">'Data pre-processing'!CK83</f>
        <v>#DIV/0!</v>
      </c>
      <c r="D83" s="24" t="e">
        <f ca="1">'Data pre-processing'!CL83</f>
        <v>#DIV/0!</v>
      </c>
      <c r="E83" s="25" t="e">
        <f t="shared" ca="1" si="4"/>
        <v>#DIV/0!</v>
      </c>
      <c r="F83" s="25" t="e">
        <f t="shared" ca="1" si="5"/>
        <v>#DIV/0!</v>
      </c>
      <c r="G83" s="24" t="e">
        <f t="shared" ca="1" si="6"/>
        <v>#DIV/0!</v>
      </c>
      <c r="H83" s="26" t="str">
        <f ca="1">IF(ISERROR(TTEST('Data pre-processing'!DC83:DV83,'Data pre-processing'!DY83:ER83,2,2)),"N/A",TTEST('Data pre-processing'!DC83:DV83,'Data pre-processing'!DY83:ER83,2,2))</f>
        <v>N/A</v>
      </c>
      <c r="I83" s="24" t="e">
        <f t="shared" ca="1" si="7"/>
        <v>#DIV/0!</v>
      </c>
      <c r="J83" s="27" t="str">
        <f>IF(OR(ISERR(AVERAGE('Test Sample Data'!C83:V83)),ISERR(AVERAGE('Control Sample Data'!C83:V83))),"C",IF(COUNT('Test Sample Data'!C83:V83)&lt;2,"C",IF(OR(AND(AVERAGE('Test Sample Data'!C83:V83)&gt;=35,AVERAGE('Control Sample Data'!C83:V83)&gt;=35),AVERAGE('Test Sample Data'!C83:V83)="N/A",AVERAGE('Control Sample Data'!C83:V83)="N/A",COUNT('Test Sample Data'!C83:V83)&lt;2),"C",IF(AND(AVERAGE('Test Sample Data'!C83:V83)&gt;=30,AVERAGE('Control Sample Data'!C83:V83)&gt;=30,OR(H83&gt;=0.05,H83="N/A")),"B",IF(OR(AND(AVERAGE('Test Sample Data'!C83:V83)&gt;=30,AVERAGE('Control Sample Data'!C83:V83)&lt;=30),AND(AVERAGE('Test Sample Data'!C83:V83)&lt;=30,AVERAGE('Control Sample Data'!C83:V83)&gt;=30)),"A","OKAY")))))</f>
        <v>C</v>
      </c>
    </row>
    <row r="84" spans="1:256" ht="12.75" customHeight="1">
      <c r="A84" s="149" t="str">
        <f>'Test Sample Data'!A84</f>
        <v>Hottip-1</v>
      </c>
      <c r="B84" s="167" t="s">
        <v>278</v>
      </c>
      <c r="C84" s="24" t="e">
        <f ca="1">'Data pre-processing'!CK84</f>
        <v>#DIV/0!</v>
      </c>
      <c r="D84" s="24" t="e">
        <f ca="1">'Data pre-processing'!CL84</f>
        <v>#DIV/0!</v>
      </c>
      <c r="E84" s="25" t="e">
        <f t="shared" ca="1" si="4"/>
        <v>#DIV/0!</v>
      </c>
      <c r="F84" s="25" t="e">
        <f t="shared" ca="1" si="5"/>
        <v>#DIV/0!</v>
      </c>
      <c r="G84" s="24" t="e">
        <f t="shared" ca="1" si="6"/>
        <v>#DIV/0!</v>
      </c>
      <c r="H84" s="26" t="str">
        <f ca="1">IF(ISERROR(TTEST('Data pre-processing'!DC84:DV84,'Data pre-processing'!DY84:ER84,2,2)),"N/A",TTEST('Data pre-processing'!DC84:DV84,'Data pre-processing'!DY84:ER84,2,2))</f>
        <v>N/A</v>
      </c>
      <c r="I84" s="24" t="e">
        <f t="shared" ca="1" si="7"/>
        <v>#DIV/0!</v>
      </c>
      <c r="J84" s="27" t="str">
        <f>IF(OR(ISERR(AVERAGE('Test Sample Data'!C84:V84)),ISERR(AVERAGE('Control Sample Data'!C84:V84))),"C",IF(COUNT('Test Sample Data'!C84:V84)&lt;2,"C",IF(OR(AND(AVERAGE('Test Sample Data'!C84:V84)&gt;=35,AVERAGE('Control Sample Data'!C84:V84)&gt;=35),AVERAGE('Test Sample Data'!C84:V84)="N/A",AVERAGE('Control Sample Data'!C84:V84)="N/A",COUNT('Test Sample Data'!C84:V84)&lt;2),"C",IF(AND(AVERAGE('Test Sample Data'!C84:V84)&gt;=30,AVERAGE('Control Sample Data'!C84:V84)&gt;=30,OR(H84&gt;=0.05,H84="N/A")),"B",IF(OR(AND(AVERAGE('Test Sample Data'!C84:V84)&gt;=30,AVERAGE('Control Sample Data'!C84:V84)&lt;=30),AND(AVERAGE('Test Sample Data'!C84:V84)&lt;=30,AVERAGE('Control Sample Data'!C84:V84)&gt;=30)),"A","OKAY")))))</f>
        <v>C</v>
      </c>
      <c r="R84"/>
      <c r="S84"/>
      <c r="T84"/>
      <c r="U84"/>
    </row>
    <row r="85" spans="1:256" ht="12.75" customHeight="1">
      <c r="A85" s="149" t="str">
        <f>'Test Sample Data'!A85</f>
        <v>Hottip-2</v>
      </c>
      <c r="B85" s="167" t="s">
        <v>276</v>
      </c>
      <c r="C85" s="24" t="e">
        <f ca="1">'Data pre-processing'!CK85</f>
        <v>#DIV/0!</v>
      </c>
      <c r="D85" s="24" t="e">
        <f ca="1">'Data pre-processing'!CL85</f>
        <v>#DIV/0!</v>
      </c>
      <c r="E85" s="25" t="e">
        <f t="shared" ca="1" si="4"/>
        <v>#DIV/0!</v>
      </c>
      <c r="F85" s="25" t="e">
        <f t="shared" ca="1" si="5"/>
        <v>#DIV/0!</v>
      </c>
      <c r="G85" s="24" t="e">
        <f t="shared" ca="1" si="6"/>
        <v>#DIV/0!</v>
      </c>
      <c r="H85" s="26" t="str">
        <f ca="1">IF(ISERROR(TTEST('Data pre-processing'!DC85:DV85,'Data pre-processing'!DY85:ER85,2,2)),"N/A",TTEST('Data pre-processing'!DC85:DV85,'Data pre-processing'!DY85:ER85,2,2))</f>
        <v>N/A</v>
      </c>
      <c r="I85" s="24" t="e">
        <f t="shared" ca="1" si="7"/>
        <v>#DIV/0!</v>
      </c>
      <c r="J85" s="27" t="str">
        <f>IF(OR(ISERR(AVERAGE('Test Sample Data'!C85:V85)),ISERR(AVERAGE('Control Sample Data'!C85:V85))),"C",IF(COUNT('Test Sample Data'!C85:V85)&lt;2,"C",IF(OR(AND(AVERAGE('Test Sample Data'!C85:V85)&gt;=35,AVERAGE('Control Sample Data'!C85:V85)&gt;=35),AVERAGE('Test Sample Data'!C85:V85)="N/A",AVERAGE('Control Sample Data'!C85:V85)="N/A",COUNT('Test Sample Data'!C85:V85)&lt;2),"C",IF(AND(AVERAGE('Test Sample Data'!C85:V85)&gt;=30,AVERAGE('Control Sample Data'!C85:V85)&gt;=30,OR(H85&gt;=0.05,H85="N/A")),"B",IF(OR(AND(AVERAGE('Test Sample Data'!C85:V85)&gt;=30,AVERAGE('Control Sample Data'!C85:V85)&lt;=30),AND(AVERAGE('Test Sample Data'!C85:V85)&lt;=30,AVERAGE('Control Sample Data'!C85:V85)&gt;=30)),"A","OKAY")))))</f>
        <v>C</v>
      </c>
      <c r="L85" s="24"/>
      <c r="M85" s="24"/>
      <c r="N85" s="25"/>
      <c r="O85" s="25"/>
      <c r="P85" s="24"/>
      <c r="Q85" s="26"/>
      <c r="R85"/>
      <c r="S85"/>
      <c r="T85"/>
      <c r="U85"/>
      <c r="V85" s="24"/>
      <c r="W85" s="25"/>
      <c r="X85" s="25"/>
      <c r="Y85" s="24"/>
      <c r="Z85" s="26"/>
      <c r="AA85" s="24"/>
      <c r="AB85" s="28"/>
      <c r="AC85" s="16"/>
      <c r="AD85" s="24"/>
      <c r="AE85" s="24"/>
      <c r="AF85" s="25"/>
      <c r="AG85" s="25"/>
      <c r="AH85" s="24"/>
      <c r="AI85" s="26"/>
      <c r="AJ85" s="24"/>
      <c r="AK85" s="28"/>
      <c r="AL85" s="16"/>
      <c r="AM85" s="24"/>
      <c r="AN85" s="24"/>
      <c r="AO85" s="25"/>
      <c r="AP85" s="25"/>
      <c r="AQ85" s="24"/>
      <c r="AR85" s="26"/>
      <c r="AS85" s="24"/>
      <c r="AT85" s="28"/>
      <c r="AU85" s="16"/>
      <c r="AV85" s="24"/>
      <c r="AW85" s="24"/>
      <c r="AX85" s="25"/>
      <c r="AY85" s="25"/>
      <c r="AZ85" s="24"/>
      <c r="BA85" s="26"/>
      <c r="BB85" s="24"/>
      <c r="BC85" s="28"/>
      <c r="BD85" s="16"/>
      <c r="BE85" s="24"/>
      <c r="BF85" s="24"/>
      <c r="BG85" s="25"/>
      <c r="BH85" s="25"/>
      <c r="BI85" s="24"/>
      <c r="BJ85" s="26"/>
      <c r="BK85" s="24"/>
      <c r="BL85" s="28"/>
      <c r="BM85" s="16"/>
      <c r="BN85" s="24"/>
      <c r="BO85" s="24"/>
      <c r="BP85" s="25"/>
      <c r="BQ85" s="25"/>
      <c r="BR85" s="24"/>
      <c r="BS85" s="26"/>
      <c r="BT85" s="24"/>
      <c r="BU85" s="28"/>
      <c r="BV85" s="16"/>
      <c r="BW85" s="24"/>
      <c r="BX85" s="24"/>
      <c r="BY85" s="25"/>
      <c r="BZ85" s="25"/>
      <c r="CA85" s="24"/>
      <c r="CB85" s="26"/>
      <c r="CC85" s="24"/>
      <c r="CD85" s="28"/>
      <c r="CE85" s="16"/>
      <c r="CF85" s="24"/>
      <c r="CG85" s="24"/>
      <c r="CH85" s="25"/>
      <c r="CI85" s="25"/>
      <c r="CJ85" s="24"/>
      <c r="CK85" s="26"/>
      <c r="CL85" s="24"/>
      <c r="CM85" s="28"/>
      <c r="CN85" s="16"/>
      <c r="CO85" s="24"/>
      <c r="CP85" s="24"/>
      <c r="CQ85" s="25"/>
      <c r="CR85" s="25"/>
      <c r="CS85" s="24"/>
      <c r="CT85" s="26"/>
      <c r="CU85" s="24"/>
      <c r="CV85" s="28"/>
      <c r="CW85" s="16"/>
      <c r="CX85" s="24"/>
      <c r="CY85" s="24"/>
      <c r="CZ85" s="25"/>
      <c r="DA85" s="25"/>
      <c r="DB85" s="24"/>
      <c r="DC85" s="26"/>
      <c r="DD85" s="24"/>
      <c r="DE85" s="28"/>
      <c r="DF85" s="16"/>
      <c r="DG85" s="24"/>
      <c r="DH85" s="24"/>
      <c r="DI85" s="25"/>
      <c r="DJ85" s="25"/>
      <c r="DK85" s="24"/>
      <c r="DL85" s="26"/>
      <c r="DM85" s="24"/>
      <c r="DN85" s="28"/>
      <c r="DO85" s="16"/>
      <c r="DP85" s="24"/>
      <c r="DQ85" s="24"/>
      <c r="DR85" s="25"/>
      <c r="DS85" s="25"/>
      <c r="DT85" s="24"/>
      <c r="DU85" s="26"/>
      <c r="DV85" s="24"/>
      <c r="DW85" s="28"/>
      <c r="DX85" s="16"/>
      <c r="DY85" s="24"/>
      <c r="DZ85" s="24"/>
      <c r="EA85" s="25"/>
      <c r="EB85" s="25"/>
      <c r="EC85" s="24"/>
      <c r="ED85" s="26"/>
      <c r="EE85" s="24"/>
      <c r="EF85" s="28"/>
      <c r="EG85" s="16"/>
      <c r="EH85" s="24"/>
      <c r="EI85" s="24"/>
      <c r="EJ85" s="25"/>
      <c r="EK85" s="25"/>
      <c r="EL85" s="24"/>
      <c r="EM85" s="26"/>
      <c r="EN85" s="24"/>
      <c r="EO85" s="28"/>
      <c r="EP85" s="16"/>
      <c r="EQ85" s="24"/>
      <c r="ER85" s="24"/>
      <c r="ES85" s="25"/>
      <c r="ET85" s="25"/>
      <c r="EU85" s="24"/>
      <c r="EV85" s="26"/>
      <c r="EW85" s="24"/>
      <c r="EX85" s="28"/>
      <c r="EY85" s="16"/>
      <c r="EZ85" s="24"/>
      <c r="FA85" s="24"/>
      <c r="FB85" s="25"/>
      <c r="FC85" s="25"/>
      <c r="FD85" s="24"/>
      <c r="FE85" s="26"/>
      <c r="FF85" s="24"/>
      <c r="FG85" s="28"/>
      <c r="FH85" s="16"/>
      <c r="FI85" s="24"/>
      <c r="FJ85" s="24"/>
      <c r="FK85" s="25"/>
      <c r="FL85" s="25"/>
      <c r="FM85" s="24"/>
      <c r="FN85" s="26"/>
      <c r="FO85" s="24"/>
      <c r="FP85" s="28"/>
      <c r="FQ85" s="16"/>
      <c r="FR85" s="24"/>
      <c r="FS85" s="24"/>
      <c r="FT85" s="25"/>
      <c r="FU85" s="25"/>
      <c r="FV85" s="24"/>
      <c r="FW85" s="26"/>
      <c r="FX85" s="24"/>
      <c r="FY85" s="28"/>
      <c r="FZ85" s="16"/>
      <c r="GA85" s="24"/>
      <c r="GB85" s="24"/>
      <c r="GC85" s="25"/>
      <c r="GD85" s="25"/>
      <c r="GE85" s="24"/>
      <c r="GF85" s="26"/>
      <c r="GG85" s="24"/>
      <c r="GH85" s="28"/>
      <c r="GI85" s="16"/>
      <c r="GJ85" s="24"/>
      <c r="GK85" s="24"/>
      <c r="GL85" s="25"/>
      <c r="GM85" s="25"/>
      <c r="GN85" s="24"/>
      <c r="GO85" s="26"/>
      <c r="GP85" s="24"/>
      <c r="GQ85" s="28"/>
      <c r="GR85" s="16"/>
      <c r="GS85" s="24"/>
      <c r="GT85" s="24"/>
      <c r="GU85" s="25"/>
      <c r="GV85" s="25"/>
      <c r="GW85" s="24"/>
      <c r="GX85" s="26"/>
      <c r="GY85" s="24"/>
      <c r="GZ85" s="28"/>
      <c r="HA85" s="16"/>
      <c r="HB85" s="24"/>
      <c r="HC85" s="24"/>
      <c r="HD85" s="25"/>
      <c r="HE85" s="25"/>
      <c r="HF85" s="24"/>
      <c r="HG85" s="26"/>
      <c r="HH85" s="24"/>
      <c r="HI85" s="28"/>
      <c r="HJ85" s="16"/>
      <c r="HK85" s="24"/>
      <c r="HL85" s="24"/>
      <c r="HM85" s="25"/>
      <c r="HN85" s="25"/>
      <c r="HO85" s="24"/>
      <c r="HP85" s="26"/>
      <c r="HQ85" s="24"/>
      <c r="HR85" s="28"/>
      <c r="HS85" s="16"/>
      <c r="HT85" s="24"/>
      <c r="HU85" s="24"/>
      <c r="HV85" s="25"/>
      <c r="HW85" s="25"/>
      <c r="HX85" s="24"/>
      <c r="HY85" s="26"/>
      <c r="HZ85" s="24"/>
      <c r="IA85" s="28"/>
      <c r="IB85" s="16"/>
      <c r="IC85" s="24"/>
      <c r="ID85" s="24"/>
      <c r="IE85" s="25"/>
      <c r="IF85" s="25"/>
      <c r="IG85" s="24"/>
      <c r="IH85" s="26"/>
      <c r="II85" s="24"/>
      <c r="IJ85" s="28"/>
      <c r="IK85" s="16"/>
      <c r="IL85" s="24"/>
      <c r="IM85" s="24"/>
      <c r="IN85" s="25"/>
      <c r="IO85" s="25"/>
      <c r="IP85" s="24"/>
      <c r="IQ85" s="26"/>
      <c r="IR85" s="24"/>
      <c r="IS85" s="28"/>
      <c r="IT85" s="16"/>
      <c r="IU85" s="24"/>
      <c r="IV85" s="24"/>
    </row>
    <row r="86" spans="1:256" ht="12.75" customHeight="1">
      <c r="A86" s="149" t="str">
        <f>'Test Sample Data'!A86</f>
        <v>Hoxa11os</v>
      </c>
      <c r="B86" s="167" t="s">
        <v>274</v>
      </c>
      <c r="C86" s="24" t="e">
        <f ca="1">'Data pre-processing'!CK86</f>
        <v>#DIV/0!</v>
      </c>
      <c r="D86" s="24" t="e">
        <f ca="1">'Data pre-processing'!CL86</f>
        <v>#DIV/0!</v>
      </c>
      <c r="E86" s="25" t="e">
        <f t="shared" ca="1" si="4"/>
        <v>#DIV/0!</v>
      </c>
      <c r="F86" s="25" t="e">
        <f t="shared" ca="1" si="5"/>
        <v>#DIV/0!</v>
      </c>
      <c r="G86" s="24" t="e">
        <f t="shared" ca="1" si="6"/>
        <v>#DIV/0!</v>
      </c>
      <c r="H86" s="26" t="str">
        <f ca="1">IF(ISERROR(TTEST('Data pre-processing'!DC86:DV86,'Data pre-processing'!DY86:ER86,2,2)),"N/A",TTEST('Data pre-processing'!DC86:DV86,'Data pre-processing'!DY86:ER86,2,2))</f>
        <v>N/A</v>
      </c>
      <c r="I86" s="24" t="e">
        <f t="shared" ca="1" si="7"/>
        <v>#DIV/0!</v>
      </c>
      <c r="J86" s="27" t="str">
        <f>IF(OR(ISERR(AVERAGE('Test Sample Data'!C86:V86)),ISERR(AVERAGE('Control Sample Data'!C86:V86))),"C",IF(COUNT('Test Sample Data'!C86:V86)&lt;2,"C",IF(OR(AND(AVERAGE('Test Sample Data'!C86:V86)&gt;=35,AVERAGE('Control Sample Data'!C86:V86)&gt;=35),AVERAGE('Test Sample Data'!C86:V86)="N/A",AVERAGE('Control Sample Data'!C86:V86)="N/A",COUNT('Test Sample Data'!C86:V86)&lt;2),"C",IF(AND(AVERAGE('Test Sample Data'!C86:V86)&gt;=30,AVERAGE('Control Sample Data'!C86:V86)&gt;=30,OR(H86&gt;=0.05,H86="N/A")),"B",IF(OR(AND(AVERAGE('Test Sample Data'!C86:V86)&gt;=30,AVERAGE('Control Sample Data'!C86:V86)&lt;=30),AND(AVERAGE('Test Sample Data'!C86:V86)&lt;=30,AVERAGE('Control Sample Data'!C86:V86)&gt;=30)),"A","OKAY")))))</f>
        <v>C</v>
      </c>
      <c r="R86"/>
      <c r="S86"/>
      <c r="T86"/>
      <c r="U86"/>
    </row>
    <row r="87" spans="1:256" ht="12.75" customHeight="1">
      <c r="A87" s="149" t="str">
        <f>'Test Sample Data'!A87</f>
        <v>Hoxaas3</v>
      </c>
      <c r="B87" s="167" t="s">
        <v>272</v>
      </c>
      <c r="C87" s="24" t="e">
        <f ca="1">'Data pre-processing'!CK87</f>
        <v>#DIV/0!</v>
      </c>
      <c r="D87" s="24" t="e">
        <f ca="1">'Data pre-processing'!CL87</f>
        <v>#DIV/0!</v>
      </c>
      <c r="E87" s="25" t="e">
        <f t="shared" ca="1" si="4"/>
        <v>#DIV/0!</v>
      </c>
      <c r="F87" s="25" t="e">
        <f t="shared" ca="1" si="5"/>
        <v>#DIV/0!</v>
      </c>
      <c r="G87" s="24" t="e">
        <f t="shared" ca="1" si="6"/>
        <v>#DIV/0!</v>
      </c>
      <c r="H87" s="26" t="str">
        <f ca="1">IF(ISERROR(TTEST('Data pre-processing'!DC87:DV87,'Data pre-processing'!DY87:ER87,2,2)),"N/A",TTEST('Data pre-processing'!DC87:DV87,'Data pre-processing'!DY87:ER87,2,2))</f>
        <v>N/A</v>
      </c>
      <c r="I87" s="24" t="e">
        <f t="shared" ca="1" si="7"/>
        <v>#DIV/0!</v>
      </c>
      <c r="J87" s="27" t="str">
        <f>IF(OR(ISERR(AVERAGE('Test Sample Data'!C87:V87)),ISERR(AVERAGE('Control Sample Data'!C87:V87))),"C",IF(COUNT('Test Sample Data'!C87:V87)&lt;2,"C",IF(OR(AND(AVERAGE('Test Sample Data'!C87:V87)&gt;=35,AVERAGE('Control Sample Data'!C87:V87)&gt;=35),AVERAGE('Test Sample Data'!C87:V87)="N/A",AVERAGE('Control Sample Data'!C87:V87)="N/A",COUNT('Test Sample Data'!C87:V87)&lt;2),"C",IF(AND(AVERAGE('Test Sample Data'!C87:V87)&gt;=30,AVERAGE('Control Sample Data'!C87:V87)&gt;=30,OR(H87&gt;=0.05,H87="N/A")),"B",IF(OR(AND(AVERAGE('Test Sample Data'!C87:V87)&gt;=30,AVERAGE('Control Sample Data'!C87:V87)&lt;=30),AND(AVERAGE('Test Sample Data'!C87:V87)&lt;=30,AVERAGE('Control Sample Data'!C87:V87)&gt;=30)),"A","OKAY")))))</f>
        <v>C</v>
      </c>
      <c r="R87"/>
      <c r="S87"/>
      <c r="T87"/>
      <c r="U87"/>
    </row>
    <row r="88" spans="1:256" ht="12.75" customHeight="1">
      <c r="A88" s="149" t="str">
        <f>'Test Sample Data'!A88</f>
        <v>Huc1</v>
      </c>
      <c r="B88" s="167" t="s">
        <v>270</v>
      </c>
      <c r="C88" s="24" t="e">
        <f ca="1">'Data pre-processing'!CK88</f>
        <v>#DIV/0!</v>
      </c>
      <c r="D88" s="24" t="e">
        <f ca="1">'Data pre-processing'!CL88</f>
        <v>#DIV/0!</v>
      </c>
      <c r="E88" s="25" t="e">
        <f t="shared" ca="1" si="4"/>
        <v>#DIV/0!</v>
      </c>
      <c r="F88" s="25" t="e">
        <f t="shared" ca="1" si="5"/>
        <v>#DIV/0!</v>
      </c>
      <c r="G88" s="24" t="e">
        <f t="shared" ca="1" si="6"/>
        <v>#DIV/0!</v>
      </c>
      <c r="H88" s="26" t="str">
        <f ca="1">IF(ISERROR(TTEST('Data pre-processing'!DC88:DV88,'Data pre-processing'!DY88:ER88,2,2)),"N/A",TTEST('Data pre-processing'!DC88:DV88,'Data pre-processing'!DY88:ER88,2,2))</f>
        <v>N/A</v>
      </c>
      <c r="I88" s="24" t="e">
        <f t="shared" ca="1" si="7"/>
        <v>#DIV/0!</v>
      </c>
      <c r="J88" s="27" t="str">
        <f>IF(OR(ISERR(AVERAGE('Test Sample Data'!C88:V88)),ISERR(AVERAGE('Control Sample Data'!C88:V88))),"C",IF(COUNT('Test Sample Data'!C88:V88)&lt;2,"C",IF(OR(AND(AVERAGE('Test Sample Data'!C88:V88)&gt;=35,AVERAGE('Control Sample Data'!C88:V88)&gt;=35),AVERAGE('Test Sample Data'!C88:V88)="N/A",AVERAGE('Control Sample Data'!C88:V88)="N/A",COUNT('Test Sample Data'!C88:V88)&lt;2),"C",IF(AND(AVERAGE('Test Sample Data'!C88:V88)&gt;=30,AVERAGE('Control Sample Data'!C88:V88)&gt;=30,OR(H88&gt;=0.05,H88="N/A")),"B",IF(OR(AND(AVERAGE('Test Sample Data'!C88:V88)&gt;=30,AVERAGE('Control Sample Data'!C88:V88)&lt;=30),AND(AVERAGE('Test Sample Data'!C88:V88)&lt;=30,AVERAGE('Control Sample Data'!C88:V88)&gt;=30)),"A","OKAY")))))</f>
        <v>C</v>
      </c>
      <c r="R88"/>
      <c r="S88"/>
      <c r="T88"/>
      <c r="U88"/>
    </row>
    <row r="89" spans="1:256" ht="12.75" customHeight="1">
      <c r="A89" s="149" t="str">
        <f>'Test Sample Data'!A89</f>
        <v>Jpx</v>
      </c>
      <c r="B89" s="167" t="s">
        <v>268</v>
      </c>
      <c r="C89" s="24" t="e">
        <f ca="1">'Data pre-processing'!CK89</f>
        <v>#DIV/0!</v>
      </c>
      <c r="D89" s="24" t="e">
        <f ca="1">'Data pre-processing'!CL89</f>
        <v>#DIV/0!</v>
      </c>
      <c r="E89" s="25" t="e">
        <f t="shared" ca="1" si="4"/>
        <v>#DIV/0!</v>
      </c>
      <c r="F89" s="25" t="e">
        <f t="shared" ca="1" si="5"/>
        <v>#DIV/0!</v>
      </c>
      <c r="G89" s="24" t="e">
        <f t="shared" ca="1" si="6"/>
        <v>#DIV/0!</v>
      </c>
      <c r="H89" s="26" t="str">
        <f ca="1">IF(ISERROR(TTEST('Data pre-processing'!DC89:DV89,'Data pre-processing'!DY89:ER89,2,2)),"N/A",TTEST('Data pre-processing'!DC89:DV89,'Data pre-processing'!DY89:ER89,2,2))</f>
        <v>N/A</v>
      </c>
      <c r="I89" s="24" t="e">
        <f t="shared" ca="1" si="7"/>
        <v>#DIV/0!</v>
      </c>
      <c r="J89" s="27" t="str">
        <f>IF(OR(ISERR(AVERAGE('Test Sample Data'!C89:V89)),ISERR(AVERAGE('Control Sample Data'!C89:V89))),"C",IF(COUNT('Test Sample Data'!C89:V89)&lt;2,"C",IF(OR(AND(AVERAGE('Test Sample Data'!C89:V89)&gt;=35,AVERAGE('Control Sample Data'!C89:V89)&gt;=35),AVERAGE('Test Sample Data'!C89:V89)="N/A",AVERAGE('Control Sample Data'!C89:V89)="N/A",COUNT('Test Sample Data'!C89:V89)&lt;2),"C",IF(AND(AVERAGE('Test Sample Data'!C89:V89)&gt;=30,AVERAGE('Control Sample Data'!C89:V89)&gt;=30,OR(H89&gt;=0.05,H89="N/A")),"B",IF(OR(AND(AVERAGE('Test Sample Data'!C89:V89)&gt;=30,AVERAGE('Control Sample Data'!C89:V89)&lt;=30),AND(AVERAGE('Test Sample Data'!C89:V89)&lt;=30,AVERAGE('Control Sample Data'!C89:V89)&gt;=30)),"A","OKAY")))))</f>
        <v>C</v>
      </c>
      <c r="R89"/>
      <c r="S89"/>
      <c r="T89"/>
      <c r="U89"/>
    </row>
    <row r="90" spans="1:256" ht="12.75" customHeight="1">
      <c r="A90" s="149" t="str">
        <f>'Test Sample Data'!A90</f>
        <v>Kcnq1ot1</v>
      </c>
      <c r="B90" s="167" t="s">
        <v>266</v>
      </c>
      <c r="C90" s="24" t="e">
        <f ca="1">'Data pre-processing'!CK90</f>
        <v>#DIV/0!</v>
      </c>
      <c r="D90" s="24" t="e">
        <f ca="1">'Data pre-processing'!CL90</f>
        <v>#DIV/0!</v>
      </c>
      <c r="E90" s="25" t="e">
        <f t="shared" ca="1" si="4"/>
        <v>#DIV/0!</v>
      </c>
      <c r="F90" s="25" t="e">
        <f t="shared" ca="1" si="5"/>
        <v>#DIV/0!</v>
      </c>
      <c r="G90" s="24" t="e">
        <f t="shared" ca="1" si="6"/>
        <v>#DIV/0!</v>
      </c>
      <c r="H90" s="26" t="str">
        <f ca="1">IF(ISERROR(TTEST('Data pre-processing'!DC90:DV90,'Data pre-processing'!DY90:ER90,2,2)),"N/A",TTEST('Data pre-processing'!DC90:DV90,'Data pre-processing'!DY90:ER90,2,2))</f>
        <v>N/A</v>
      </c>
      <c r="I90" s="24" t="e">
        <f t="shared" ca="1" si="7"/>
        <v>#DIV/0!</v>
      </c>
      <c r="J90" s="27" t="str">
        <f>IF(OR(ISERR(AVERAGE('Test Sample Data'!C90:V90)),ISERR(AVERAGE('Control Sample Data'!C90:V90))),"C",IF(COUNT('Test Sample Data'!C90:V90)&lt;2,"C",IF(OR(AND(AVERAGE('Test Sample Data'!C90:V90)&gt;=35,AVERAGE('Control Sample Data'!C90:V90)&gt;=35),AVERAGE('Test Sample Data'!C90:V90)="N/A",AVERAGE('Control Sample Data'!C90:V90)="N/A",COUNT('Test Sample Data'!C90:V90)&lt;2),"C",IF(AND(AVERAGE('Test Sample Data'!C90:V90)&gt;=30,AVERAGE('Control Sample Data'!C90:V90)&gt;=30,OR(H90&gt;=0.05,H90="N/A")),"B",IF(OR(AND(AVERAGE('Test Sample Data'!C90:V90)&gt;=30,AVERAGE('Control Sample Data'!C90:V90)&lt;=30),AND(AVERAGE('Test Sample Data'!C90:V90)&lt;=30,AVERAGE('Control Sample Data'!C90:V90)&gt;=30)),"A","OKAY")))))</f>
        <v>C</v>
      </c>
    </row>
    <row r="91" spans="1:256" ht="12.75" customHeight="1">
      <c r="A91" s="149" t="str">
        <f>'Test Sample Data'!A91</f>
        <v>LeXis-1</v>
      </c>
      <c r="B91" s="167" t="s">
        <v>264</v>
      </c>
      <c r="C91" s="24" t="e">
        <f ca="1">'Data pre-processing'!CK91</f>
        <v>#DIV/0!</v>
      </c>
      <c r="D91" s="24" t="e">
        <f ca="1">'Data pre-processing'!CL91</f>
        <v>#DIV/0!</v>
      </c>
      <c r="E91" s="25" t="e">
        <f t="shared" ca="1" si="4"/>
        <v>#DIV/0!</v>
      </c>
      <c r="F91" s="25" t="e">
        <f t="shared" ca="1" si="5"/>
        <v>#DIV/0!</v>
      </c>
      <c r="G91" s="24" t="e">
        <f t="shared" ca="1" si="6"/>
        <v>#DIV/0!</v>
      </c>
      <c r="H91" s="26" t="str">
        <f ca="1">IF(ISERROR(TTEST('Data pre-processing'!DC91:DV91,'Data pre-processing'!DY91:ER91,2,2)),"N/A",TTEST('Data pre-processing'!DC91:DV91,'Data pre-processing'!DY91:ER91,2,2))</f>
        <v>N/A</v>
      </c>
      <c r="I91" s="24" t="e">
        <f t="shared" ca="1" si="7"/>
        <v>#DIV/0!</v>
      </c>
      <c r="J91" s="27" t="str">
        <f>IF(OR(ISERR(AVERAGE('Test Sample Data'!C91:V91)),ISERR(AVERAGE('Control Sample Data'!C91:V91))),"C",IF(COUNT('Test Sample Data'!C91:V91)&lt;2,"C",IF(OR(AND(AVERAGE('Test Sample Data'!C91:V91)&gt;=35,AVERAGE('Control Sample Data'!C91:V91)&gt;=35),AVERAGE('Test Sample Data'!C91:V91)="N/A",AVERAGE('Control Sample Data'!C91:V91)="N/A",COUNT('Test Sample Data'!C91:V91)&lt;2),"C",IF(AND(AVERAGE('Test Sample Data'!C91:V91)&gt;=30,AVERAGE('Control Sample Data'!C91:V91)&gt;=30,OR(H91&gt;=0.05,H91="N/A")),"B",IF(OR(AND(AVERAGE('Test Sample Data'!C91:V91)&gt;=30,AVERAGE('Control Sample Data'!C91:V91)&lt;=30),AND(AVERAGE('Test Sample Data'!C91:V91)&lt;=30,AVERAGE('Control Sample Data'!C91:V91)&gt;=30)),"A","OKAY")))))</f>
        <v>C</v>
      </c>
    </row>
    <row r="92" spans="1:256" ht="12.75" customHeight="1">
      <c r="A92" s="149" t="str">
        <f>'Test Sample Data'!A92</f>
        <v>LeXis-2</v>
      </c>
      <c r="B92" s="167" t="s">
        <v>262</v>
      </c>
      <c r="C92" s="24" t="e">
        <f ca="1">'Data pre-processing'!CK92</f>
        <v>#DIV/0!</v>
      </c>
      <c r="D92" s="24" t="e">
        <f ca="1">'Data pre-processing'!CL92</f>
        <v>#DIV/0!</v>
      </c>
      <c r="E92" s="25" t="e">
        <f t="shared" ca="1" si="4"/>
        <v>#DIV/0!</v>
      </c>
      <c r="F92" s="25" t="e">
        <f t="shared" ca="1" si="5"/>
        <v>#DIV/0!</v>
      </c>
      <c r="G92" s="24" t="e">
        <f t="shared" ca="1" si="6"/>
        <v>#DIV/0!</v>
      </c>
      <c r="H92" s="26" t="str">
        <f ca="1">IF(ISERROR(TTEST('Data pre-processing'!DC92:DV92,'Data pre-processing'!DY92:ER92,2,2)),"N/A",TTEST('Data pre-processing'!DC92:DV92,'Data pre-processing'!DY92:ER92,2,2))</f>
        <v>N/A</v>
      </c>
      <c r="I92" s="24" t="e">
        <f t="shared" ca="1" si="7"/>
        <v>#DIV/0!</v>
      </c>
      <c r="J92" s="27" t="str">
        <f>IF(OR(ISERR(AVERAGE('Test Sample Data'!C92:V92)),ISERR(AVERAGE('Control Sample Data'!C92:V92))),"C",IF(COUNT('Test Sample Data'!C92:V92)&lt;2,"C",IF(OR(AND(AVERAGE('Test Sample Data'!C92:V92)&gt;=35,AVERAGE('Control Sample Data'!C92:V92)&gt;=35),AVERAGE('Test Sample Data'!C92:V92)="N/A",AVERAGE('Control Sample Data'!C92:V92)="N/A",COUNT('Test Sample Data'!C92:V92)&lt;2),"C",IF(AND(AVERAGE('Test Sample Data'!C92:V92)&gt;=30,AVERAGE('Control Sample Data'!C92:V92)&gt;=30,OR(H92&gt;=0.05,H92="N/A")),"B",IF(OR(AND(AVERAGE('Test Sample Data'!C92:V92)&gt;=30,AVERAGE('Control Sample Data'!C92:V92)&lt;=30),AND(AVERAGE('Test Sample Data'!C92:V92)&lt;=30,AVERAGE('Control Sample Data'!C92:V92)&gt;=30)),"A","OKAY")))))</f>
        <v>C</v>
      </c>
    </row>
    <row r="93" spans="1:256" ht="12.75" customHeight="1">
      <c r="A93" s="149" t="str">
        <f>'Test Sample Data'!A93</f>
        <v>linc1242</v>
      </c>
      <c r="B93" s="167" t="s">
        <v>260</v>
      </c>
      <c r="C93" s="24" t="e">
        <f ca="1">'Data pre-processing'!CK93</f>
        <v>#DIV/0!</v>
      </c>
      <c r="D93" s="24" t="e">
        <f ca="1">'Data pre-processing'!CL93</f>
        <v>#DIV/0!</v>
      </c>
      <c r="E93" s="25" t="e">
        <f t="shared" ca="1" si="4"/>
        <v>#DIV/0!</v>
      </c>
      <c r="F93" s="25" t="e">
        <f t="shared" ca="1" si="5"/>
        <v>#DIV/0!</v>
      </c>
      <c r="G93" s="24" t="e">
        <f t="shared" ca="1" si="6"/>
        <v>#DIV/0!</v>
      </c>
      <c r="H93" s="26" t="str">
        <f ca="1">IF(ISERROR(TTEST('Data pre-processing'!DC93:DV93,'Data pre-processing'!DY93:ER93,2,2)),"N/A",TTEST('Data pre-processing'!DC93:DV93,'Data pre-processing'!DY93:ER93,2,2))</f>
        <v>N/A</v>
      </c>
      <c r="I93" s="24" t="e">
        <f t="shared" ca="1" si="7"/>
        <v>#DIV/0!</v>
      </c>
      <c r="J93" s="27" t="str">
        <f>IF(OR(ISERR(AVERAGE('Test Sample Data'!C93:V93)),ISERR(AVERAGE('Control Sample Data'!C93:V93))),"C",IF(COUNT('Test Sample Data'!C93:V93)&lt;2,"C",IF(OR(AND(AVERAGE('Test Sample Data'!C93:V93)&gt;=35,AVERAGE('Control Sample Data'!C93:V93)&gt;=35),AVERAGE('Test Sample Data'!C93:V93)="N/A",AVERAGE('Control Sample Data'!C93:V93)="N/A",COUNT('Test Sample Data'!C93:V93)&lt;2),"C",IF(AND(AVERAGE('Test Sample Data'!C93:V93)&gt;=30,AVERAGE('Control Sample Data'!C93:V93)&gt;=30,OR(H93&gt;=0.05,H93="N/A")),"B",IF(OR(AND(AVERAGE('Test Sample Data'!C93:V93)&gt;=30,AVERAGE('Control Sample Data'!C93:V93)&lt;=30),AND(AVERAGE('Test Sample Data'!C93:V93)&lt;=30,AVERAGE('Control Sample Data'!C93:V93)&gt;=30)),"A","OKAY")))))</f>
        <v>C</v>
      </c>
    </row>
    <row r="94" spans="1:256" ht="12.75" customHeight="1">
      <c r="A94" s="149" t="str">
        <f>'Test Sample Data'!A94</f>
        <v>linc1257-1</v>
      </c>
      <c r="B94" s="167" t="s">
        <v>258</v>
      </c>
      <c r="C94" s="24" t="e">
        <f ca="1">'Data pre-processing'!CK94</f>
        <v>#DIV/0!</v>
      </c>
      <c r="D94" s="24" t="e">
        <f ca="1">'Data pre-processing'!CL94</f>
        <v>#DIV/0!</v>
      </c>
      <c r="E94" s="25" t="e">
        <f t="shared" ca="1" si="4"/>
        <v>#DIV/0!</v>
      </c>
      <c r="F94" s="25" t="e">
        <f t="shared" ca="1" si="5"/>
        <v>#DIV/0!</v>
      </c>
      <c r="G94" s="24" t="e">
        <f t="shared" ca="1" si="6"/>
        <v>#DIV/0!</v>
      </c>
      <c r="H94" s="26" t="str">
        <f ca="1">IF(ISERROR(TTEST('Data pre-processing'!DC94:DV94,'Data pre-processing'!DY94:ER94,2,2)),"N/A",TTEST('Data pre-processing'!DC94:DV94,'Data pre-processing'!DY94:ER94,2,2))</f>
        <v>N/A</v>
      </c>
      <c r="I94" s="24" t="e">
        <f t="shared" ca="1" si="7"/>
        <v>#DIV/0!</v>
      </c>
      <c r="J94" s="27" t="str">
        <f>IF(OR(ISERR(AVERAGE('Test Sample Data'!C94:V94)),ISERR(AVERAGE('Control Sample Data'!C94:V94))),"C",IF(COUNT('Test Sample Data'!C94:V94)&lt;2,"C",IF(OR(AND(AVERAGE('Test Sample Data'!C94:V94)&gt;=35,AVERAGE('Control Sample Data'!C94:V94)&gt;=35),AVERAGE('Test Sample Data'!C94:V94)="N/A",AVERAGE('Control Sample Data'!C94:V94)="N/A",COUNT('Test Sample Data'!C94:V94)&lt;2),"C",IF(AND(AVERAGE('Test Sample Data'!C94:V94)&gt;=30,AVERAGE('Control Sample Data'!C94:V94)&gt;=30,OR(H94&gt;=0.05,H94="N/A")),"B",IF(OR(AND(AVERAGE('Test Sample Data'!C94:V94)&gt;=30,AVERAGE('Control Sample Data'!C94:V94)&lt;=30),AND(AVERAGE('Test Sample Data'!C94:V94)&lt;=30,AVERAGE('Control Sample Data'!C94:V94)&gt;=30)),"A","OKAY")))))</f>
        <v>C</v>
      </c>
    </row>
    <row r="95" spans="1:256" ht="12.75" customHeight="1">
      <c r="A95" s="149" t="str">
        <f>'Test Sample Data'!A95</f>
        <v>linc1257-2</v>
      </c>
      <c r="B95" s="167" t="s">
        <v>256</v>
      </c>
      <c r="C95" s="24" t="e">
        <f ca="1">'Data pre-processing'!CK95</f>
        <v>#DIV/0!</v>
      </c>
      <c r="D95" s="24" t="e">
        <f ca="1">'Data pre-processing'!CL95</f>
        <v>#DIV/0!</v>
      </c>
      <c r="E95" s="25" t="e">
        <f t="shared" ca="1" si="4"/>
        <v>#DIV/0!</v>
      </c>
      <c r="F95" s="25" t="e">
        <f t="shared" ca="1" si="5"/>
        <v>#DIV/0!</v>
      </c>
      <c r="G95" s="24" t="e">
        <f t="shared" ca="1" si="6"/>
        <v>#DIV/0!</v>
      </c>
      <c r="H95" s="26" t="str">
        <f ca="1">IF(ISERROR(TTEST('Data pre-processing'!DC95:DV95,'Data pre-processing'!DY95:ER95,2,2)),"N/A",TTEST('Data pre-processing'!DC95:DV95,'Data pre-processing'!DY95:ER95,2,2))</f>
        <v>N/A</v>
      </c>
      <c r="I95" s="24" t="e">
        <f t="shared" ca="1" si="7"/>
        <v>#DIV/0!</v>
      </c>
      <c r="J95" s="27" t="str">
        <f>IF(OR(ISERR(AVERAGE('Test Sample Data'!C95:V95)),ISERR(AVERAGE('Control Sample Data'!C95:V95))),"C",IF(COUNT('Test Sample Data'!C95:V95)&lt;2,"C",IF(OR(AND(AVERAGE('Test Sample Data'!C95:V95)&gt;=35,AVERAGE('Control Sample Data'!C95:V95)&gt;=35),AVERAGE('Test Sample Data'!C95:V95)="N/A",AVERAGE('Control Sample Data'!C95:V95)="N/A",COUNT('Test Sample Data'!C95:V95)&lt;2),"C",IF(AND(AVERAGE('Test Sample Data'!C95:V95)&gt;=30,AVERAGE('Control Sample Data'!C95:V95)&gt;=30,OR(H95&gt;=0.05,H95="N/A")),"B",IF(OR(AND(AVERAGE('Test Sample Data'!C95:V95)&gt;=30,AVERAGE('Control Sample Data'!C95:V95)&lt;=30),AND(AVERAGE('Test Sample Data'!C95:V95)&lt;=30,AVERAGE('Control Sample Data'!C95:V95)&gt;=30)),"A","OKAY")))))</f>
        <v>C</v>
      </c>
    </row>
    <row r="96" spans="1:256" ht="12.75" customHeight="1">
      <c r="A96" s="149" t="str">
        <f>'Test Sample Data'!A96</f>
        <v>linc1368</v>
      </c>
      <c r="B96" s="167" t="s">
        <v>254</v>
      </c>
      <c r="C96" s="24" t="e">
        <f ca="1">'Data pre-processing'!CK96</f>
        <v>#DIV/0!</v>
      </c>
      <c r="D96" s="24" t="e">
        <f ca="1">'Data pre-processing'!CL96</f>
        <v>#DIV/0!</v>
      </c>
      <c r="E96" s="25" t="e">
        <f t="shared" ca="1" si="4"/>
        <v>#DIV/0!</v>
      </c>
      <c r="F96" s="25" t="e">
        <f t="shared" ca="1" si="5"/>
        <v>#DIV/0!</v>
      </c>
      <c r="G96" s="24" t="e">
        <f t="shared" ca="1" si="6"/>
        <v>#DIV/0!</v>
      </c>
      <c r="H96" s="26" t="str">
        <f ca="1">IF(ISERROR(TTEST('Data pre-processing'!DC96:DV96,'Data pre-processing'!DY96:ER96,2,2)),"N/A",TTEST('Data pre-processing'!DC96:DV96,'Data pre-processing'!DY96:ER96,2,2))</f>
        <v>N/A</v>
      </c>
      <c r="I96" s="24" t="e">
        <f t="shared" ca="1" si="7"/>
        <v>#DIV/0!</v>
      </c>
      <c r="J96" s="27" t="str">
        <f>IF(OR(ISERR(AVERAGE('Test Sample Data'!C96:V96)),ISERR(AVERAGE('Control Sample Data'!C96:V96))),"C",IF(COUNT('Test Sample Data'!C96:V96)&lt;2,"C",IF(OR(AND(AVERAGE('Test Sample Data'!C96:V96)&gt;=35,AVERAGE('Control Sample Data'!C96:V96)&gt;=35),AVERAGE('Test Sample Data'!C96:V96)="N/A",AVERAGE('Control Sample Data'!C96:V96)="N/A",COUNT('Test Sample Data'!C96:V96)&lt;2),"C",IF(AND(AVERAGE('Test Sample Data'!C96:V96)&gt;=30,AVERAGE('Control Sample Data'!C96:V96)&gt;=30,OR(H96&gt;=0.05,H96="N/A")),"B",IF(OR(AND(AVERAGE('Test Sample Data'!C96:V96)&gt;=30,AVERAGE('Control Sample Data'!C96:V96)&lt;=30),AND(AVERAGE('Test Sample Data'!C96:V96)&lt;=30,AVERAGE('Control Sample Data'!C96:V96)&gt;=30)),"A","OKAY")))))</f>
        <v>C</v>
      </c>
    </row>
    <row r="97" spans="1:10" ht="12.75" customHeight="1">
      <c r="A97" s="149" t="str">
        <f>'Test Sample Data'!A97</f>
        <v>LincRNA-Gm4419-1</v>
      </c>
      <c r="B97" s="167" t="s">
        <v>252</v>
      </c>
      <c r="C97" s="24" t="e">
        <f ca="1">'Data pre-processing'!CK97</f>
        <v>#DIV/0!</v>
      </c>
      <c r="D97" s="24" t="e">
        <f ca="1">'Data pre-processing'!CL97</f>
        <v>#DIV/0!</v>
      </c>
      <c r="E97" s="25" t="e">
        <f t="shared" ca="1" si="4"/>
        <v>#DIV/0!</v>
      </c>
      <c r="F97" s="25" t="e">
        <f t="shared" ca="1" si="5"/>
        <v>#DIV/0!</v>
      </c>
      <c r="G97" s="24" t="e">
        <f t="shared" ca="1" si="6"/>
        <v>#DIV/0!</v>
      </c>
      <c r="H97" s="26" t="str">
        <f ca="1">IF(ISERROR(TTEST('Data pre-processing'!DC97:DV97,'Data pre-processing'!DY97:ER97,2,2)),"N/A",TTEST('Data pre-processing'!DC97:DV97,'Data pre-processing'!DY97:ER97,2,2))</f>
        <v>N/A</v>
      </c>
      <c r="I97" s="24" t="e">
        <f t="shared" ca="1" si="7"/>
        <v>#DIV/0!</v>
      </c>
      <c r="J97" s="27" t="str">
        <f>IF(OR(ISERR(AVERAGE('Test Sample Data'!C97:V97)),ISERR(AVERAGE('Control Sample Data'!C97:V97))),"C",IF(COUNT('Test Sample Data'!C97:V97)&lt;2,"C",IF(OR(AND(AVERAGE('Test Sample Data'!C97:V97)&gt;=35,AVERAGE('Control Sample Data'!C97:V97)&gt;=35),AVERAGE('Test Sample Data'!C97:V97)="N/A",AVERAGE('Control Sample Data'!C97:V97)="N/A",COUNT('Test Sample Data'!C97:V97)&lt;2),"C",IF(AND(AVERAGE('Test Sample Data'!C97:V97)&gt;=30,AVERAGE('Control Sample Data'!C97:V97)&gt;=30,OR(H97&gt;=0.05,H97="N/A")),"B",IF(OR(AND(AVERAGE('Test Sample Data'!C97:V97)&gt;=30,AVERAGE('Control Sample Data'!C97:V97)&lt;=30),AND(AVERAGE('Test Sample Data'!C97:V97)&lt;=30,AVERAGE('Control Sample Data'!C97:V97)&gt;=30)),"A","OKAY")))))</f>
        <v>C</v>
      </c>
    </row>
    <row r="98" spans="1:10" ht="12.75" customHeight="1">
      <c r="A98" s="149" t="str">
        <f>'Test Sample Data'!A98</f>
        <v>LincRNA-Gm4419-2</v>
      </c>
      <c r="B98" s="167" t="s">
        <v>250</v>
      </c>
      <c r="C98" s="24" t="e">
        <f ca="1">'Data pre-processing'!CK98</f>
        <v>#DIV/0!</v>
      </c>
      <c r="D98" s="24" t="e">
        <f ca="1">'Data pre-processing'!CL98</f>
        <v>#DIV/0!</v>
      </c>
      <c r="E98" s="25" t="e">
        <f t="shared" ca="1" si="4"/>
        <v>#DIV/0!</v>
      </c>
      <c r="F98" s="25" t="e">
        <f t="shared" ca="1" si="5"/>
        <v>#DIV/0!</v>
      </c>
      <c r="G98" s="24" t="e">
        <f t="shared" ca="1" si="6"/>
        <v>#DIV/0!</v>
      </c>
      <c r="H98" s="26" t="str">
        <f ca="1">IF(ISERROR(TTEST('Data pre-processing'!DC98:DV98,'Data pre-processing'!DY98:ER98,2,2)),"N/A",TTEST('Data pre-processing'!DC98:DV98,'Data pre-processing'!DY98:ER98,2,2))</f>
        <v>N/A</v>
      </c>
      <c r="I98" s="24" t="e">
        <f t="shared" ca="1" si="7"/>
        <v>#DIV/0!</v>
      </c>
      <c r="J98" s="27" t="str">
        <f>IF(OR(ISERR(AVERAGE('Test Sample Data'!C98:V98)),ISERR(AVERAGE('Control Sample Data'!C98:V98))),"C",IF(COUNT('Test Sample Data'!C98:V98)&lt;2,"C",IF(OR(AND(AVERAGE('Test Sample Data'!C98:V98)&gt;=35,AVERAGE('Control Sample Data'!C98:V98)&gt;=35),AVERAGE('Test Sample Data'!C98:V98)="N/A",AVERAGE('Control Sample Data'!C98:V98)="N/A",COUNT('Test Sample Data'!C98:V98)&lt;2),"C",IF(AND(AVERAGE('Test Sample Data'!C98:V98)&gt;=30,AVERAGE('Control Sample Data'!C98:V98)&gt;=30,OR(H98&gt;=0.05,H98="N/A")),"B",IF(OR(AND(AVERAGE('Test Sample Data'!C98:V98)&gt;=30,AVERAGE('Control Sample Data'!C98:V98)&lt;=30),AND(AVERAGE('Test Sample Data'!C98:V98)&lt;=30,AVERAGE('Control Sample Data'!C98:V98)&gt;=30)),"A","OKAY")))))</f>
        <v>C</v>
      </c>
    </row>
    <row r="99" spans="1:10" ht="12.75" customHeight="1">
      <c r="A99" s="149" t="str">
        <f>'Test Sample Data'!A99</f>
        <v>Lnc13</v>
      </c>
      <c r="B99" s="167" t="s">
        <v>248</v>
      </c>
      <c r="C99" s="24" t="e">
        <f ca="1">'Data pre-processing'!CK99</f>
        <v>#DIV/0!</v>
      </c>
      <c r="D99" s="24" t="e">
        <f ca="1">'Data pre-processing'!CL99</f>
        <v>#DIV/0!</v>
      </c>
      <c r="E99" s="25" t="e">
        <f t="shared" ca="1" si="4"/>
        <v>#DIV/0!</v>
      </c>
      <c r="F99" s="25" t="e">
        <f t="shared" ca="1" si="5"/>
        <v>#DIV/0!</v>
      </c>
      <c r="G99" s="24" t="e">
        <f t="shared" ca="1" si="6"/>
        <v>#DIV/0!</v>
      </c>
      <c r="H99" s="26" t="str">
        <f ca="1">IF(ISERROR(TTEST('Data pre-processing'!DC99:DV99,'Data pre-processing'!DY99:ER99,2,2)),"N/A",TTEST('Data pre-processing'!DC99:DV99,'Data pre-processing'!DY99:ER99,2,2))</f>
        <v>N/A</v>
      </c>
      <c r="I99" s="24" t="e">
        <f t="shared" ca="1" si="7"/>
        <v>#DIV/0!</v>
      </c>
      <c r="J99" s="27" t="str">
        <f>IF(OR(ISERR(AVERAGE('Test Sample Data'!C99:V99)),ISERR(AVERAGE('Control Sample Data'!C99:V99))),"C",IF(COUNT('Test Sample Data'!C99:V99)&lt;2,"C",IF(OR(AND(AVERAGE('Test Sample Data'!C99:V99)&gt;=35,AVERAGE('Control Sample Data'!C99:V99)&gt;=35),AVERAGE('Test Sample Data'!C99:V99)="N/A",AVERAGE('Control Sample Data'!C99:V99)="N/A",COUNT('Test Sample Data'!C99:V99)&lt;2),"C",IF(AND(AVERAGE('Test Sample Data'!C99:V99)&gt;=30,AVERAGE('Control Sample Data'!C99:V99)&gt;=30,OR(H99&gt;=0.05,H99="N/A")),"B",IF(OR(AND(AVERAGE('Test Sample Data'!C99:V99)&gt;=30,AVERAGE('Control Sample Data'!C99:V99)&lt;=30),AND(AVERAGE('Test Sample Data'!C99:V99)&lt;=30,AVERAGE('Control Sample Data'!C99:V99)&gt;=30)),"A","OKAY")))))</f>
        <v>C</v>
      </c>
    </row>
    <row r="100" spans="1:10" ht="12.75" customHeight="1">
      <c r="A100" s="149" t="str">
        <f>'Test Sample Data'!A100</f>
        <v>lnc-31</v>
      </c>
      <c r="B100" s="167" t="s">
        <v>246</v>
      </c>
      <c r="C100" s="24" t="e">
        <f ca="1">'Data pre-processing'!CK100</f>
        <v>#DIV/0!</v>
      </c>
      <c r="D100" s="24" t="e">
        <f ca="1">'Data pre-processing'!CL100</f>
        <v>#DIV/0!</v>
      </c>
      <c r="E100" s="25" t="e">
        <f t="shared" ca="1" si="4"/>
        <v>#DIV/0!</v>
      </c>
      <c r="F100" s="25" t="e">
        <f t="shared" ca="1" si="5"/>
        <v>#DIV/0!</v>
      </c>
      <c r="G100" s="24" t="e">
        <f t="shared" ca="1" si="6"/>
        <v>#DIV/0!</v>
      </c>
      <c r="H100" s="26" t="str">
        <f ca="1">IF(ISERROR(TTEST('Data pre-processing'!DC100:DV100,'Data pre-processing'!DY100:ER100,2,2)),"N/A",TTEST('Data pre-processing'!DC100:DV100,'Data pre-processing'!DY100:ER100,2,2))</f>
        <v>N/A</v>
      </c>
      <c r="I100" s="24" t="e">
        <f t="shared" ca="1" si="7"/>
        <v>#DIV/0!</v>
      </c>
      <c r="J100" s="27" t="str">
        <f>IF(OR(ISERR(AVERAGE('Test Sample Data'!C100:V100)),ISERR(AVERAGE('Control Sample Data'!C100:V100))),"C",IF(COUNT('Test Sample Data'!C100:V100)&lt;2,"C",IF(OR(AND(AVERAGE('Test Sample Data'!C100:V100)&gt;=35,AVERAGE('Control Sample Data'!C100:V100)&gt;=35),AVERAGE('Test Sample Data'!C100:V100)="N/A",AVERAGE('Control Sample Data'!C100:V100)="N/A",COUNT('Test Sample Data'!C100:V100)&lt;2),"C",IF(AND(AVERAGE('Test Sample Data'!C100:V100)&gt;=30,AVERAGE('Control Sample Data'!C100:V100)&gt;=30,OR(H100&gt;=0.05,H100="N/A")),"B",IF(OR(AND(AVERAGE('Test Sample Data'!C100:V100)&gt;=30,AVERAGE('Control Sample Data'!C100:V100)&lt;=30),AND(AVERAGE('Test Sample Data'!C100:V100)&lt;=30,AVERAGE('Control Sample Data'!C100:V100)&gt;=30)),"A","OKAY")))))</f>
        <v>C</v>
      </c>
    </row>
    <row r="101" spans="1:10" ht="12.75" customHeight="1">
      <c r="A101" s="149" t="str">
        <f>'Test Sample Data'!A101</f>
        <v>lncKdm2b</v>
      </c>
      <c r="B101" s="167" t="s">
        <v>244</v>
      </c>
      <c r="C101" s="24" t="e">
        <f ca="1">'Data pre-processing'!CK101</f>
        <v>#DIV/0!</v>
      </c>
      <c r="D101" s="24" t="e">
        <f ca="1">'Data pre-processing'!CL101</f>
        <v>#DIV/0!</v>
      </c>
      <c r="E101" s="25" t="e">
        <f t="shared" ca="1" si="4"/>
        <v>#DIV/0!</v>
      </c>
      <c r="F101" s="25" t="e">
        <f t="shared" ca="1" si="5"/>
        <v>#DIV/0!</v>
      </c>
      <c r="G101" s="24" t="e">
        <f t="shared" ca="1" si="6"/>
        <v>#DIV/0!</v>
      </c>
      <c r="H101" s="26" t="str">
        <f ca="1">IF(ISERROR(TTEST('Data pre-processing'!DC101:DV101,'Data pre-processing'!DY101:ER101,2,2)),"N/A",TTEST('Data pre-processing'!DC101:DV101,'Data pre-processing'!DY101:ER101,2,2))</f>
        <v>N/A</v>
      </c>
      <c r="I101" s="24" t="e">
        <f t="shared" ca="1" si="7"/>
        <v>#DIV/0!</v>
      </c>
      <c r="J101" s="27" t="str">
        <f>IF(OR(ISERR(AVERAGE('Test Sample Data'!C101:V101)),ISERR(AVERAGE('Control Sample Data'!C101:V101))),"C",IF(COUNT('Test Sample Data'!C101:V101)&lt;2,"C",IF(OR(AND(AVERAGE('Test Sample Data'!C101:V101)&gt;=35,AVERAGE('Control Sample Data'!C101:V101)&gt;=35),AVERAGE('Test Sample Data'!C101:V101)="N/A",AVERAGE('Control Sample Data'!C101:V101)="N/A",COUNT('Test Sample Data'!C101:V101)&lt;2),"C",IF(AND(AVERAGE('Test Sample Data'!C101:V101)&gt;=30,AVERAGE('Control Sample Data'!C101:V101)&gt;=30,OR(H101&gt;=0.05,H101="N/A")),"B",IF(OR(AND(AVERAGE('Test Sample Data'!C101:V101)&gt;=30,AVERAGE('Control Sample Data'!C101:V101)&lt;=30),AND(AVERAGE('Test Sample Data'!C101:V101)&lt;=30,AVERAGE('Control Sample Data'!C101:V101)&gt;=30)),"A","OKAY")))))</f>
        <v>C</v>
      </c>
    </row>
    <row r="102" spans="1:10" ht="12.75" customHeight="1">
      <c r="A102" s="149" t="str">
        <f>'Test Sample Data'!A102</f>
        <v>lnc-LFAR1</v>
      </c>
      <c r="B102" s="167" t="s">
        <v>242</v>
      </c>
      <c r="C102" s="24" t="e">
        <f ca="1">'Data pre-processing'!CK102</f>
        <v>#DIV/0!</v>
      </c>
      <c r="D102" s="24" t="e">
        <f ca="1">'Data pre-processing'!CL102</f>
        <v>#DIV/0!</v>
      </c>
      <c r="E102" s="25" t="e">
        <f t="shared" ca="1" si="4"/>
        <v>#DIV/0!</v>
      </c>
      <c r="F102" s="25" t="e">
        <f t="shared" ca="1" si="5"/>
        <v>#DIV/0!</v>
      </c>
      <c r="G102" s="24" t="e">
        <f t="shared" ca="1" si="6"/>
        <v>#DIV/0!</v>
      </c>
      <c r="H102" s="26" t="str">
        <f ca="1">IF(ISERROR(TTEST('Data pre-processing'!DC102:DV102,'Data pre-processing'!DY102:ER102,2,2)),"N/A",TTEST('Data pre-processing'!DC102:DV102,'Data pre-processing'!DY102:ER102,2,2))</f>
        <v>N/A</v>
      </c>
      <c r="I102" s="24" t="e">
        <f t="shared" ca="1" si="7"/>
        <v>#DIV/0!</v>
      </c>
      <c r="J102" s="27" t="str">
        <f>IF(OR(ISERR(AVERAGE('Test Sample Data'!C102:V102)),ISERR(AVERAGE('Control Sample Data'!C102:V102))),"C",IF(COUNT('Test Sample Data'!C102:V102)&lt;2,"C",IF(OR(AND(AVERAGE('Test Sample Data'!C102:V102)&gt;=35,AVERAGE('Control Sample Data'!C102:V102)&gt;=35),AVERAGE('Test Sample Data'!C102:V102)="N/A",AVERAGE('Control Sample Data'!C102:V102)="N/A",COUNT('Test Sample Data'!C102:V102)&lt;2),"C",IF(AND(AVERAGE('Test Sample Data'!C102:V102)&gt;=30,AVERAGE('Control Sample Data'!C102:V102)&gt;=30,OR(H102&gt;=0.05,H102="N/A")),"B",IF(OR(AND(AVERAGE('Test Sample Data'!C102:V102)&gt;=30,AVERAGE('Control Sample Data'!C102:V102)&lt;=30),AND(AVERAGE('Test Sample Data'!C102:V102)&lt;=30,AVERAGE('Control Sample Data'!C102:V102)&gt;=30)),"A","OKAY")))))</f>
        <v>C</v>
      </c>
    </row>
    <row r="103" spans="1:10" ht="12.75" customHeight="1">
      <c r="A103" s="149" t="str">
        <f>'Test Sample Data'!A103</f>
        <v>lncLGR</v>
      </c>
      <c r="B103" s="167" t="s">
        <v>240</v>
      </c>
      <c r="C103" s="24" t="e">
        <f ca="1">'Data pre-processing'!CK103</f>
        <v>#DIV/0!</v>
      </c>
      <c r="D103" s="24" t="e">
        <f ca="1">'Data pre-processing'!CL103</f>
        <v>#DIV/0!</v>
      </c>
      <c r="E103" s="25" t="e">
        <f t="shared" ca="1" si="4"/>
        <v>#DIV/0!</v>
      </c>
      <c r="F103" s="25" t="e">
        <f t="shared" ca="1" si="5"/>
        <v>#DIV/0!</v>
      </c>
      <c r="G103" s="24" t="e">
        <f t="shared" ca="1" si="6"/>
        <v>#DIV/0!</v>
      </c>
      <c r="H103" s="26" t="str">
        <f ca="1">IF(ISERROR(TTEST('Data pre-processing'!DC103:DV103,'Data pre-processing'!DY103:ER103,2,2)),"N/A",TTEST('Data pre-processing'!DC103:DV103,'Data pre-processing'!DY103:ER103,2,2))</f>
        <v>N/A</v>
      </c>
      <c r="I103" s="24" t="e">
        <f t="shared" ca="1" si="7"/>
        <v>#DIV/0!</v>
      </c>
      <c r="J103" s="27" t="str">
        <f>IF(OR(ISERR(AVERAGE('Test Sample Data'!C103:V103)),ISERR(AVERAGE('Control Sample Data'!C103:V103))),"C",IF(COUNT('Test Sample Data'!C103:V103)&lt;2,"C",IF(OR(AND(AVERAGE('Test Sample Data'!C103:V103)&gt;=35,AVERAGE('Control Sample Data'!C103:V103)&gt;=35),AVERAGE('Test Sample Data'!C103:V103)="N/A",AVERAGE('Control Sample Data'!C103:V103)="N/A",COUNT('Test Sample Data'!C103:V103)&lt;2),"C",IF(AND(AVERAGE('Test Sample Data'!C103:V103)&gt;=30,AVERAGE('Control Sample Data'!C103:V103)&gt;=30,OR(H103&gt;=0.05,H103="N/A")),"B",IF(OR(AND(AVERAGE('Test Sample Data'!C103:V103)&gt;=30,AVERAGE('Control Sample Data'!C103:V103)&lt;=30),AND(AVERAGE('Test Sample Data'!C103:V103)&lt;=30,AVERAGE('Control Sample Data'!C103:V103)&gt;=30)),"A","OKAY")))))</f>
        <v>C</v>
      </c>
    </row>
    <row r="104" spans="1:10" ht="12.75" customHeight="1">
      <c r="A104" s="149" t="str">
        <f>'Test Sample Data'!A104</f>
        <v>lncOL1</v>
      </c>
      <c r="B104" s="167" t="s">
        <v>238</v>
      </c>
      <c r="C104" s="24" t="e">
        <f ca="1">'Data pre-processing'!CK104</f>
        <v>#DIV/0!</v>
      </c>
      <c r="D104" s="24" t="e">
        <f ca="1">'Data pre-processing'!CL104</f>
        <v>#DIV/0!</v>
      </c>
      <c r="E104" s="25" t="e">
        <f t="shared" ca="1" si="4"/>
        <v>#DIV/0!</v>
      </c>
      <c r="F104" s="25" t="e">
        <f t="shared" ca="1" si="5"/>
        <v>#DIV/0!</v>
      </c>
      <c r="G104" s="24" t="e">
        <f t="shared" ca="1" si="6"/>
        <v>#DIV/0!</v>
      </c>
      <c r="H104" s="26" t="str">
        <f ca="1">IF(ISERROR(TTEST('Data pre-processing'!DC104:DV104,'Data pre-processing'!DY104:ER104,2,2)),"N/A",TTEST('Data pre-processing'!DC104:DV104,'Data pre-processing'!DY104:ER104,2,2))</f>
        <v>N/A</v>
      </c>
      <c r="I104" s="24" t="e">
        <f t="shared" ca="1" si="7"/>
        <v>#DIV/0!</v>
      </c>
      <c r="J104" s="27" t="str">
        <f>IF(OR(ISERR(AVERAGE('Test Sample Data'!C104:V104)),ISERR(AVERAGE('Control Sample Data'!C104:V104))),"C",IF(COUNT('Test Sample Data'!C104:V104)&lt;2,"C",IF(OR(AND(AVERAGE('Test Sample Data'!C104:V104)&gt;=35,AVERAGE('Control Sample Data'!C104:V104)&gt;=35),AVERAGE('Test Sample Data'!C104:V104)="N/A",AVERAGE('Control Sample Data'!C104:V104)="N/A",COUNT('Test Sample Data'!C104:V104)&lt;2),"C",IF(AND(AVERAGE('Test Sample Data'!C104:V104)&gt;=30,AVERAGE('Control Sample Data'!C104:V104)&gt;=30,OR(H104&gt;=0.05,H104="N/A")),"B",IF(OR(AND(AVERAGE('Test Sample Data'!C104:V104)&gt;=30,AVERAGE('Control Sample Data'!C104:V104)&lt;=30),AND(AVERAGE('Test Sample Data'!C104:V104)&lt;=30,AVERAGE('Control Sample Data'!C104:V104)&gt;=30)),"A","OKAY")))))</f>
        <v>C</v>
      </c>
    </row>
    <row r="105" spans="1:10" ht="12.75" customHeight="1">
      <c r="A105" s="149" t="str">
        <f>'Test Sample Data'!A105</f>
        <v>Lncpint-1</v>
      </c>
      <c r="B105" s="167" t="s">
        <v>236</v>
      </c>
      <c r="C105" s="24" t="e">
        <f ca="1">'Data pre-processing'!CK105</f>
        <v>#DIV/0!</v>
      </c>
      <c r="D105" s="24" t="e">
        <f ca="1">'Data pre-processing'!CL105</f>
        <v>#DIV/0!</v>
      </c>
      <c r="E105" s="25" t="e">
        <f t="shared" ca="1" si="4"/>
        <v>#DIV/0!</v>
      </c>
      <c r="F105" s="25" t="e">
        <f t="shared" ca="1" si="5"/>
        <v>#DIV/0!</v>
      </c>
      <c r="G105" s="24" t="e">
        <f t="shared" ca="1" si="6"/>
        <v>#DIV/0!</v>
      </c>
      <c r="H105" s="26" t="str">
        <f ca="1">IF(ISERROR(TTEST('Data pre-processing'!DC105:DV105,'Data pre-processing'!DY105:ER105,2,2)),"N/A",TTEST('Data pre-processing'!DC105:DV105,'Data pre-processing'!DY105:ER105,2,2))</f>
        <v>N/A</v>
      </c>
      <c r="I105" s="24" t="e">
        <f t="shared" ca="1" si="7"/>
        <v>#DIV/0!</v>
      </c>
      <c r="J105" s="27" t="str">
        <f>IF(OR(ISERR(AVERAGE('Test Sample Data'!C105:V105)),ISERR(AVERAGE('Control Sample Data'!C105:V105))),"C",IF(COUNT('Test Sample Data'!C105:V105)&lt;2,"C",IF(OR(AND(AVERAGE('Test Sample Data'!C105:V105)&gt;=35,AVERAGE('Control Sample Data'!C105:V105)&gt;=35),AVERAGE('Test Sample Data'!C105:V105)="N/A",AVERAGE('Control Sample Data'!C105:V105)="N/A",COUNT('Test Sample Data'!C105:V105)&lt;2),"C",IF(AND(AVERAGE('Test Sample Data'!C105:V105)&gt;=30,AVERAGE('Control Sample Data'!C105:V105)&gt;=30,OR(H105&gt;=0.05,H105="N/A")),"B",IF(OR(AND(AVERAGE('Test Sample Data'!C105:V105)&gt;=30,AVERAGE('Control Sample Data'!C105:V105)&lt;=30),AND(AVERAGE('Test Sample Data'!C105:V105)&lt;=30,AVERAGE('Control Sample Data'!C105:V105)&gt;=30)),"A","OKAY")))))</f>
        <v>C</v>
      </c>
    </row>
    <row r="106" spans="1:10" ht="12.75" customHeight="1">
      <c r="A106" s="149" t="str">
        <f>'Test Sample Data'!A106</f>
        <v>Lncpint-2</v>
      </c>
      <c r="B106" s="167" t="s">
        <v>234</v>
      </c>
      <c r="C106" s="24" t="e">
        <f ca="1">'Data pre-processing'!CK106</f>
        <v>#DIV/0!</v>
      </c>
      <c r="D106" s="24" t="e">
        <f ca="1">'Data pre-processing'!CL106</f>
        <v>#DIV/0!</v>
      </c>
      <c r="E106" s="25" t="e">
        <f t="shared" ca="1" si="4"/>
        <v>#DIV/0!</v>
      </c>
      <c r="F106" s="25" t="e">
        <f t="shared" ca="1" si="5"/>
        <v>#DIV/0!</v>
      </c>
      <c r="G106" s="24" t="e">
        <f t="shared" ca="1" si="6"/>
        <v>#DIV/0!</v>
      </c>
      <c r="H106" s="26" t="str">
        <f ca="1">IF(ISERROR(TTEST('Data pre-processing'!DC106:DV106,'Data pre-processing'!DY106:ER106,2,2)),"N/A",TTEST('Data pre-processing'!DC106:DV106,'Data pre-processing'!DY106:ER106,2,2))</f>
        <v>N/A</v>
      </c>
      <c r="I106" s="24" t="e">
        <f t="shared" ca="1" si="7"/>
        <v>#DIV/0!</v>
      </c>
      <c r="J106" s="27" t="str">
        <f>IF(OR(ISERR(AVERAGE('Test Sample Data'!C106:V106)),ISERR(AVERAGE('Control Sample Data'!C106:V106))),"C",IF(COUNT('Test Sample Data'!C106:V106)&lt;2,"C",IF(OR(AND(AVERAGE('Test Sample Data'!C106:V106)&gt;=35,AVERAGE('Control Sample Data'!C106:V106)&gt;=35),AVERAGE('Test Sample Data'!C106:V106)="N/A",AVERAGE('Control Sample Data'!C106:V106)="N/A",COUNT('Test Sample Data'!C106:V106)&lt;2),"C",IF(AND(AVERAGE('Test Sample Data'!C106:V106)&gt;=30,AVERAGE('Control Sample Data'!C106:V106)&gt;=30,OR(H106&gt;=0.05,H106="N/A")),"B",IF(OR(AND(AVERAGE('Test Sample Data'!C106:V106)&gt;=30,AVERAGE('Control Sample Data'!C106:V106)&lt;=30),AND(AVERAGE('Test Sample Data'!C106:V106)&lt;=30,AVERAGE('Control Sample Data'!C106:V106)&gt;=30)),"A","OKAY")))))</f>
        <v>C</v>
      </c>
    </row>
    <row r="107" spans="1:10" ht="12.75" customHeight="1">
      <c r="A107" s="149" t="str">
        <f>'Test Sample Data'!A107</f>
        <v>Lncpint-3</v>
      </c>
      <c r="B107" s="167" t="s">
        <v>232</v>
      </c>
      <c r="C107" s="24" t="e">
        <f ca="1">'Data pre-processing'!CK107</f>
        <v>#DIV/0!</v>
      </c>
      <c r="D107" s="24" t="e">
        <f ca="1">'Data pre-processing'!CL107</f>
        <v>#DIV/0!</v>
      </c>
      <c r="E107" s="25" t="e">
        <f t="shared" ca="1" si="4"/>
        <v>#DIV/0!</v>
      </c>
      <c r="F107" s="25" t="e">
        <f t="shared" ca="1" si="5"/>
        <v>#DIV/0!</v>
      </c>
      <c r="G107" s="24" t="e">
        <f t="shared" ca="1" si="6"/>
        <v>#DIV/0!</v>
      </c>
      <c r="H107" s="26" t="str">
        <f ca="1">IF(ISERROR(TTEST('Data pre-processing'!DC107:DV107,'Data pre-processing'!DY107:ER107,2,2)),"N/A",TTEST('Data pre-processing'!DC107:DV107,'Data pre-processing'!DY107:ER107,2,2))</f>
        <v>N/A</v>
      </c>
      <c r="I107" s="24" t="e">
        <f t="shared" ca="1" si="7"/>
        <v>#DIV/0!</v>
      </c>
      <c r="J107" s="27" t="str">
        <f>IF(OR(ISERR(AVERAGE('Test Sample Data'!C107:V107)),ISERR(AVERAGE('Control Sample Data'!C107:V107))),"C",IF(COUNT('Test Sample Data'!C107:V107)&lt;2,"C",IF(OR(AND(AVERAGE('Test Sample Data'!C107:V107)&gt;=35,AVERAGE('Control Sample Data'!C107:V107)&gt;=35),AVERAGE('Test Sample Data'!C107:V107)="N/A",AVERAGE('Control Sample Data'!C107:V107)="N/A",COUNT('Test Sample Data'!C107:V107)&lt;2),"C",IF(AND(AVERAGE('Test Sample Data'!C107:V107)&gt;=30,AVERAGE('Control Sample Data'!C107:V107)&gt;=30,OR(H107&gt;=0.05,H107="N/A")),"B",IF(OR(AND(AVERAGE('Test Sample Data'!C107:V107)&gt;=30,AVERAGE('Control Sample Data'!C107:V107)&lt;=30),AND(AVERAGE('Test Sample Data'!C107:V107)&lt;=30,AVERAGE('Control Sample Data'!C107:V107)&gt;=30)),"A","OKAY")))))</f>
        <v>C</v>
      </c>
    </row>
    <row r="108" spans="1:10" ht="12.75" customHeight="1">
      <c r="A108" s="149" t="str">
        <f>'Test Sample Data'!A108</f>
        <v>lncPrep</v>
      </c>
      <c r="B108" s="167" t="s">
        <v>230</v>
      </c>
      <c r="C108" s="24" t="e">
        <f ca="1">'Data pre-processing'!CK108</f>
        <v>#DIV/0!</v>
      </c>
      <c r="D108" s="24" t="e">
        <f ca="1">'Data pre-processing'!CL108</f>
        <v>#DIV/0!</v>
      </c>
      <c r="E108" s="25" t="e">
        <f t="shared" ca="1" si="4"/>
        <v>#DIV/0!</v>
      </c>
      <c r="F108" s="25" t="e">
        <f t="shared" ca="1" si="5"/>
        <v>#DIV/0!</v>
      </c>
      <c r="G108" s="24" t="e">
        <f t="shared" ca="1" si="6"/>
        <v>#DIV/0!</v>
      </c>
      <c r="H108" s="26" t="str">
        <f ca="1">IF(ISERROR(TTEST('Data pre-processing'!DC108:DV108,'Data pre-processing'!DY108:ER108,2,2)),"N/A",TTEST('Data pre-processing'!DC108:DV108,'Data pre-processing'!DY108:ER108,2,2))</f>
        <v>N/A</v>
      </c>
      <c r="I108" s="24" t="e">
        <f t="shared" ca="1" si="7"/>
        <v>#DIV/0!</v>
      </c>
      <c r="J108" s="27" t="str">
        <f>IF(OR(ISERR(AVERAGE('Test Sample Data'!C108:V108)),ISERR(AVERAGE('Control Sample Data'!C108:V108))),"C",IF(COUNT('Test Sample Data'!C108:V108)&lt;2,"C",IF(OR(AND(AVERAGE('Test Sample Data'!C108:V108)&gt;=35,AVERAGE('Control Sample Data'!C108:V108)&gt;=35),AVERAGE('Test Sample Data'!C108:V108)="N/A",AVERAGE('Control Sample Data'!C108:V108)="N/A",COUNT('Test Sample Data'!C108:V108)&lt;2),"C",IF(AND(AVERAGE('Test Sample Data'!C108:V108)&gt;=30,AVERAGE('Control Sample Data'!C108:V108)&gt;=30,OR(H108&gt;=0.05,H108="N/A")),"B",IF(OR(AND(AVERAGE('Test Sample Data'!C108:V108)&gt;=30,AVERAGE('Control Sample Data'!C108:V108)&lt;=30),AND(AVERAGE('Test Sample Data'!C108:V108)&lt;=30,AVERAGE('Control Sample Data'!C108:V108)&gt;=30)),"A","OKAY")))))</f>
        <v>C</v>
      </c>
    </row>
    <row r="109" spans="1:10" ht="12.75" customHeight="1">
      <c r="A109" s="149" t="str">
        <f>'Test Sample Data'!A109</f>
        <v>lncRNA033862</v>
      </c>
      <c r="B109" s="167" t="s">
        <v>228</v>
      </c>
      <c r="C109" s="24" t="e">
        <f ca="1">'Data pre-processing'!CK109</f>
        <v>#DIV/0!</v>
      </c>
      <c r="D109" s="24" t="e">
        <f ca="1">'Data pre-processing'!CL109</f>
        <v>#DIV/0!</v>
      </c>
      <c r="E109" s="25" t="e">
        <f t="shared" ca="1" si="4"/>
        <v>#DIV/0!</v>
      </c>
      <c r="F109" s="25" t="e">
        <f t="shared" ca="1" si="5"/>
        <v>#DIV/0!</v>
      </c>
      <c r="G109" s="24" t="e">
        <f t="shared" ca="1" si="6"/>
        <v>#DIV/0!</v>
      </c>
      <c r="H109" s="26" t="str">
        <f ca="1">IF(ISERROR(TTEST('Data pre-processing'!DC109:DV109,'Data pre-processing'!DY109:ER109,2,2)),"N/A",TTEST('Data pre-processing'!DC109:DV109,'Data pre-processing'!DY109:ER109,2,2))</f>
        <v>N/A</v>
      </c>
      <c r="I109" s="24" t="e">
        <f t="shared" ca="1" si="7"/>
        <v>#DIV/0!</v>
      </c>
      <c r="J109" s="27" t="str">
        <f>IF(OR(ISERR(AVERAGE('Test Sample Data'!C109:V109)),ISERR(AVERAGE('Control Sample Data'!C109:V109))),"C",IF(COUNT('Test Sample Data'!C109:V109)&lt;2,"C",IF(OR(AND(AVERAGE('Test Sample Data'!C109:V109)&gt;=35,AVERAGE('Control Sample Data'!C109:V109)&gt;=35),AVERAGE('Test Sample Data'!C109:V109)="N/A",AVERAGE('Control Sample Data'!C109:V109)="N/A",COUNT('Test Sample Data'!C109:V109)&lt;2),"C",IF(AND(AVERAGE('Test Sample Data'!C109:V109)&gt;=30,AVERAGE('Control Sample Data'!C109:V109)&gt;=30,OR(H109&gt;=0.05,H109="N/A")),"B",IF(OR(AND(AVERAGE('Test Sample Data'!C109:V109)&gt;=30,AVERAGE('Control Sample Data'!C109:V109)&lt;=30),AND(AVERAGE('Test Sample Data'!C109:V109)&lt;=30,AVERAGE('Control Sample Data'!C109:V109)&gt;=30)),"A","OKAY")))))</f>
        <v>C</v>
      </c>
    </row>
    <row r="110" spans="1:10" ht="12.75" customHeight="1">
      <c r="A110" s="149" t="str">
        <f>'Test Sample Data'!A110</f>
        <v>lncRNA-ACOD1</v>
      </c>
      <c r="B110" s="167" t="s">
        <v>226</v>
      </c>
      <c r="C110" s="24" t="e">
        <f ca="1">'Data pre-processing'!CK110</f>
        <v>#DIV/0!</v>
      </c>
      <c r="D110" s="24" t="e">
        <f ca="1">'Data pre-processing'!CL110</f>
        <v>#DIV/0!</v>
      </c>
      <c r="E110" s="25" t="e">
        <f t="shared" ca="1" si="4"/>
        <v>#DIV/0!</v>
      </c>
      <c r="F110" s="25" t="e">
        <f t="shared" ca="1" si="5"/>
        <v>#DIV/0!</v>
      </c>
      <c r="G110" s="24" t="e">
        <f t="shared" ca="1" si="6"/>
        <v>#DIV/0!</v>
      </c>
      <c r="H110" s="26" t="str">
        <f ca="1">IF(ISERROR(TTEST('Data pre-processing'!DC110:DV110,'Data pre-processing'!DY110:ER110,2,2)),"N/A",TTEST('Data pre-processing'!DC110:DV110,'Data pre-processing'!DY110:ER110,2,2))</f>
        <v>N/A</v>
      </c>
      <c r="I110" s="24" t="e">
        <f t="shared" ca="1" si="7"/>
        <v>#DIV/0!</v>
      </c>
      <c r="J110" s="27" t="str">
        <f>IF(OR(ISERR(AVERAGE('Test Sample Data'!C110:V110)),ISERR(AVERAGE('Control Sample Data'!C110:V110))),"C",IF(COUNT('Test Sample Data'!C110:V110)&lt;2,"C",IF(OR(AND(AVERAGE('Test Sample Data'!C110:V110)&gt;=35,AVERAGE('Control Sample Data'!C110:V110)&gt;=35),AVERAGE('Test Sample Data'!C110:V110)="N/A",AVERAGE('Control Sample Data'!C110:V110)="N/A",COUNT('Test Sample Data'!C110:V110)&lt;2),"C",IF(AND(AVERAGE('Test Sample Data'!C110:V110)&gt;=30,AVERAGE('Control Sample Data'!C110:V110)&gt;=30,OR(H110&gt;=0.05,H110="N/A")),"B",IF(OR(AND(AVERAGE('Test Sample Data'!C110:V110)&gt;=30,AVERAGE('Control Sample Data'!C110:V110)&lt;=30),AND(AVERAGE('Test Sample Data'!C110:V110)&lt;=30,AVERAGE('Control Sample Data'!C110:V110)&gt;=30)),"A","OKAY")))))</f>
        <v>C</v>
      </c>
    </row>
    <row r="111" spans="1:10" ht="12.75" customHeight="1">
      <c r="A111" s="149" t="str">
        <f>'Test Sample Data'!A111</f>
        <v>lncRNA-Nfkb2-1</v>
      </c>
      <c r="B111" s="167" t="s">
        <v>224</v>
      </c>
      <c r="C111" s="24" t="e">
        <f ca="1">'Data pre-processing'!CK111</f>
        <v>#DIV/0!</v>
      </c>
      <c r="D111" s="24" t="e">
        <f ca="1">'Data pre-processing'!CL111</f>
        <v>#DIV/0!</v>
      </c>
      <c r="E111" s="25" t="e">
        <f t="shared" ca="1" si="4"/>
        <v>#DIV/0!</v>
      </c>
      <c r="F111" s="25" t="e">
        <f t="shared" ca="1" si="5"/>
        <v>#DIV/0!</v>
      </c>
      <c r="G111" s="24" t="e">
        <f t="shared" ca="1" si="6"/>
        <v>#DIV/0!</v>
      </c>
      <c r="H111" s="26" t="str">
        <f ca="1">IF(ISERROR(TTEST('Data pre-processing'!DC111:DV111,'Data pre-processing'!DY111:ER111,2,2)),"N/A",TTEST('Data pre-processing'!DC111:DV111,'Data pre-processing'!DY111:ER111,2,2))</f>
        <v>N/A</v>
      </c>
      <c r="I111" s="24" t="e">
        <f t="shared" ca="1" si="7"/>
        <v>#DIV/0!</v>
      </c>
      <c r="J111" s="27" t="str">
        <f>IF(OR(ISERR(AVERAGE('Test Sample Data'!C111:V111)),ISERR(AVERAGE('Control Sample Data'!C111:V111))),"C",IF(COUNT('Test Sample Data'!C111:V111)&lt;2,"C",IF(OR(AND(AVERAGE('Test Sample Data'!C111:V111)&gt;=35,AVERAGE('Control Sample Data'!C111:V111)&gt;=35),AVERAGE('Test Sample Data'!C111:V111)="N/A",AVERAGE('Control Sample Data'!C111:V111)="N/A",COUNT('Test Sample Data'!C111:V111)&lt;2),"C",IF(AND(AVERAGE('Test Sample Data'!C111:V111)&gt;=30,AVERAGE('Control Sample Data'!C111:V111)&gt;=30,OR(H111&gt;=0.05,H111="N/A")),"B",IF(OR(AND(AVERAGE('Test Sample Data'!C111:V111)&gt;=30,AVERAGE('Control Sample Data'!C111:V111)&lt;=30),AND(AVERAGE('Test Sample Data'!C111:V111)&lt;=30,AVERAGE('Control Sample Data'!C111:V111)&gt;=30)),"A","OKAY")))))</f>
        <v>C</v>
      </c>
    </row>
    <row r="112" spans="1:10" ht="12.75" customHeight="1">
      <c r="A112" s="149" t="str">
        <f>'Test Sample Data'!A112</f>
        <v>lncRNA-Nfkb2-2</v>
      </c>
      <c r="B112" s="167" t="s">
        <v>222</v>
      </c>
      <c r="C112" s="24" t="e">
        <f ca="1">'Data pre-processing'!CK112</f>
        <v>#DIV/0!</v>
      </c>
      <c r="D112" s="24" t="e">
        <f ca="1">'Data pre-processing'!CL112</f>
        <v>#DIV/0!</v>
      </c>
      <c r="E112" s="25" t="e">
        <f t="shared" ca="1" si="4"/>
        <v>#DIV/0!</v>
      </c>
      <c r="F112" s="25" t="e">
        <f t="shared" ca="1" si="5"/>
        <v>#DIV/0!</v>
      </c>
      <c r="G112" s="24" t="e">
        <f t="shared" ca="1" si="6"/>
        <v>#DIV/0!</v>
      </c>
      <c r="H112" s="26" t="str">
        <f ca="1">IF(ISERROR(TTEST('Data pre-processing'!DC112:DV112,'Data pre-processing'!DY112:ER112,2,2)),"N/A",TTEST('Data pre-processing'!DC112:DV112,'Data pre-processing'!DY112:ER112,2,2))</f>
        <v>N/A</v>
      </c>
      <c r="I112" s="24" t="e">
        <f t="shared" ca="1" si="7"/>
        <v>#DIV/0!</v>
      </c>
      <c r="J112" s="27" t="str">
        <f>IF(OR(ISERR(AVERAGE('Test Sample Data'!C112:V112)),ISERR(AVERAGE('Control Sample Data'!C112:V112))),"C",IF(COUNT('Test Sample Data'!C112:V112)&lt;2,"C",IF(OR(AND(AVERAGE('Test Sample Data'!C112:V112)&gt;=35,AVERAGE('Control Sample Data'!C112:V112)&gt;=35),AVERAGE('Test Sample Data'!C112:V112)="N/A",AVERAGE('Control Sample Data'!C112:V112)="N/A",COUNT('Test Sample Data'!C112:V112)&lt;2),"C",IF(AND(AVERAGE('Test Sample Data'!C112:V112)&gt;=30,AVERAGE('Control Sample Data'!C112:V112)&gt;=30,OR(H112&gt;=0.05,H112="N/A")),"B",IF(OR(AND(AVERAGE('Test Sample Data'!C112:V112)&gt;=30,AVERAGE('Control Sample Data'!C112:V112)&lt;=30),AND(AVERAGE('Test Sample Data'!C112:V112)&lt;=30,AVERAGE('Control Sample Data'!C112:V112)&gt;=30)),"A","OKAY")))))</f>
        <v>C</v>
      </c>
    </row>
    <row r="113" spans="1:10" ht="12.75" customHeight="1">
      <c r="A113" s="149" t="str">
        <f>'Test Sample Data'!A113</f>
        <v>lncRNA-Smad7-1</v>
      </c>
      <c r="B113" s="167" t="s">
        <v>220</v>
      </c>
      <c r="C113" s="24" t="e">
        <f ca="1">'Data pre-processing'!CK113</f>
        <v>#DIV/0!</v>
      </c>
      <c r="D113" s="24" t="e">
        <f ca="1">'Data pre-processing'!CL113</f>
        <v>#DIV/0!</v>
      </c>
      <c r="E113" s="25" t="e">
        <f t="shared" ca="1" si="4"/>
        <v>#DIV/0!</v>
      </c>
      <c r="F113" s="25" t="e">
        <f t="shared" ca="1" si="5"/>
        <v>#DIV/0!</v>
      </c>
      <c r="G113" s="24" t="e">
        <f t="shared" ca="1" si="6"/>
        <v>#DIV/0!</v>
      </c>
      <c r="H113" s="26" t="str">
        <f ca="1">IF(ISERROR(TTEST('Data pre-processing'!DC113:DV113,'Data pre-processing'!DY113:ER113,2,2)),"N/A",TTEST('Data pre-processing'!DC113:DV113,'Data pre-processing'!DY113:ER113,2,2))</f>
        <v>N/A</v>
      </c>
      <c r="I113" s="24" t="e">
        <f t="shared" ca="1" si="7"/>
        <v>#DIV/0!</v>
      </c>
      <c r="J113" s="27" t="str">
        <f>IF(OR(ISERR(AVERAGE('Test Sample Data'!C113:V113)),ISERR(AVERAGE('Control Sample Data'!C113:V113))),"C",IF(COUNT('Test Sample Data'!C113:V113)&lt;2,"C",IF(OR(AND(AVERAGE('Test Sample Data'!C113:V113)&gt;=35,AVERAGE('Control Sample Data'!C113:V113)&gt;=35),AVERAGE('Test Sample Data'!C113:V113)="N/A",AVERAGE('Control Sample Data'!C113:V113)="N/A",COUNT('Test Sample Data'!C113:V113)&lt;2),"C",IF(AND(AVERAGE('Test Sample Data'!C113:V113)&gt;=30,AVERAGE('Control Sample Data'!C113:V113)&gt;=30,OR(H113&gt;=0.05,H113="N/A")),"B",IF(OR(AND(AVERAGE('Test Sample Data'!C113:V113)&gt;=30,AVERAGE('Control Sample Data'!C113:V113)&lt;=30),AND(AVERAGE('Test Sample Data'!C113:V113)&lt;=30,AVERAGE('Control Sample Data'!C113:V113)&gt;=30)),"A","OKAY")))))</f>
        <v>C</v>
      </c>
    </row>
    <row r="114" spans="1:10" ht="12.75" customHeight="1">
      <c r="A114" s="149" t="str">
        <f>'Test Sample Data'!A114</f>
        <v>lncRNA-Smad7-2</v>
      </c>
      <c r="B114" s="167" t="s">
        <v>218</v>
      </c>
      <c r="C114" s="24" t="e">
        <f ca="1">'Data pre-processing'!CK114</f>
        <v>#DIV/0!</v>
      </c>
      <c r="D114" s="24" t="e">
        <f ca="1">'Data pre-processing'!CL114</f>
        <v>#DIV/0!</v>
      </c>
      <c r="E114" s="25" t="e">
        <f t="shared" ca="1" si="4"/>
        <v>#DIV/0!</v>
      </c>
      <c r="F114" s="25" t="e">
        <f t="shared" ca="1" si="5"/>
        <v>#DIV/0!</v>
      </c>
      <c r="G114" s="24" t="e">
        <f t="shared" ca="1" si="6"/>
        <v>#DIV/0!</v>
      </c>
      <c r="H114" s="26" t="str">
        <f ca="1">IF(ISERROR(TTEST('Data pre-processing'!DC114:DV114,'Data pre-processing'!DY114:ER114,2,2)),"N/A",TTEST('Data pre-processing'!DC114:DV114,'Data pre-processing'!DY114:ER114,2,2))</f>
        <v>N/A</v>
      </c>
      <c r="I114" s="24" t="e">
        <f t="shared" ca="1" si="7"/>
        <v>#DIV/0!</v>
      </c>
      <c r="J114" s="27" t="str">
        <f>IF(OR(ISERR(AVERAGE('Test Sample Data'!C114:V114)),ISERR(AVERAGE('Control Sample Data'!C114:V114))),"C",IF(COUNT('Test Sample Data'!C114:V114)&lt;2,"C",IF(OR(AND(AVERAGE('Test Sample Data'!C114:V114)&gt;=35,AVERAGE('Control Sample Data'!C114:V114)&gt;=35),AVERAGE('Test Sample Data'!C114:V114)="N/A",AVERAGE('Control Sample Data'!C114:V114)="N/A",COUNT('Test Sample Data'!C114:V114)&lt;2),"C",IF(AND(AVERAGE('Test Sample Data'!C114:V114)&gt;=30,AVERAGE('Control Sample Data'!C114:V114)&gt;=30,OR(H114&gt;=0.05,H114="N/A")),"B",IF(OR(AND(AVERAGE('Test Sample Data'!C114:V114)&gt;=30,AVERAGE('Control Sample Data'!C114:V114)&lt;=30),AND(AVERAGE('Test Sample Data'!C114:V114)&lt;=30,AVERAGE('Control Sample Data'!C114:V114)&gt;=30)),"A","OKAY")))))</f>
        <v>C</v>
      </c>
    </row>
    <row r="115" spans="1:10" ht="12.75" customHeight="1">
      <c r="A115" s="149" t="str">
        <f>'Test Sample Data'!A115</f>
        <v>lncRNA-Smad7-3</v>
      </c>
      <c r="B115" s="167" t="s">
        <v>216</v>
      </c>
      <c r="C115" s="24" t="e">
        <f ca="1">'Data pre-processing'!CK115</f>
        <v>#DIV/0!</v>
      </c>
      <c r="D115" s="24" t="e">
        <f ca="1">'Data pre-processing'!CL115</f>
        <v>#DIV/0!</v>
      </c>
      <c r="E115" s="25" t="e">
        <f t="shared" ca="1" si="4"/>
        <v>#DIV/0!</v>
      </c>
      <c r="F115" s="25" t="e">
        <f t="shared" ca="1" si="5"/>
        <v>#DIV/0!</v>
      </c>
      <c r="G115" s="24" t="e">
        <f t="shared" ca="1" si="6"/>
        <v>#DIV/0!</v>
      </c>
      <c r="H115" s="26" t="str">
        <f ca="1">IF(ISERROR(TTEST('Data pre-processing'!DC115:DV115,'Data pre-processing'!DY115:ER115,2,2)),"N/A",TTEST('Data pre-processing'!DC115:DV115,'Data pre-processing'!DY115:ER115,2,2))</f>
        <v>N/A</v>
      </c>
      <c r="I115" s="24" t="e">
        <f t="shared" ca="1" si="7"/>
        <v>#DIV/0!</v>
      </c>
      <c r="J115" s="27" t="str">
        <f>IF(OR(ISERR(AVERAGE('Test Sample Data'!C115:V115)),ISERR(AVERAGE('Control Sample Data'!C115:V115))),"C",IF(COUNT('Test Sample Data'!C115:V115)&lt;2,"C",IF(OR(AND(AVERAGE('Test Sample Data'!C115:V115)&gt;=35,AVERAGE('Control Sample Data'!C115:V115)&gt;=35),AVERAGE('Test Sample Data'!C115:V115)="N/A",AVERAGE('Control Sample Data'!C115:V115)="N/A",COUNT('Test Sample Data'!C115:V115)&lt;2),"C",IF(AND(AVERAGE('Test Sample Data'!C115:V115)&gt;=30,AVERAGE('Control Sample Data'!C115:V115)&gt;=30,OR(H115&gt;=0.05,H115="N/A")),"B",IF(OR(AND(AVERAGE('Test Sample Data'!C115:V115)&gt;=30,AVERAGE('Control Sample Data'!C115:V115)&lt;=30),AND(AVERAGE('Test Sample Data'!C115:V115)&lt;=30,AVERAGE('Control Sample Data'!C115:V115)&gt;=30)),"A","OKAY")))))</f>
        <v>C</v>
      </c>
    </row>
    <row r="116" spans="1:10" ht="12.75" customHeight="1">
      <c r="A116" s="149" t="str">
        <f>'Test Sample Data'!A116</f>
        <v>lnc-Smad3</v>
      </c>
      <c r="B116" s="167" t="s">
        <v>214</v>
      </c>
      <c r="C116" s="24" t="e">
        <f ca="1">'Data pre-processing'!CK116</f>
        <v>#DIV/0!</v>
      </c>
      <c r="D116" s="24" t="e">
        <f ca="1">'Data pre-processing'!CL116</f>
        <v>#DIV/0!</v>
      </c>
      <c r="E116" s="25" t="e">
        <f t="shared" ca="1" si="4"/>
        <v>#DIV/0!</v>
      </c>
      <c r="F116" s="25" t="e">
        <f t="shared" ca="1" si="5"/>
        <v>#DIV/0!</v>
      </c>
      <c r="G116" s="24" t="e">
        <f t="shared" ca="1" si="6"/>
        <v>#DIV/0!</v>
      </c>
      <c r="H116" s="26" t="str">
        <f ca="1">IF(ISERROR(TTEST('Data pre-processing'!DC116:DV116,'Data pre-processing'!DY116:ER116,2,2)),"N/A",TTEST('Data pre-processing'!DC116:DV116,'Data pre-processing'!DY116:ER116,2,2))</f>
        <v>N/A</v>
      </c>
      <c r="I116" s="24" t="e">
        <f t="shared" ca="1" si="7"/>
        <v>#DIV/0!</v>
      </c>
      <c r="J116" s="27" t="str">
        <f>IF(OR(ISERR(AVERAGE('Test Sample Data'!C116:V116)),ISERR(AVERAGE('Control Sample Data'!C116:V116))),"C",IF(COUNT('Test Sample Data'!C116:V116)&lt;2,"C",IF(OR(AND(AVERAGE('Test Sample Data'!C116:V116)&gt;=35,AVERAGE('Control Sample Data'!C116:V116)&gt;=35),AVERAGE('Test Sample Data'!C116:V116)="N/A",AVERAGE('Control Sample Data'!C116:V116)="N/A",COUNT('Test Sample Data'!C116:V116)&lt;2),"C",IF(AND(AVERAGE('Test Sample Data'!C116:V116)&gt;=30,AVERAGE('Control Sample Data'!C116:V116)&gt;=30,OR(H116&gt;=0.05,H116="N/A")),"B",IF(OR(AND(AVERAGE('Test Sample Data'!C116:V116)&gt;=30,AVERAGE('Control Sample Data'!C116:V116)&lt;=30),AND(AVERAGE('Test Sample Data'!C116:V116)&lt;=30,AVERAGE('Control Sample Data'!C116:V116)&gt;=30)),"A","OKAY")))))</f>
        <v>C</v>
      </c>
    </row>
    <row r="117" spans="1:10" ht="12.75" customHeight="1">
      <c r="A117" s="149" t="str">
        <f>'Test Sample Data'!A117</f>
        <v>LOC105246506</v>
      </c>
      <c r="B117" s="167" t="s">
        <v>212</v>
      </c>
      <c r="C117" s="24" t="e">
        <f ca="1">'Data pre-processing'!CK117</f>
        <v>#DIV/0!</v>
      </c>
      <c r="D117" s="24" t="e">
        <f ca="1">'Data pre-processing'!CL117</f>
        <v>#DIV/0!</v>
      </c>
      <c r="E117" s="25" t="e">
        <f t="shared" ca="1" si="4"/>
        <v>#DIV/0!</v>
      </c>
      <c r="F117" s="25" t="e">
        <f t="shared" ca="1" si="5"/>
        <v>#DIV/0!</v>
      </c>
      <c r="G117" s="24" t="e">
        <f t="shared" ca="1" si="6"/>
        <v>#DIV/0!</v>
      </c>
      <c r="H117" s="26" t="str">
        <f ca="1">IF(ISERROR(TTEST('Data pre-processing'!DC117:DV117,'Data pre-processing'!DY117:ER117,2,2)),"N/A",TTEST('Data pre-processing'!DC117:DV117,'Data pre-processing'!DY117:ER117,2,2))</f>
        <v>N/A</v>
      </c>
      <c r="I117" s="24" t="e">
        <f t="shared" ca="1" si="7"/>
        <v>#DIV/0!</v>
      </c>
      <c r="J117" s="27" t="str">
        <f>IF(OR(ISERR(AVERAGE('Test Sample Data'!C117:V117)),ISERR(AVERAGE('Control Sample Data'!C117:V117))),"C",IF(COUNT('Test Sample Data'!C117:V117)&lt;2,"C",IF(OR(AND(AVERAGE('Test Sample Data'!C117:V117)&gt;=35,AVERAGE('Control Sample Data'!C117:V117)&gt;=35),AVERAGE('Test Sample Data'!C117:V117)="N/A",AVERAGE('Control Sample Data'!C117:V117)="N/A",COUNT('Test Sample Data'!C117:V117)&lt;2),"C",IF(AND(AVERAGE('Test Sample Data'!C117:V117)&gt;=30,AVERAGE('Control Sample Data'!C117:V117)&gt;=30,OR(H117&gt;=0.05,H117="N/A")),"B",IF(OR(AND(AVERAGE('Test Sample Data'!C117:V117)&gt;=30,AVERAGE('Control Sample Data'!C117:V117)&lt;=30),AND(AVERAGE('Test Sample Data'!C117:V117)&lt;=30,AVERAGE('Control Sample Data'!C117:V117)&gt;=30)),"A","OKAY")))))</f>
        <v>C</v>
      </c>
    </row>
    <row r="118" spans="1:10" ht="12.75" customHeight="1">
      <c r="A118" s="149" t="str">
        <f>'Test Sample Data'!A118</f>
        <v>Malat1</v>
      </c>
      <c r="B118" s="167" t="s">
        <v>210</v>
      </c>
      <c r="C118" s="24" t="e">
        <f ca="1">'Data pre-processing'!CK118</f>
        <v>#DIV/0!</v>
      </c>
      <c r="D118" s="24" t="e">
        <f ca="1">'Data pre-processing'!CL118</f>
        <v>#DIV/0!</v>
      </c>
      <c r="E118" s="25" t="e">
        <f t="shared" ca="1" si="4"/>
        <v>#DIV/0!</v>
      </c>
      <c r="F118" s="25" t="e">
        <f t="shared" ca="1" si="5"/>
        <v>#DIV/0!</v>
      </c>
      <c r="G118" s="24" t="e">
        <f t="shared" ca="1" si="6"/>
        <v>#DIV/0!</v>
      </c>
      <c r="H118" s="26" t="str">
        <f ca="1">IF(ISERROR(TTEST('Data pre-processing'!DC118:DV118,'Data pre-processing'!DY118:ER118,2,2)),"N/A",TTEST('Data pre-processing'!DC118:DV118,'Data pre-processing'!DY118:ER118,2,2))</f>
        <v>N/A</v>
      </c>
      <c r="I118" s="24" t="e">
        <f t="shared" ca="1" si="7"/>
        <v>#DIV/0!</v>
      </c>
      <c r="J118" s="27" t="str">
        <f>IF(OR(ISERR(AVERAGE('Test Sample Data'!C118:V118)),ISERR(AVERAGE('Control Sample Data'!C118:V118))),"C",IF(COUNT('Test Sample Data'!C118:V118)&lt;2,"C",IF(OR(AND(AVERAGE('Test Sample Data'!C118:V118)&gt;=35,AVERAGE('Control Sample Data'!C118:V118)&gt;=35),AVERAGE('Test Sample Data'!C118:V118)="N/A",AVERAGE('Control Sample Data'!C118:V118)="N/A",COUNT('Test Sample Data'!C118:V118)&lt;2),"C",IF(AND(AVERAGE('Test Sample Data'!C118:V118)&gt;=30,AVERAGE('Control Sample Data'!C118:V118)&gt;=30,OR(H118&gt;=0.05,H118="N/A")),"B",IF(OR(AND(AVERAGE('Test Sample Data'!C118:V118)&gt;=30,AVERAGE('Control Sample Data'!C118:V118)&lt;=30),AND(AVERAGE('Test Sample Data'!C118:V118)&lt;=30,AVERAGE('Control Sample Data'!C118:V118)&gt;=30)),"A","OKAY")))))</f>
        <v>C</v>
      </c>
    </row>
    <row r="119" spans="1:10" ht="12.75" customHeight="1">
      <c r="A119" s="149" t="str">
        <f>'Test Sample Data'!A119</f>
        <v>Mdrl</v>
      </c>
      <c r="B119" s="167" t="s">
        <v>208</v>
      </c>
      <c r="C119" s="24" t="e">
        <f ca="1">'Data pre-processing'!CK119</f>
        <v>#DIV/0!</v>
      </c>
      <c r="D119" s="24" t="e">
        <f ca="1">'Data pre-processing'!CL119</f>
        <v>#DIV/0!</v>
      </c>
      <c r="E119" s="25" t="e">
        <f t="shared" ca="1" si="4"/>
        <v>#DIV/0!</v>
      </c>
      <c r="F119" s="25" t="e">
        <f t="shared" ca="1" si="5"/>
        <v>#DIV/0!</v>
      </c>
      <c r="G119" s="24" t="e">
        <f t="shared" ca="1" si="6"/>
        <v>#DIV/0!</v>
      </c>
      <c r="H119" s="26" t="str">
        <f ca="1">IF(ISERROR(TTEST('Data pre-processing'!DC119:DV119,'Data pre-processing'!DY119:ER119,2,2)),"N/A",TTEST('Data pre-processing'!DC119:DV119,'Data pre-processing'!DY119:ER119,2,2))</f>
        <v>N/A</v>
      </c>
      <c r="I119" s="24" t="e">
        <f t="shared" ca="1" si="7"/>
        <v>#DIV/0!</v>
      </c>
      <c r="J119" s="27" t="str">
        <f>IF(OR(ISERR(AVERAGE('Test Sample Data'!C119:V119)),ISERR(AVERAGE('Control Sample Data'!C119:V119))),"C",IF(COUNT('Test Sample Data'!C119:V119)&lt;2,"C",IF(OR(AND(AVERAGE('Test Sample Data'!C119:V119)&gt;=35,AVERAGE('Control Sample Data'!C119:V119)&gt;=35),AVERAGE('Test Sample Data'!C119:V119)="N/A",AVERAGE('Control Sample Data'!C119:V119)="N/A",COUNT('Test Sample Data'!C119:V119)&lt;2),"C",IF(AND(AVERAGE('Test Sample Data'!C119:V119)&gt;=30,AVERAGE('Control Sample Data'!C119:V119)&gt;=30,OR(H119&gt;=0.05,H119="N/A")),"B",IF(OR(AND(AVERAGE('Test Sample Data'!C119:V119)&gt;=30,AVERAGE('Control Sample Data'!C119:V119)&lt;=30),AND(AVERAGE('Test Sample Data'!C119:V119)&lt;=30,AVERAGE('Control Sample Data'!C119:V119)&gt;=30)),"A","OKAY")))))</f>
        <v>C</v>
      </c>
    </row>
    <row r="120" spans="1:10" ht="12.75" customHeight="1">
      <c r="A120" s="149" t="str">
        <f>'Test Sample Data'!A120</f>
        <v>Meg3-1</v>
      </c>
      <c r="B120" s="167" t="s">
        <v>206</v>
      </c>
      <c r="C120" s="24" t="e">
        <f ca="1">'Data pre-processing'!CK120</f>
        <v>#DIV/0!</v>
      </c>
      <c r="D120" s="24" t="e">
        <f ca="1">'Data pre-processing'!CL120</f>
        <v>#DIV/0!</v>
      </c>
      <c r="E120" s="25" t="e">
        <f t="shared" ca="1" si="4"/>
        <v>#DIV/0!</v>
      </c>
      <c r="F120" s="25" t="e">
        <f t="shared" ca="1" si="5"/>
        <v>#DIV/0!</v>
      </c>
      <c r="G120" s="24" t="e">
        <f t="shared" ca="1" si="6"/>
        <v>#DIV/0!</v>
      </c>
      <c r="H120" s="26" t="str">
        <f ca="1">IF(ISERROR(TTEST('Data pre-processing'!DC120:DV120,'Data pre-processing'!DY120:ER120,2,2)),"N/A",TTEST('Data pre-processing'!DC120:DV120,'Data pre-processing'!DY120:ER120,2,2))</f>
        <v>N/A</v>
      </c>
      <c r="I120" s="24" t="e">
        <f t="shared" ca="1" si="7"/>
        <v>#DIV/0!</v>
      </c>
      <c r="J120" s="27" t="str">
        <f>IF(OR(ISERR(AVERAGE('Test Sample Data'!C120:V120)),ISERR(AVERAGE('Control Sample Data'!C120:V120))),"C",IF(COUNT('Test Sample Data'!C120:V120)&lt;2,"C",IF(OR(AND(AVERAGE('Test Sample Data'!C120:V120)&gt;=35,AVERAGE('Control Sample Data'!C120:V120)&gt;=35),AVERAGE('Test Sample Data'!C120:V120)="N/A",AVERAGE('Control Sample Data'!C120:V120)="N/A",COUNT('Test Sample Data'!C120:V120)&lt;2),"C",IF(AND(AVERAGE('Test Sample Data'!C120:V120)&gt;=30,AVERAGE('Control Sample Data'!C120:V120)&gt;=30,OR(H120&gt;=0.05,H120="N/A")),"B",IF(OR(AND(AVERAGE('Test Sample Data'!C120:V120)&gt;=30,AVERAGE('Control Sample Data'!C120:V120)&lt;=30),AND(AVERAGE('Test Sample Data'!C120:V120)&lt;=30,AVERAGE('Control Sample Data'!C120:V120)&gt;=30)),"A","OKAY")))))</f>
        <v>C</v>
      </c>
    </row>
    <row r="121" spans="1:10" ht="12.75" customHeight="1">
      <c r="A121" s="149" t="str">
        <f>'Test Sample Data'!A121</f>
        <v>Meg3-2</v>
      </c>
      <c r="B121" s="167" t="s">
        <v>204</v>
      </c>
      <c r="C121" s="24" t="e">
        <f ca="1">'Data pre-processing'!CK121</f>
        <v>#DIV/0!</v>
      </c>
      <c r="D121" s="24" t="e">
        <f ca="1">'Data pre-processing'!CL121</f>
        <v>#DIV/0!</v>
      </c>
      <c r="E121" s="25" t="e">
        <f t="shared" ca="1" si="4"/>
        <v>#DIV/0!</v>
      </c>
      <c r="F121" s="25" t="e">
        <f t="shared" ca="1" si="5"/>
        <v>#DIV/0!</v>
      </c>
      <c r="G121" s="24" t="e">
        <f t="shared" ca="1" si="6"/>
        <v>#DIV/0!</v>
      </c>
      <c r="H121" s="26" t="str">
        <f ca="1">IF(ISERROR(TTEST('Data pre-processing'!DC121:DV121,'Data pre-processing'!DY121:ER121,2,2)),"N/A",TTEST('Data pre-processing'!DC121:DV121,'Data pre-processing'!DY121:ER121,2,2))</f>
        <v>N/A</v>
      </c>
      <c r="I121" s="24" t="e">
        <f t="shared" ca="1" si="7"/>
        <v>#DIV/0!</v>
      </c>
      <c r="J121" s="27" t="str">
        <f>IF(OR(ISERR(AVERAGE('Test Sample Data'!C121:V121)),ISERR(AVERAGE('Control Sample Data'!C121:V121))),"C",IF(COUNT('Test Sample Data'!C121:V121)&lt;2,"C",IF(OR(AND(AVERAGE('Test Sample Data'!C121:V121)&gt;=35,AVERAGE('Control Sample Data'!C121:V121)&gt;=35),AVERAGE('Test Sample Data'!C121:V121)="N/A",AVERAGE('Control Sample Data'!C121:V121)="N/A",COUNT('Test Sample Data'!C121:V121)&lt;2),"C",IF(AND(AVERAGE('Test Sample Data'!C121:V121)&gt;=30,AVERAGE('Control Sample Data'!C121:V121)&gt;=30,OR(H121&gt;=0.05,H121="N/A")),"B",IF(OR(AND(AVERAGE('Test Sample Data'!C121:V121)&gt;=30,AVERAGE('Control Sample Data'!C121:V121)&lt;=30),AND(AVERAGE('Test Sample Data'!C121:V121)&lt;=30,AVERAGE('Control Sample Data'!C121:V121)&gt;=30)),"A","OKAY")))))</f>
        <v>C</v>
      </c>
    </row>
    <row r="122" spans="1:10" ht="12.75" customHeight="1">
      <c r="A122" s="149" t="str">
        <f>'Test Sample Data'!A122</f>
        <v>Mhrt</v>
      </c>
      <c r="B122" s="167" t="s">
        <v>202</v>
      </c>
      <c r="C122" s="24" t="e">
        <f ca="1">'Data pre-processing'!CK122</f>
        <v>#DIV/0!</v>
      </c>
      <c r="D122" s="24" t="e">
        <f ca="1">'Data pre-processing'!CL122</f>
        <v>#DIV/0!</v>
      </c>
      <c r="E122" s="25" t="e">
        <f t="shared" ca="1" si="4"/>
        <v>#DIV/0!</v>
      </c>
      <c r="F122" s="25" t="e">
        <f t="shared" ca="1" si="5"/>
        <v>#DIV/0!</v>
      </c>
      <c r="G122" s="24" t="e">
        <f t="shared" ca="1" si="6"/>
        <v>#DIV/0!</v>
      </c>
      <c r="H122" s="26" t="str">
        <f ca="1">IF(ISERROR(TTEST('Data pre-processing'!DC122:DV122,'Data pre-processing'!DY122:ER122,2,2)),"N/A",TTEST('Data pre-processing'!DC122:DV122,'Data pre-processing'!DY122:ER122,2,2))</f>
        <v>N/A</v>
      </c>
      <c r="I122" s="24" t="e">
        <f t="shared" ca="1" si="7"/>
        <v>#DIV/0!</v>
      </c>
      <c r="J122" s="27" t="str">
        <f>IF(OR(ISERR(AVERAGE('Test Sample Data'!C122:V122)),ISERR(AVERAGE('Control Sample Data'!C122:V122))),"C",IF(COUNT('Test Sample Data'!C122:V122)&lt;2,"C",IF(OR(AND(AVERAGE('Test Sample Data'!C122:V122)&gt;=35,AVERAGE('Control Sample Data'!C122:V122)&gt;=35),AVERAGE('Test Sample Data'!C122:V122)="N/A",AVERAGE('Control Sample Data'!C122:V122)="N/A",COUNT('Test Sample Data'!C122:V122)&lt;2),"C",IF(AND(AVERAGE('Test Sample Data'!C122:V122)&gt;=30,AVERAGE('Control Sample Data'!C122:V122)&gt;=30,OR(H122&gt;=0.05,H122="N/A")),"B",IF(OR(AND(AVERAGE('Test Sample Data'!C122:V122)&gt;=30,AVERAGE('Control Sample Data'!C122:V122)&lt;=30),AND(AVERAGE('Test Sample Data'!C122:V122)&lt;=30,AVERAGE('Control Sample Data'!C122:V122)&gt;=30)),"A","OKAY")))))</f>
        <v>C</v>
      </c>
    </row>
    <row r="123" spans="1:10" ht="12.75" customHeight="1">
      <c r="A123" s="149" t="str">
        <f>'Test Sample Data'!A123</f>
        <v>Miat-1</v>
      </c>
      <c r="B123" s="167" t="s">
        <v>200</v>
      </c>
      <c r="C123" s="24" t="e">
        <f ca="1">'Data pre-processing'!CK123</f>
        <v>#DIV/0!</v>
      </c>
      <c r="D123" s="24" t="e">
        <f ca="1">'Data pre-processing'!CL123</f>
        <v>#DIV/0!</v>
      </c>
      <c r="E123" s="25" t="e">
        <f t="shared" ca="1" si="4"/>
        <v>#DIV/0!</v>
      </c>
      <c r="F123" s="25" t="e">
        <f t="shared" ca="1" si="5"/>
        <v>#DIV/0!</v>
      </c>
      <c r="G123" s="24" t="e">
        <f t="shared" ca="1" si="6"/>
        <v>#DIV/0!</v>
      </c>
      <c r="H123" s="26" t="str">
        <f ca="1">IF(ISERROR(TTEST('Data pre-processing'!DC123:DV123,'Data pre-processing'!DY123:ER123,2,2)),"N/A",TTEST('Data pre-processing'!DC123:DV123,'Data pre-processing'!DY123:ER123,2,2))</f>
        <v>N/A</v>
      </c>
      <c r="I123" s="24" t="e">
        <f t="shared" ca="1" si="7"/>
        <v>#DIV/0!</v>
      </c>
      <c r="J123" s="27" t="str">
        <f>IF(OR(ISERR(AVERAGE('Test Sample Data'!C123:V123)),ISERR(AVERAGE('Control Sample Data'!C123:V123))),"C",IF(COUNT('Test Sample Data'!C123:V123)&lt;2,"C",IF(OR(AND(AVERAGE('Test Sample Data'!C123:V123)&gt;=35,AVERAGE('Control Sample Data'!C123:V123)&gt;=35),AVERAGE('Test Sample Data'!C123:V123)="N/A",AVERAGE('Control Sample Data'!C123:V123)="N/A",COUNT('Test Sample Data'!C123:V123)&lt;2),"C",IF(AND(AVERAGE('Test Sample Data'!C123:V123)&gt;=30,AVERAGE('Control Sample Data'!C123:V123)&gt;=30,OR(H123&gt;=0.05,H123="N/A")),"B",IF(OR(AND(AVERAGE('Test Sample Data'!C123:V123)&gt;=30,AVERAGE('Control Sample Data'!C123:V123)&lt;=30),AND(AVERAGE('Test Sample Data'!C123:V123)&lt;=30,AVERAGE('Control Sample Data'!C123:V123)&gt;=30)),"A","OKAY")))))</f>
        <v>C</v>
      </c>
    </row>
    <row r="124" spans="1:10" ht="12.75" customHeight="1">
      <c r="A124" s="149" t="str">
        <f>'Test Sample Data'!A124</f>
        <v>Miat-2</v>
      </c>
      <c r="B124" s="167" t="s">
        <v>198</v>
      </c>
      <c r="C124" s="24" t="e">
        <f ca="1">'Data pre-processing'!CK124</f>
        <v>#DIV/0!</v>
      </c>
      <c r="D124" s="24" t="e">
        <f ca="1">'Data pre-processing'!CL124</f>
        <v>#DIV/0!</v>
      </c>
      <c r="E124" s="25" t="e">
        <f t="shared" ca="1" si="4"/>
        <v>#DIV/0!</v>
      </c>
      <c r="F124" s="25" t="e">
        <f t="shared" ca="1" si="5"/>
        <v>#DIV/0!</v>
      </c>
      <c r="G124" s="24" t="e">
        <f t="shared" ca="1" si="6"/>
        <v>#DIV/0!</v>
      </c>
      <c r="H124" s="26" t="str">
        <f ca="1">IF(ISERROR(TTEST('Data pre-processing'!DC124:DV124,'Data pre-processing'!DY124:ER124,2,2)),"N/A",TTEST('Data pre-processing'!DC124:DV124,'Data pre-processing'!DY124:ER124,2,2))</f>
        <v>N/A</v>
      </c>
      <c r="I124" s="24" t="e">
        <f t="shared" ca="1" si="7"/>
        <v>#DIV/0!</v>
      </c>
      <c r="J124" s="27" t="str">
        <f>IF(OR(ISERR(AVERAGE('Test Sample Data'!C124:V124)),ISERR(AVERAGE('Control Sample Data'!C124:V124))),"C",IF(COUNT('Test Sample Data'!C124:V124)&lt;2,"C",IF(OR(AND(AVERAGE('Test Sample Data'!C124:V124)&gt;=35,AVERAGE('Control Sample Data'!C124:V124)&gt;=35),AVERAGE('Test Sample Data'!C124:V124)="N/A",AVERAGE('Control Sample Data'!C124:V124)="N/A",COUNT('Test Sample Data'!C124:V124)&lt;2),"C",IF(AND(AVERAGE('Test Sample Data'!C124:V124)&gt;=30,AVERAGE('Control Sample Data'!C124:V124)&gt;=30,OR(H124&gt;=0.05,H124="N/A")),"B",IF(OR(AND(AVERAGE('Test Sample Data'!C124:V124)&gt;=30,AVERAGE('Control Sample Data'!C124:V124)&lt;=30),AND(AVERAGE('Test Sample Data'!C124:V124)&lt;=30,AVERAGE('Control Sample Data'!C124:V124)&gt;=30)),"A","OKAY")))))</f>
        <v>C</v>
      </c>
    </row>
    <row r="125" spans="1:10" ht="12.75" customHeight="1">
      <c r="A125" s="149" t="str">
        <f>'Test Sample Data'!A125</f>
        <v>Mir124a-1hg</v>
      </c>
      <c r="B125" s="167" t="s">
        <v>196</v>
      </c>
      <c r="C125" s="24" t="e">
        <f ca="1">'Data pre-processing'!CK125</f>
        <v>#DIV/0!</v>
      </c>
      <c r="D125" s="24" t="e">
        <f ca="1">'Data pre-processing'!CL125</f>
        <v>#DIV/0!</v>
      </c>
      <c r="E125" s="25" t="e">
        <f t="shared" ca="1" si="4"/>
        <v>#DIV/0!</v>
      </c>
      <c r="F125" s="25" t="e">
        <f t="shared" ca="1" si="5"/>
        <v>#DIV/0!</v>
      </c>
      <c r="G125" s="24" t="e">
        <f t="shared" ca="1" si="6"/>
        <v>#DIV/0!</v>
      </c>
      <c r="H125" s="26" t="str">
        <f ca="1">IF(ISERROR(TTEST('Data pre-processing'!DC125:DV125,'Data pre-processing'!DY125:ER125,2,2)),"N/A",TTEST('Data pre-processing'!DC125:DV125,'Data pre-processing'!DY125:ER125,2,2))</f>
        <v>N/A</v>
      </c>
      <c r="I125" s="24" t="e">
        <f t="shared" ca="1" si="7"/>
        <v>#DIV/0!</v>
      </c>
      <c r="J125" s="27" t="str">
        <f>IF(OR(ISERR(AVERAGE('Test Sample Data'!C125:V125)),ISERR(AVERAGE('Control Sample Data'!C125:V125))),"C",IF(COUNT('Test Sample Data'!C125:V125)&lt;2,"C",IF(OR(AND(AVERAGE('Test Sample Data'!C125:V125)&gt;=35,AVERAGE('Control Sample Data'!C125:V125)&gt;=35),AVERAGE('Test Sample Data'!C125:V125)="N/A",AVERAGE('Control Sample Data'!C125:V125)="N/A",COUNT('Test Sample Data'!C125:V125)&lt;2),"C",IF(AND(AVERAGE('Test Sample Data'!C125:V125)&gt;=30,AVERAGE('Control Sample Data'!C125:V125)&gt;=30,OR(H125&gt;=0.05,H125="N/A")),"B",IF(OR(AND(AVERAGE('Test Sample Data'!C125:V125)&gt;=30,AVERAGE('Control Sample Data'!C125:V125)&lt;=30),AND(AVERAGE('Test Sample Data'!C125:V125)&lt;=30,AVERAGE('Control Sample Data'!C125:V125)&gt;=30)),"A","OKAY")))))</f>
        <v>C</v>
      </c>
    </row>
    <row r="126" spans="1:10" ht="12.75" customHeight="1">
      <c r="A126" s="149" t="str">
        <f>'Test Sample Data'!A126</f>
        <v>Mir142hg</v>
      </c>
      <c r="B126" s="167" t="s">
        <v>194</v>
      </c>
      <c r="C126" s="24" t="e">
        <f ca="1">'Data pre-processing'!CK126</f>
        <v>#DIV/0!</v>
      </c>
      <c r="D126" s="24" t="e">
        <f ca="1">'Data pre-processing'!CL126</f>
        <v>#DIV/0!</v>
      </c>
      <c r="E126" s="25" t="e">
        <f t="shared" ca="1" si="4"/>
        <v>#DIV/0!</v>
      </c>
      <c r="F126" s="25" t="e">
        <f t="shared" ca="1" si="5"/>
        <v>#DIV/0!</v>
      </c>
      <c r="G126" s="24" t="e">
        <f t="shared" ca="1" si="6"/>
        <v>#DIV/0!</v>
      </c>
      <c r="H126" s="26" t="str">
        <f ca="1">IF(ISERROR(TTEST('Data pre-processing'!DC126:DV126,'Data pre-processing'!DY126:ER126,2,2)),"N/A",TTEST('Data pre-processing'!DC126:DV126,'Data pre-processing'!DY126:ER126,2,2))</f>
        <v>N/A</v>
      </c>
      <c r="I126" s="24" t="e">
        <f t="shared" ca="1" si="7"/>
        <v>#DIV/0!</v>
      </c>
      <c r="J126" s="27" t="str">
        <f>IF(OR(ISERR(AVERAGE('Test Sample Data'!C126:V126)),ISERR(AVERAGE('Control Sample Data'!C126:V126))),"C",IF(COUNT('Test Sample Data'!C126:V126)&lt;2,"C",IF(OR(AND(AVERAGE('Test Sample Data'!C126:V126)&gt;=35,AVERAGE('Control Sample Data'!C126:V126)&gt;=35),AVERAGE('Test Sample Data'!C126:V126)="N/A",AVERAGE('Control Sample Data'!C126:V126)="N/A",COUNT('Test Sample Data'!C126:V126)&lt;2),"C",IF(AND(AVERAGE('Test Sample Data'!C126:V126)&gt;=30,AVERAGE('Control Sample Data'!C126:V126)&gt;=30,OR(H126&gt;=0.05,H126="N/A")),"B",IF(OR(AND(AVERAGE('Test Sample Data'!C126:V126)&gt;=30,AVERAGE('Control Sample Data'!C126:V126)&lt;=30),AND(AVERAGE('Test Sample Data'!C126:V126)&lt;=30,AVERAGE('Control Sample Data'!C126:V126)&gt;=30)),"A","OKAY")))))</f>
        <v>C</v>
      </c>
    </row>
    <row r="127" spans="1:10" ht="12.75" customHeight="1">
      <c r="A127" s="149" t="str">
        <f>'Test Sample Data'!A127</f>
        <v>Mira</v>
      </c>
      <c r="B127" s="167" t="s">
        <v>192</v>
      </c>
      <c r="C127" s="24" t="e">
        <f ca="1">'Data pre-processing'!CK127</f>
        <v>#DIV/0!</v>
      </c>
      <c r="D127" s="24" t="e">
        <f ca="1">'Data pre-processing'!CL127</f>
        <v>#DIV/0!</v>
      </c>
      <c r="E127" s="25" t="e">
        <f t="shared" ca="1" si="4"/>
        <v>#DIV/0!</v>
      </c>
      <c r="F127" s="25" t="e">
        <f t="shared" ca="1" si="5"/>
        <v>#DIV/0!</v>
      </c>
      <c r="G127" s="24" t="e">
        <f t="shared" ca="1" si="6"/>
        <v>#DIV/0!</v>
      </c>
      <c r="H127" s="26" t="str">
        <f ca="1">IF(ISERROR(TTEST('Data pre-processing'!DC127:DV127,'Data pre-processing'!DY127:ER127,2,2)),"N/A",TTEST('Data pre-processing'!DC127:DV127,'Data pre-processing'!DY127:ER127,2,2))</f>
        <v>N/A</v>
      </c>
      <c r="I127" s="24" t="e">
        <f t="shared" ca="1" si="7"/>
        <v>#DIV/0!</v>
      </c>
      <c r="J127" s="27" t="str">
        <f>IF(OR(ISERR(AVERAGE('Test Sample Data'!C127:V127)),ISERR(AVERAGE('Control Sample Data'!C127:V127))),"C",IF(COUNT('Test Sample Data'!C127:V127)&lt;2,"C",IF(OR(AND(AVERAGE('Test Sample Data'!C127:V127)&gt;=35,AVERAGE('Control Sample Data'!C127:V127)&gt;=35),AVERAGE('Test Sample Data'!C127:V127)="N/A",AVERAGE('Control Sample Data'!C127:V127)="N/A",COUNT('Test Sample Data'!C127:V127)&lt;2),"C",IF(AND(AVERAGE('Test Sample Data'!C127:V127)&gt;=30,AVERAGE('Control Sample Data'!C127:V127)&gt;=30,OR(H127&gt;=0.05,H127="N/A")),"B",IF(OR(AND(AVERAGE('Test Sample Data'!C127:V127)&gt;=30,AVERAGE('Control Sample Data'!C127:V127)&lt;=30),AND(AVERAGE('Test Sample Data'!C127:V127)&lt;=30,AVERAGE('Control Sample Data'!C127:V127)&gt;=30)),"A","OKAY")))))</f>
        <v>C</v>
      </c>
    </row>
    <row r="128" spans="1:10" ht="12.75" customHeight="1">
      <c r="A128" s="149" t="str">
        <f>'Test Sample Data'!A128</f>
        <v>Mirt1</v>
      </c>
      <c r="B128" s="167" t="s">
        <v>190</v>
      </c>
      <c r="C128" s="24" t="e">
        <f ca="1">'Data pre-processing'!CK128</f>
        <v>#DIV/0!</v>
      </c>
      <c r="D128" s="24" t="e">
        <f ca="1">'Data pre-processing'!CL128</f>
        <v>#DIV/0!</v>
      </c>
      <c r="E128" s="25" t="e">
        <f t="shared" ca="1" si="4"/>
        <v>#DIV/0!</v>
      </c>
      <c r="F128" s="25" t="e">
        <f t="shared" ca="1" si="5"/>
        <v>#DIV/0!</v>
      </c>
      <c r="G128" s="24" t="e">
        <f t="shared" ca="1" si="6"/>
        <v>#DIV/0!</v>
      </c>
      <c r="H128" s="26" t="str">
        <f ca="1">IF(ISERROR(TTEST('Data pre-processing'!DC128:DV128,'Data pre-processing'!DY128:ER128,2,2)),"N/A",TTEST('Data pre-processing'!DC128:DV128,'Data pre-processing'!DY128:ER128,2,2))</f>
        <v>N/A</v>
      </c>
      <c r="I128" s="24" t="e">
        <f t="shared" ca="1" si="7"/>
        <v>#DIV/0!</v>
      </c>
      <c r="J128" s="27" t="str">
        <f>IF(OR(ISERR(AVERAGE('Test Sample Data'!C128:V128)),ISERR(AVERAGE('Control Sample Data'!C128:V128))),"C",IF(COUNT('Test Sample Data'!C128:V128)&lt;2,"C",IF(OR(AND(AVERAGE('Test Sample Data'!C128:V128)&gt;=35,AVERAGE('Control Sample Data'!C128:V128)&gt;=35),AVERAGE('Test Sample Data'!C128:V128)="N/A",AVERAGE('Control Sample Data'!C128:V128)="N/A",COUNT('Test Sample Data'!C128:V128)&lt;2),"C",IF(AND(AVERAGE('Test Sample Data'!C128:V128)&gt;=30,AVERAGE('Control Sample Data'!C128:V128)&gt;=30,OR(H128&gt;=0.05,H128="N/A")),"B",IF(OR(AND(AVERAGE('Test Sample Data'!C128:V128)&gt;=30,AVERAGE('Control Sample Data'!C128:V128)&lt;=30),AND(AVERAGE('Test Sample Data'!C128:V128)&lt;=30,AVERAGE('Control Sample Data'!C128:V128)&gt;=30)),"A","OKAY")))))</f>
        <v>C</v>
      </c>
    </row>
    <row r="129" spans="1:10" ht="12.75" customHeight="1">
      <c r="A129" s="149" t="str">
        <f>'Test Sample Data'!A129</f>
        <v>Mirt2</v>
      </c>
      <c r="B129" s="167" t="s">
        <v>188</v>
      </c>
      <c r="C129" s="24" t="e">
        <f ca="1">'Data pre-processing'!CK129</f>
        <v>#DIV/0!</v>
      </c>
      <c r="D129" s="24" t="e">
        <f ca="1">'Data pre-processing'!CL129</f>
        <v>#DIV/0!</v>
      </c>
      <c r="E129" s="25" t="e">
        <f t="shared" ca="1" si="4"/>
        <v>#DIV/0!</v>
      </c>
      <c r="F129" s="25" t="e">
        <f t="shared" ca="1" si="5"/>
        <v>#DIV/0!</v>
      </c>
      <c r="G129" s="24" t="e">
        <f t="shared" ca="1" si="6"/>
        <v>#DIV/0!</v>
      </c>
      <c r="H129" s="26" t="str">
        <f ca="1">IF(ISERROR(TTEST('Data pre-processing'!DC129:DV129,'Data pre-processing'!DY129:ER129,2,2)),"N/A",TTEST('Data pre-processing'!DC129:DV129,'Data pre-processing'!DY129:ER129,2,2))</f>
        <v>N/A</v>
      </c>
      <c r="I129" s="24" t="e">
        <f t="shared" ca="1" si="7"/>
        <v>#DIV/0!</v>
      </c>
      <c r="J129" s="27" t="str">
        <f>IF(OR(ISERR(AVERAGE('Test Sample Data'!C129:V129)),ISERR(AVERAGE('Control Sample Data'!C129:V129))),"C",IF(COUNT('Test Sample Data'!C129:V129)&lt;2,"C",IF(OR(AND(AVERAGE('Test Sample Data'!C129:V129)&gt;=35,AVERAGE('Control Sample Data'!C129:V129)&gt;=35),AVERAGE('Test Sample Data'!C129:V129)="N/A",AVERAGE('Control Sample Data'!C129:V129)="N/A",COUNT('Test Sample Data'!C129:V129)&lt;2),"C",IF(AND(AVERAGE('Test Sample Data'!C129:V129)&gt;=30,AVERAGE('Control Sample Data'!C129:V129)&gt;=30,OR(H129&gt;=0.05,H129="N/A")),"B",IF(OR(AND(AVERAGE('Test Sample Data'!C129:V129)&gt;=30,AVERAGE('Control Sample Data'!C129:V129)&lt;=30),AND(AVERAGE('Test Sample Data'!C129:V129)&lt;=30,AVERAGE('Control Sample Data'!C129:V129)&gt;=30)),"A","OKAY")))))</f>
        <v>C</v>
      </c>
    </row>
    <row r="130" spans="1:10" ht="12.75" customHeight="1">
      <c r="A130" s="149" t="str">
        <f>'Test Sample Data'!A130</f>
        <v>Morrbid-1</v>
      </c>
      <c r="B130" s="167" t="s">
        <v>186</v>
      </c>
      <c r="C130" s="24" t="e">
        <f ca="1">'Data pre-processing'!CK130</f>
        <v>#DIV/0!</v>
      </c>
      <c r="D130" s="24" t="e">
        <f ca="1">'Data pre-processing'!CL130</f>
        <v>#DIV/0!</v>
      </c>
      <c r="E130" s="25" t="e">
        <f t="shared" ca="1" si="4"/>
        <v>#DIV/0!</v>
      </c>
      <c r="F130" s="25" t="e">
        <f t="shared" ca="1" si="5"/>
        <v>#DIV/0!</v>
      </c>
      <c r="G130" s="24" t="e">
        <f t="shared" ca="1" si="6"/>
        <v>#DIV/0!</v>
      </c>
      <c r="H130" s="26" t="str">
        <f ca="1">IF(ISERROR(TTEST('Data pre-processing'!DC130:DV130,'Data pre-processing'!DY130:ER130,2,2)),"N/A",TTEST('Data pre-processing'!DC130:DV130,'Data pre-processing'!DY130:ER130,2,2))</f>
        <v>N/A</v>
      </c>
      <c r="I130" s="24" t="e">
        <f t="shared" ca="1" si="7"/>
        <v>#DIV/0!</v>
      </c>
      <c r="J130" s="27" t="str">
        <f>IF(OR(ISERR(AVERAGE('Test Sample Data'!C130:V130)),ISERR(AVERAGE('Control Sample Data'!C130:V130))),"C",IF(COUNT('Test Sample Data'!C130:V130)&lt;2,"C",IF(OR(AND(AVERAGE('Test Sample Data'!C130:V130)&gt;=35,AVERAGE('Control Sample Data'!C130:V130)&gt;=35),AVERAGE('Test Sample Data'!C130:V130)="N/A",AVERAGE('Control Sample Data'!C130:V130)="N/A",COUNT('Test Sample Data'!C130:V130)&lt;2),"C",IF(AND(AVERAGE('Test Sample Data'!C130:V130)&gt;=30,AVERAGE('Control Sample Data'!C130:V130)&gt;=30,OR(H130&gt;=0.05,H130="N/A")),"B",IF(OR(AND(AVERAGE('Test Sample Data'!C130:V130)&gt;=30,AVERAGE('Control Sample Data'!C130:V130)&lt;=30),AND(AVERAGE('Test Sample Data'!C130:V130)&lt;=30,AVERAGE('Control Sample Data'!C130:V130)&gt;=30)),"A","OKAY")))))</f>
        <v>C</v>
      </c>
    </row>
    <row r="131" spans="1:10" ht="12.75" customHeight="1">
      <c r="A131" s="149" t="str">
        <f>'Test Sample Data'!A131</f>
        <v>Morrbid-2</v>
      </c>
      <c r="B131" s="167" t="s">
        <v>184</v>
      </c>
      <c r="C131" s="24" t="e">
        <f ca="1">'Data pre-processing'!CK131</f>
        <v>#DIV/0!</v>
      </c>
      <c r="D131" s="24" t="e">
        <f ca="1">'Data pre-processing'!CL131</f>
        <v>#DIV/0!</v>
      </c>
      <c r="E131" s="25" t="e">
        <f t="shared" ref="E131:E190" ca="1" si="8">2^-C131</f>
        <v>#DIV/0!</v>
      </c>
      <c r="F131" s="25" t="e">
        <f t="shared" ref="F131:F190" ca="1" si="9">2^-D131</f>
        <v>#DIV/0!</v>
      </c>
      <c r="G131" s="24" t="e">
        <f t="shared" ref="G131:G190" ca="1" si="10">E131/F131</f>
        <v>#DIV/0!</v>
      </c>
      <c r="H131" s="26" t="str">
        <f ca="1">IF(ISERROR(TTEST('Data pre-processing'!DC131:DV131,'Data pre-processing'!DY131:ER131,2,2)),"N/A",TTEST('Data pre-processing'!DC131:DV131,'Data pre-processing'!DY131:ER131,2,2))</f>
        <v>N/A</v>
      </c>
      <c r="I131" s="24" t="e">
        <f t="shared" ref="I131:I190" ca="1" si="11">IF(G131&gt;1,G131,-1/G131)</f>
        <v>#DIV/0!</v>
      </c>
      <c r="J131" s="27" t="str">
        <f>IF(OR(ISERR(AVERAGE('Test Sample Data'!C131:V131)),ISERR(AVERAGE('Control Sample Data'!C131:V131))),"C",IF(COUNT('Test Sample Data'!C131:V131)&lt;2,"C",IF(OR(AND(AVERAGE('Test Sample Data'!C131:V131)&gt;=35,AVERAGE('Control Sample Data'!C131:V131)&gt;=35),AVERAGE('Test Sample Data'!C131:V131)="N/A",AVERAGE('Control Sample Data'!C131:V131)="N/A",COUNT('Test Sample Data'!C131:V131)&lt;2),"C",IF(AND(AVERAGE('Test Sample Data'!C131:V131)&gt;=30,AVERAGE('Control Sample Data'!C131:V131)&gt;=30,OR(H131&gt;=0.05,H131="N/A")),"B",IF(OR(AND(AVERAGE('Test Sample Data'!C131:V131)&gt;=30,AVERAGE('Control Sample Data'!C131:V131)&lt;=30),AND(AVERAGE('Test Sample Data'!C131:V131)&lt;=30,AVERAGE('Control Sample Data'!C131:V131)&gt;=30)),"A","OKAY")))))</f>
        <v>C</v>
      </c>
    </row>
    <row r="132" spans="1:10" ht="12.75" customHeight="1">
      <c r="A132" s="149" t="str">
        <f>'Test Sample Data'!A132</f>
        <v>Morrbid-3</v>
      </c>
      <c r="B132" s="167" t="s">
        <v>182</v>
      </c>
      <c r="C132" s="24" t="e">
        <f ca="1">'Data pre-processing'!CK132</f>
        <v>#DIV/0!</v>
      </c>
      <c r="D132" s="24" t="e">
        <f ca="1">'Data pre-processing'!CL132</f>
        <v>#DIV/0!</v>
      </c>
      <c r="E132" s="25" t="e">
        <f t="shared" ca="1" si="8"/>
        <v>#DIV/0!</v>
      </c>
      <c r="F132" s="25" t="e">
        <f t="shared" ca="1" si="9"/>
        <v>#DIV/0!</v>
      </c>
      <c r="G132" s="24" t="e">
        <f t="shared" ca="1" si="10"/>
        <v>#DIV/0!</v>
      </c>
      <c r="H132" s="26" t="str">
        <f ca="1">IF(ISERROR(TTEST('Data pre-processing'!DC132:DV132,'Data pre-processing'!DY132:ER132,2,2)),"N/A",TTEST('Data pre-processing'!DC132:DV132,'Data pre-processing'!DY132:ER132,2,2))</f>
        <v>N/A</v>
      </c>
      <c r="I132" s="24" t="e">
        <f t="shared" ca="1" si="11"/>
        <v>#DIV/0!</v>
      </c>
      <c r="J132" s="27" t="str">
        <f>IF(OR(ISERR(AVERAGE('Test Sample Data'!C132:V132)),ISERR(AVERAGE('Control Sample Data'!C132:V132))),"C",IF(COUNT('Test Sample Data'!C132:V132)&lt;2,"C",IF(OR(AND(AVERAGE('Test Sample Data'!C132:V132)&gt;=35,AVERAGE('Control Sample Data'!C132:V132)&gt;=35),AVERAGE('Test Sample Data'!C132:V132)="N/A",AVERAGE('Control Sample Data'!C132:V132)="N/A",COUNT('Test Sample Data'!C132:V132)&lt;2),"C",IF(AND(AVERAGE('Test Sample Data'!C132:V132)&gt;=30,AVERAGE('Control Sample Data'!C132:V132)&gt;=30,OR(H132&gt;=0.05,H132="N/A")),"B",IF(OR(AND(AVERAGE('Test Sample Data'!C132:V132)&gt;=30,AVERAGE('Control Sample Data'!C132:V132)&lt;=30),AND(AVERAGE('Test Sample Data'!C132:V132)&lt;=30,AVERAGE('Control Sample Data'!C132:V132)&gt;=30)),"A","OKAY")))))</f>
        <v>C</v>
      </c>
    </row>
    <row r="133" spans="1:10" ht="12.75" customHeight="1">
      <c r="A133" s="149" t="str">
        <f>'Test Sample Data'!A133</f>
        <v>Msx1os</v>
      </c>
      <c r="B133" s="167" t="s">
        <v>180</v>
      </c>
      <c r="C133" s="24" t="e">
        <f ca="1">'Data pre-processing'!CK133</f>
        <v>#DIV/0!</v>
      </c>
      <c r="D133" s="24" t="e">
        <f ca="1">'Data pre-processing'!CL133</f>
        <v>#DIV/0!</v>
      </c>
      <c r="E133" s="25" t="e">
        <f t="shared" ca="1" si="8"/>
        <v>#DIV/0!</v>
      </c>
      <c r="F133" s="25" t="e">
        <f t="shared" ca="1" si="9"/>
        <v>#DIV/0!</v>
      </c>
      <c r="G133" s="24" t="e">
        <f t="shared" ca="1" si="10"/>
        <v>#DIV/0!</v>
      </c>
      <c r="H133" s="26" t="str">
        <f ca="1">IF(ISERROR(TTEST('Data pre-processing'!DC133:DV133,'Data pre-processing'!DY133:ER133,2,2)),"N/A",TTEST('Data pre-processing'!DC133:DV133,'Data pre-processing'!DY133:ER133,2,2))</f>
        <v>N/A</v>
      </c>
      <c r="I133" s="24" t="e">
        <f t="shared" ca="1" si="11"/>
        <v>#DIV/0!</v>
      </c>
      <c r="J133" s="27" t="str">
        <f>IF(OR(ISERR(AVERAGE('Test Sample Data'!C133:V133)),ISERR(AVERAGE('Control Sample Data'!C133:V133))),"C",IF(COUNT('Test Sample Data'!C133:V133)&lt;2,"C",IF(OR(AND(AVERAGE('Test Sample Data'!C133:V133)&gt;=35,AVERAGE('Control Sample Data'!C133:V133)&gt;=35),AVERAGE('Test Sample Data'!C133:V133)="N/A",AVERAGE('Control Sample Data'!C133:V133)="N/A",COUNT('Test Sample Data'!C133:V133)&lt;2),"C",IF(AND(AVERAGE('Test Sample Data'!C133:V133)&gt;=30,AVERAGE('Control Sample Data'!C133:V133)&gt;=30,OR(H133&gt;=0.05,H133="N/A")),"B",IF(OR(AND(AVERAGE('Test Sample Data'!C133:V133)&gt;=30,AVERAGE('Control Sample Data'!C133:V133)&lt;=30),AND(AVERAGE('Test Sample Data'!C133:V133)&lt;=30,AVERAGE('Control Sample Data'!C133:V133)&gt;=30)),"A","OKAY")))))</f>
        <v>C</v>
      </c>
    </row>
    <row r="134" spans="1:10" ht="12.75" customHeight="1">
      <c r="A134" s="149" t="str">
        <f>'Test Sample Data'!A134</f>
        <v>Munc</v>
      </c>
      <c r="B134" s="167" t="s">
        <v>178</v>
      </c>
      <c r="C134" s="24" t="e">
        <f ca="1">'Data pre-processing'!CK134</f>
        <v>#DIV/0!</v>
      </c>
      <c r="D134" s="24" t="e">
        <f ca="1">'Data pre-processing'!CL134</f>
        <v>#DIV/0!</v>
      </c>
      <c r="E134" s="25" t="e">
        <f t="shared" ca="1" si="8"/>
        <v>#DIV/0!</v>
      </c>
      <c r="F134" s="25" t="e">
        <f t="shared" ca="1" si="9"/>
        <v>#DIV/0!</v>
      </c>
      <c r="G134" s="24" t="e">
        <f t="shared" ca="1" si="10"/>
        <v>#DIV/0!</v>
      </c>
      <c r="H134" s="26" t="str">
        <f ca="1">IF(ISERROR(TTEST('Data pre-processing'!DC134:DV134,'Data pre-processing'!DY134:ER134,2,2)),"N/A",TTEST('Data pre-processing'!DC134:DV134,'Data pre-processing'!DY134:ER134,2,2))</f>
        <v>N/A</v>
      </c>
      <c r="I134" s="24" t="e">
        <f t="shared" ca="1" si="11"/>
        <v>#DIV/0!</v>
      </c>
      <c r="J134" s="27" t="str">
        <f>IF(OR(ISERR(AVERAGE('Test Sample Data'!C134:V134)),ISERR(AVERAGE('Control Sample Data'!C134:V134))),"C",IF(COUNT('Test Sample Data'!C134:V134)&lt;2,"C",IF(OR(AND(AVERAGE('Test Sample Data'!C134:V134)&gt;=35,AVERAGE('Control Sample Data'!C134:V134)&gt;=35),AVERAGE('Test Sample Data'!C134:V134)="N/A",AVERAGE('Control Sample Data'!C134:V134)="N/A",COUNT('Test Sample Data'!C134:V134)&lt;2),"C",IF(AND(AVERAGE('Test Sample Data'!C134:V134)&gt;=30,AVERAGE('Control Sample Data'!C134:V134)&gt;=30,OR(H134&gt;=0.05,H134="N/A")),"B",IF(OR(AND(AVERAGE('Test Sample Data'!C134:V134)&gt;=30,AVERAGE('Control Sample Data'!C134:V134)&lt;=30),AND(AVERAGE('Test Sample Data'!C134:V134)&lt;=30,AVERAGE('Control Sample Data'!C134:V134)&gt;=30)),"A","OKAY")))))</f>
        <v>C</v>
      </c>
    </row>
    <row r="135" spans="1:10" ht="12.75" customHeight="1">
      <c r="A135" s="149" t="str">
        <f>'Test Sample Data'!A135</f>
        <v>Myhas</v>
      </c>
      <c r="B135" s="167" t="s">
        <v>176</v>
      </c>
      <c r="C135" s="24" t="e">
        <f ca="1">'Data pre-processing'!CK135</f>
        <v>#DIV/0!</v>
      </c>
      <c r="D135" s="24" t="e">
        <f ca="1">'Data pre-processing'!CL135</f>
        <v>#DIV/0!</v>
      </c>
      <c r="E135" s="25" t="e">
        <f t="shared" ca="1" si="8"/>
        <v>#DIV/0!</v>
      </c>
      <c r="F135" s="25" t="e">
        <f t="shared" ca="1" si="9"/>
        <v>#DIV/0!</v>
      </c>
      <c r="G135" s="24" t="e">
        <f t="shared" ca="1" si="10"/>
        <v>#DIV/0!</v>
      </c>
      <c r="H135" s="26" t="str">
        <f ca="1">IF(ISERROR(TTEST('Data pre-processing'!DC135:DV135,'Data pre-processing'!DY135:ER135,2,2)),"N/A",TTEST('Data pre-processing'!DC135:DV135,'Data pre-processing'!DY135:ER135,2,2))</f>
        <v>N/A</v>
      </c>
      <c r="I135" s="24" t="e">
        <f t="shared" ca="1" si="11"/>
        <v>#DIV/0!</v>
      </c>
      <c r="J135" s="27" t="str">
        <f>IF(OR(ISERR(AVERAGE('Test Sample Data'!C135:V135)),ISERR(AVERAGE('Control Sample Data'!C135:V135))),"C",IF(COUNT('Test Sample Data'!C135:V135)&lt;2,"C",IF(OR(AND(AVERAGE('Test Sample Data'!C135:V135)&gt;=35,AVERAGE('Control Sample Data'!C135:V135)&gt;=35),AVERAGE('Test Sample Data'!C135:V135)="N/A",AVERAGE('Control Sample Data'!C135:V135)="N/A",COUNT('Test Sample Data'!C135:V135)&lt;2),"C",IF(AND(AVERAGE('Test Sample Data'!C135:V135)&gt;=30,AVERAGE('Control Sample Data'!C135:V135)&gt;=30,OR(H135&gt;=0.05,H135="N/A")),"B",IF(OR(AND(AVERAGE('Test Sample Data'!C135:V135)&gt;=30,AVERAGE('Control Sample Data'!C135:V135)&lt;=30),AND(AVERAGE('Test Sample Data'!C135:V135)&lt;=30,AVERAGE('Control Sample Data'!C135:V135)&gt;=30)),"A","OKAY")))))</f>
        <v>C</v>
      </c>
    </row>
    <row r="136" spans="1:10" ht="12.75" customHeight="1">
      <c r="A136" s="149" t="str">
        <f>'Test Sample Data'!A136</f>
        <v>Nctc1</v>
      </c>
      <c r="B136" s="167" t="s">
        <v>174</v>
      </c>
      <c r="C136" s="24" t="e">
        <f ca="1">'Data pre-processing'!CK136</f>
        <v>#DIV/0!</v>
      </c>
      <c r="D136" s="24" t="e">
        <f ca="1">'Data pre-processing'!CL136</f>
        <v>#DIV/0!</v>
      </c>
      <c r="E136" s="25" t="e">
        <f t="shared" ca="1" si="8"/>
        <v>#DIV/0!</v>
      </c>
      <c r="F136" s="25" t="e">
        <f t="shared" ca="1" si="9"/>
        <v>#DIV/0!</v>
      </c>
      <c r="G136" s="24" t="e">
        <f t="shared" ca="1" si="10"/>
        <v>#DIV/0!</v>
      </c>
      <c r="H136" s="26" t="str">
        <f ca="1">IF(ISERROR(TTEST('Data pre-processing'!DC136:DV136,'Data pre-processing'!DY136:ER136,2,2)),"N/A",TTEST('Data pre-processing'!DC136:DV136,'Data pre-processing'!DY136:ER136,2,2))</f>
        <v>N/A</v>
      </c>
      <c r="I136" s="24" t="e">
        <f t="shared" ca="1" si="11"/>
        <v>#DIV/0!</v>
      </c>
      <c r="J136" s="27" t="str">
        <f>IF(OR(ISERR(AVERAGE('Test Sample Data'!C136:V136)),ISERR(AVERAGE('Control Sample Data'!C136:V136))),"C",IF(COUNT('Test Sample Data'!C136:V136)&lt;2,"C",IF(OR(AND(AVERAGE('Test Sample Data'!C136:V136)&gt;=35,AVERAGE('Control Sample Data'!C136:V136)&gt;=35),AVERAGE('Test Sample Data'!C136:V136)="N/A",AVERAGE('Control Sample Data'!C136:V136)="N/A",COUNT('Test Sample Data'!C136:V136)&lt;2),"C",IF(AND(AVERAGE('Test Sample Data'!C136:V136)&gt;=30,AVERAGE('Control Sample Data'!C136:V136)&gt;=30,OR(H136&gt;=0.05,H136="N/A")),"B",IF(OR(AND(AVERAGE('Test Sample Data'!C136:V136)&gt;=30,AVERAGE('Control Sample Data'!C136:V136)&lt;=30),AND(AVERAGE('Test Sample Data'!C136:V136)&lt;=30,AVERAGE('Control Sample Data'!C136:V136)&gt;=30)),"A","OKAY")))))</f>
        <v>C</v>
      </c>
    </row>
    <row r="137" spans="1:10" ht="12.75" customHeight="1">
      <c r="A137" s="149" t="str">
        <f>'Test Sample Data'!A137</f>
        <v>Neat1-1</v>
      </c>
      <c r="B137" s="167" t="s">
        <v>172</v>
      </c>
      <c r="C137" s="24" t="e">
        <f ca="1">'Data pre-processing'!CK137</f>
        <v>#DIV/0!</v>
      </c>
      <c r="D137" s="24" t="e">
        <f ca="1">'Data pre-processing'!CL137</f>
        <v>#DIV/0!</v>
      </c>
      <c r="E137" s="25" t="e">
        <f t="shared" ca="1" si="8"/>
        <v>#DIV/0!</v>
      </c>
      <c r="F137" s="25" t="e">
        <f t="shared" ca="1" si="9"/>
        <v>#DIV/0!</v>
      </c>
      <c r="G137" s="24" t="e">
        <f t="shared" ca="1" si="10"/>
        <v>#DIV/0!</v>
      </c>
      <c r="H137" s="26" t="str">
        <f ca="1">IF(ISERROR(TTEST('Data pre-processing'!DC137:DV137,'Data pre-processing'!DY137:ER137,2,2)),"N/A",TTEST('Data pre-processing'!DC137:DV137,'Data pre-processing'!DY137:ER137,2,2))</f>
        <v>N/A</v>
      </c>
      <c r="I137" s="24" t="e">
        <f t="shared" ca="1" si="11"/>
        <v>#DIV/0!</v>
      </c>
      <c r="J137" s="27" t="str">
        <f>IF(OR(ISERR(AVERAGE('Test Sample Data'!C137:V137)),ISERR(AVERAGE('Control Sample Data'!C137:V137))),"C",IF(COUNT('Test Sample Data'!C137:V137)&lt;2,"C",IF(OR(AND(AVERAGE('Test Sample Data'!C137:V137)&gt;=35,AVERAGE('Control Sample Data'!C137:V137)&gt;=35),AVERAGE('Test Sample Data'!C137:V137)="N/A",AVERAGE('Control Sample Data'!C137:V137)="N/A",COUNT('Test Sample Data'!C137:V137)&lt;2),"C",IF(AND(AVERAGE('Test Sample Data'!C137:V137)&gt;=30,AVERAGE('Control Sample Data'!C137:V137)&gt;=30,OR(H137&gt;=0.05,H137="N/A")),"B",IF(OR(AND(AVERAGE('Test Sample Data'!C137:V137)&gt;=30,AVERAGE('Control Sample Data'!C137:V137)&lt;=30),AND(AVERAGE('Test Sample Data'!C137:V137)&lt;=30,AVERAGE('Control Sample Data'!C137:V137)&gt;=30)),"A","OKAY")))))</f>
        <v>C</v>
      </c>
    </row>
    <row r="138" spans="1:10" ht="12.75" customHeight="1">
      <c r="A138" s="149" t="str">
        <f>'Test Sample Data'!A138</f>
        <v>Neat1-2</v>
      </c>
      <c r="B138" s="167" t="s">
        <v>170</v>
      </c>
      <c r="C138" s="24" t="e">
        <f ca="1">'Data pre-processing'!CK138</f>
        <v>#DIV/0!</v>
      </c>
      <c r="D138" s="24" t="e">
        <f ca="1">'Data pre-processing'!CL138</f>
        <v>#DIV/0!</v>
      </c>
      <c r="E138" s="25" t="e">
        <f t="shared" ca="1" si="8"/>
        <v>#DIV/0!</v>
      </c>
      <c r="F138" s="25" t="e">
        <f t="shared" ca="1" si="9"/>
        <v>#DIV/0!</v>
      </c>
      <c r="G138" s="24" t="e">
        <f t="shared" ca="1" si="10"/>
        <v>#DIV/0!</v>
      </c>
      <c r="H138" s="26" t="str">
        <f ca="1">IF(ISERROR(TTEST('Data pre-processing'!DC138:DV138,'Data pre-processing'!DY138:ER138,2,2)),"N/A",TTEST('Data pre-processing'!DC138:DV138,'Data pre-processing'!DY138:ER138,2,2))</f>
        <v>N/A</v>
      </c>
      <c r="I138" s="24" t="e">
        <f t="shared" ca="1" si="11"/>
        <v>#DIV/0!</v>
      </c>
      <c r="J138" s="27" t="str">
        <f>IF(OR(ISERR(AVERAGE('Test Sample Data'!C138:V138)),ISERR(AVERAGE('Control Sample Data'!C138:V138))),"C",IF(COUNT('Test Sample Data'!C138:V138)&lt;2,"C",IF(OR(AND(AVERAGE('Test Sample Data'!C138:V138)&gt;=35,AVERAGE('Control Sample Data'!C138:V138)&gt;=35),AVERAGE('Test Sample Data'!C138:V138)="N/A",AVERAGE('Control Sample Data'!C138:V138)="N/A",COUNT('Test Sample Data'!C138:V138)&lt;2),"C",IF(AND(AVERAGE('Test Sample Data'!C138:V138)&gt;=30,AVERAGE('Control Sample Data'!C138:V138)&gt;=30,OR(H138&gt;=0.05,H138="N/A")),"B",IF(OR(AND(AVERAGE('Test Sample Data'!C138:V138)&gt;=30,AVERAGE('Control Sample Data'!C138:V138)&lt;=30),AND(AVERAGE('Test Sample Data'!C138:V138)&lt;=30,AVERAGE('Control Sample Data'!C138:V138)&gt;=30)),"A","OKAY")))))</f>
        <v>C</v>
      </c>
    </row>
    <row r="139" spans="1:10" ht="12.75" customHeight="1">
      <c r="A139" s="149" t="str">
        <f>'Test Sample Data'!A139</f>
        <v>Nespas</v>
      </c>
      <c r="B139" s="167" t="s">
        <v>168</v>
      </c>
      <c r="C139" s="24" t="e">
        <f ca="1">'Data pre-processing'!CK139</f>
        <v>#DIV/0!</v>
      </c>
      <c r="D139" s="24" t="e">
        <f ca="1">'Data pre-processing'!CL139</f>
        <v>#DIV/0!</v>
      </c>
      <c r="E139" s="25" t="e">
        <f t="shared" ca="1" si="8"/>
        <v>#DIV/0!</v>
      </c>
      <c r="F139" s="25" t="e">
        <f t="shared" ca="1" si="9"/>
        <v>#DIV/0!</v>
      </c>
      <c r="G139" s="24" t="e">
        <f t="shared" ca="1" si="10"/>
        <v>#DIV/0!</v>
      </c>
      <c r="H139" s="26" t="str">
        <f ca="1">IF(ISERROR(TTEST('Data pre-processing'!DC139:DV139,'Data pre-processing'!DY139:ER139,2,2)),"N/A",TTEST('Data pre-processing'!DC139:DV139,'Data pre-processing'!DY139:ER139,2,2))</f>
        <v>N/A</v>
      </c>
      <c r="I139" s="24" t="e">
        <f t="shared" ca="1" si="11"/>
        <v>#DIV/0!</v>
      </c>
      <c r="J139" s="27" t="str">
        <f>IF(OR(ISERR(AVERAGE('Test Sample Data'!C139:V139)),ISERR(AVERAGE('Control Sample Data'!C139:V139))),"C",IF(COUNT('Test Sample Data'!C139:V139)&lt;2,"C",IF(OR(AND(AVERAGE('Test Sample Data'!C139:V139)&gt;=35,AVERAGE('Control Sample Data'!C139:V139)&gt;=35),AVERAGE('Test Sample Data'!C139:V139)="N/A",AVERAGE('Control Sample Data'!C139:V139)="N/A",COUNT('Test Sample Data'!C139:V139)&lt;2),"C",IF(AND(AVERAGE('Test Sample Data'!C139:V139)&gt;=30,AVERAGE('Control Sample Data'!C139:V139)&gt;=30,OR(H139&gt;=0.05,H139="N/A")),"B",IF(OR(AND(AVERAGE('Test Sample Data'!C139:V139)&gt;=30,AVERAGE('Control Sample Data'!C139:V139)&lt;=30),AND(AVERAGE('Test Sample Data'!C139:V139)&lt;=30,AVERAGE('Control Sample Data'!C139:V139)&gt;=30)),"A","OKAY")))))</f>
        <v>C</v>
      </c>
    </row>
    <row r="140" spans="1:10" ht="12.75" customHeight="1">
      <c r="A140" s="149" t="str">
        <f>'Test Sample Data'!A140</f>
        <v>Nkx2-2os</v>
      </c>
      <c r="B140" s="167" t="s">
        <v>166</v>
      </c>
      <c r="C140" s="24" t="e">
        <f ca="1">'Data pre-processing'!CK140</f>
        <v>#DIV/0!</v>
      </c>
      <c r="D140" s="24" t="e">
        <f ca="1">'Data pre-processing'!CL140</f>
        <v>#DIV/0!</v>
      </c>
      <c r="E140" s="25" t="e">
        <f t="shared" ca="1" si="8"/>
        <v>#DIV/0!</v>
      </c>
      <c r="F140" s="25" t="e">
        <f t="shared" ca="1" si="9"/>
        <v>#DIV/0!</v>
      </c>
      <c r="G140" s="24" t="e">
        <f t="shared" ca="1" si="10"/>
        <v>#DIV/0!</v>
      </c>
      <c r="H140" s="26" t="str">
        <f ca="1">IF(ISERROR(TTEST('Data pre-processing'!DC140:DV140,'Data pre-processing'!DY140:ER140,2,2)),"N/A",TTEST('Data pre-processing'!DC140:DV140,'Data pre-processing'!DY140:ER140,2,2))</f>
        <v>N/A</v>
      </c>
      <c r="I140" s="24" t="e">
        <f t="shared" ca="1" si="11"/>
        <v>#DIV/0!</v>
      </c>
      <c r="J140" s="27" t="str">
        <f>IF(OR(ISERR(AVERAGE('Test Sample Data'!C140:V140)),ISERR(AVERAGE('Control Sample Data'!C140:V140))),"C",IF(COUNT('Test Sample Data'!C140:V140)&lt;2,"C",IF(OR(AND(AVERAGE('Test Sample Data'!C140:V140)&gt;=35,AVERAGE('Control Sample Data'!C140:V140)&gt;=35),AVERAGE('Test Sample Data'!C140:V140)="N/A",AVERAGE('Control Sample Data'!C140:V140)="N/A",COUNT('Test Sample Data'!C140:V140)&lt;2),"C",IF(AND(AVERAGE('Test Sample Data'!C140:V140)&gt;=30,AVERAGE('Control Sample Data'!C140:V140)&gt;=30,OR(H140&gt;=0.05,H140="N/A")),"B",IF(OR(AND(AVERAGE('Test Sample Data'!C140:V140)&gt;=30,AVERAGE('Control Sample Data'!C140:V140)&lt;=30),AND(AVERAGE('Test Sample Data'!C140:V140)&lt;=30,AVERAGE('Control Sample Data'!C140:V140)&gt;=30)),"A","OKAY")))))</f>
        <v>C</v>
      </c>
    </row>
    <row r="141" spans="1:10" ht="12.75" customHeight="1">
      <c r="A141" s="149" t="str">
        <f>'Test Sample Data'!A141</f>
        <v>np_17856</v>
      </c>
      <c r="B141" s="167" t="s">
        <v>164</v>
      </c>
      <c r="C141" s="24" t="e">
        <f ca="1">'Data pre-processing'!CK141</f>
        <v>#DIV/0!</v>
      </c>
      <c r="D141" s="24" t="e">
        <f ca="1">'Data pre-processing'!CL141</f>
        <v>#DIV/0!</v>
      </c>
      <c r="E141" s="25" t="e">
        <f t="shared" ca="1" si="8"/>
        <v>#DIV/0!</v>
      </c>
      <c r="F141" s="25" t="e">
        <f t="shared" ca="1" si="9"/>
        <v>#DIV/0!</v>
      </c>
      <c r="G141" s="24" t="e">
        <f t="shared" ca="1" si="10"/>
        <v>#DIV/0!</v>
      </c>
      <c r="H141" s="26" t="str">
        <f ca="1">IF(ISERROR(TTEST('Data pre-processing'!DC141:DV141,'Data pre-processing'!DY141:ER141,2,2)),"N/A",TTEST('Data pre-processing'!DC141:DV141,'Data pre-processing'!DY141:ER141,2,2))</f>
        <v>N/A</v>
      </c>
      <c r="I141" s="24" t="e">
        <f t="shared" ca="1" si="11"/>
        <v>#DIV/0!</v>
      </c>
      <c r="J141" s="27" t="str">
        <f>IF(OR(ISERR(AVERAGE('Test Sample Data'!C141:V141)),ISERR(AVERAGE('Control Sample Data'!C141:V141))),"C",IF(COUNT('Test Sample Data'!C141:V141)&lt;2,"C",IF(OR(AND(AVERAGE('Test Sample Data'!C141:V141)&gt;=35,AVERAGE('Control Sample Data'!C141:V141)&gt;=35),AVERAGE('Test Sample Data'!C141:V141)="N/A",AVERAGE('Control Sample Data'!C141:V141)="N/A",COUNT('Test Sample Data'!C141:V141)&lt;2),"C",IF(AND(AVERAGE('Test Sample Data'!C141:V141)&gt;=30,AVERAGE('Control Sample Data'!C141:V141)&gt;=30,OR(H141&gt;=0.05,H141="N/A")),"B",IF(OR(AND(AVERAGE('Test Sample Data'!C141:V141)&gt;=30,AVERAGE('Control Sample Data'!C141:V141)&lt;=30),AND(AVERAGE('Test Sample Data'!C141:V141)&lt;=30,AVERAGE('Control Sample Data'!C141:V141)&gt;=30)),"A","OKAY")))))</f>
        <v>C</v>
      </c>
    </row>
    <row r="142" spans="1:10" ht="12.75" customHeight="1">
      <c r="A142" s="149" t="str">
        <f>'Test Sample Data'!A142</f>
        <v>np_5318</v>
      </c>
      <c r="B142" s="167" t="s">
        <v>162</v>
      </c>
      <c r="C142" s="24" t="e">
        <f ca="1">'Data pre-processing'!CK142</f>
        <v>#DIV/0!</v>
      </c>
      <c r="D142" s="24" t="e">
        <f ca="1">'Data pre-processing'!CL142</f>
        <v>#DIV/0!</v>
      </c>
      <c r="E142" s="25" t="e">
        <f t="shared" ca="1" si="8"/>
        <v>#DIV/0!</v>
      </c>
      <c r="F142" s="25" t="e">
        <f t="shared" ca="1" si="9"/>
        <v>#DIV/0!</v>
      </c>
      <c r="G142" s="24" t="e">
        <f t="shared" ca="1" si="10"/>
        <v>#DIV/0!</v>
      </c>
      <c r="H142" s="26" t="str">
        <f ca="1">IF(ISERROR(TTEST('Data pre-processing'!DC142:DV142,'Data pre-processing'!DY142:ER142,2,2)),"N/A",TTEST('Data pre-processing'!DC142:DV142,'Data pre-processing'!DY142:ER142,2,2))</f>
        <v>N/A</v>
      </c>
      <c r="I142" s="24" t="e">
        <f t="shared" ca="1" si="11"/>
        <v>#DIV/0!</v>
      </c>
      <c r="J142" s="27" t="str">
        <f>IF(OR(ISERR(AVERAGE('Test Sample Data'!C142:V142)),ISERR(AVERAGE('Control Sample Data'!C142:V142))),"C",IF(COUNT('Test Sample Data'!C142:V142)&lt;2,"C",IF(OR(AND(AVERAGE('Test Sample Data'!C142:V142)&gt;=35,AVERAGE('Control Sample Data'!C142:V142)&gt;=35),AVERAGE('Test Sample Data'!C142:V142)="N/A",AVERAGE('Control Sample Data'!C142:V142)="N/A",COUNT('Test Sample Data'!C142:V142)&lt;2),"C",IF(AND(AVERAGE('Test Sample Data'!C142:V142)&gt;=30,AVERAGE('Control Sample Data'!C142:V142)&gt;=30,OR(H142&gt;=0.05,H142="N/A")),"B",IF(OR(AND(AVERAGE('Test Sample Data'!C142:V142)&gt;=30,AVERAGE('Control Sample Data'!C142:V142)&lt;=30),AND(AVERAGE('Test Sample Data'!C142:V142)&lt;=30,AVERAGE('Control Sample Data'!C142:V142)&gt;=30)),"A","OKAY")))))</f>
        <v>C</v>
      </c>
    </row>
    <row r="143" spans="1:10" ht="12.75" customHeight="1">
      <c r="A143" s="149" t="str">
        <f>'Test Sample Data'!A143</f>
        <v>Panct1</v>
      </c>
      <c r="B143" s="167" t="s">
        <v>160</v>
      </c>
      <c r="C143" s="24" t="e">
        <f ca="1">'Data pre-processing'!CK143</f>
        <v>#DIV/0!</v>
      </c>
      <c r="D143" s="24" t="e">
        <f ca="1">'Data pre-processing'!CL143</f>
        <v>#DIV/0!</v>
      </c>
      <c r="E143" s="25" t="e">
        <f t="shared" ca="1" si="8"/>
        <v>#DIV/0!</v>
      </c>
      <c r="F143" s="25" t="e">
        <f t="shared" ca="1" si="9"/>
        <v>#DIV/0!</v>
      </c>
      <c r="G143" s="24" t="e">
        <f t="shared" ca="1" si="10"/>
        <v>#DIV/0!</v>
      </c>
      <c r="H143" s="26" t="str">
        <f ca="1">IF(ISERROR(TTEST('Data pre-processing'!DC143:DV143,'Data pre-processing'!DY143:ER143,2,2)),"N/A",TTEST('Data pre-processing'!DC143:DV143,'Data pre-processing'!DY143:ER143,2,2))</f>
        <v>N/A</v>
      </c>
      <c r="I143" s="24" t="e">
        <f t="shared" ca="1" si="11"/>
        <v>#DIV/0!</v>
      </c>
      <c r="J143" s="27" t="str">
        <f>IF(OR(ISERR(AVERAGE('Test Sample Data'!C143:V143)),ISERR(AVERAGE('Control Sample Data'!C143:V143))),"C",IF(COUNT('Test Sample Data'!C143:V143)&lt;2,"C",IF(OR(AND(AVERAGE('Test Sample Data'!C143:V143)&gt;=35,AVERAGE('Control Sample Data'!C143:V143)&gt;=35),AVERAGE('Test Sample Data'!C143:V143)="N/A",AVERAGE('Control Sample Data'!C143:V143)="N/A",COUNT('Test Sample Data'!C143:V143)&lt;2),"C",IF(AND(AVERAGE('Test Sample Data'!C143:V143)&gt;=30,AVERAGE('Control Sample Data'!C143:V143)&gt;=30,OR(H143&gt;=0.05,H143="N/A")),"B",IF(OR(AND(AVERAGE('Test Sample Data'!C143:V143)&gt;=30,AVERAGE('Control Sample Data'!C143:V143)&lt;=30),AND(AVERAGE('Test Sample Data'!C143:V143)&lt;=30,AVERAGE('Control Sample Data'!C143:V143)&gt;=30)),"A","OKAY")))))</f>
        <v>C</v>
      </c>
    </row>
    <row r="144" spans="1:10" ht="12.75" customHeight="1">
      <c r="A144" s="149" t="str">
        <f>'Test Sample Data'!A144</f>
        <v>PAPAS</v>
      </c>
      <c r="B144" s="167" t="s">
        <v>158</v>
      </c>
      <c r="C144" s="24" t="e">
        <f ca="1">'Data pre-processing'!CK144</f>
        <v>#DIV/0!</v>
      </c>
      <c r="D144" s="24" t="e">
        <f ca="1">'Data pre-processing'!CL144</f>
        <v>#DIV/0!</v>
      </c>
      <c r="E144" s="25" t="e">
        <f t="shared" ca="1" si="8"/>
        <v>#DIV/0!</v>
      </c>
      <c r="F144" s="25" t="e">
        <f t="shared" ca="1" si="9"/>
        <v>#DIV/0!</v>
      </c>
      <c r="G144" s="24" t="e">
        <f t="shared" ca="1" si="10"/>
        <v>#DIV/0!</v>
      </c>
      <c r="H144" s="26" t="str">
        <f ca="1">IF(ISERROR(TTEST('Data pre-processing'!DC144:DV144,'Data pre-processing'!DY144:ER144,2,2)),"N/A",TTEST('Data pre-processing'!DC144:DV144,'Data pre-processing'!DY144:ER144,2,2))</f>
        <v>N/A</v>
      </c>
      <c r="I144" s="24" t="e">
        <f t="shared" ca="1" si="11"/>
        <v>#DIV/0!</v>
      </c>
      <c r="J144" s="27" t="str">
        <f>IF(OR(ISERR(AVERAGE('Test Sample Data'!C144:V144)),ISERR(AVERAGE('Control Sample Data'!C144:V144))),"C",IF(COUNT('Test Sample Data'!C144:V144)&lt;2,"C",IF(OR(AND(AVERAGE('Test Sample Data'!C144:V144)&gt;=35,AVERAGE('Control Sample Data'!C144:V144)&gt;=35),AVERAGE('Test Sample Data'!C144:V144)="N/A",AVERAGE('Control Sample Data'!C144:V144)="N/A",COUNT('Test Sample Data'!C144:V144)&lt;2),"C",IF(AND(AVERAGE('Test Sample Data'!C144:V144)&gt;=30,AVERAGE('Control Sample Data'!C144:V144)&gt;=30,OR(H144&gt;=0.05,H144="N/A")),"B",IF(OR(AND(AVERAGE('Test Sample Data'!C144:V144)&gt;=30,AVERAGE('Control Sample Data'!C144:V144)&lt;=30),AND(AVERAGE('Test Sample Data'!C144:V144)&lt;=30,AVERAGE('Control Sample Data'!C144:V144)&gt;=30)),"A","OKAY")))))</f>
        <v>C</v>
      </c>
    </row>
    <row r="145" spans="1:10" ht="12.75" customHeight="1">
      <c r="A145" s="149" t="str">
        <f>'Test Sample Data'!A145</f>
        <v>Paupar</v>
      </c>
      <c r="B145" s="167" t="s">
        <v>156</v>
      </c>
      <c r="C145" s="24" t="e">
        <f ca="1">'Data pre-processing'!CK145</f>
        <v>#DIV/0!</v>
      </c>
      <c r="D145" s="24" t="e">
        <f ca="1">'Data pre-processing'!CL145</f>
        <v>#DIV/0!</v>
      </c>
      <c r="E145" s="25" t="e">
        <f t="shared" ca="1" si="8"/>
        <v>#DIV/0!</v>
      </c>
      <c r="F145" s="25" t="e">
        <f t="shared" ca="1" si="9"/>
        <v>#DIV/0!</v>
      </c>
      <c r="G145" s="24" t="e">
        <f t="shared" ca="1" si="10"/>
        <v>#DIV/0!</v>
      </c>
      <c r="H145" s="26" t="str">
        <f ca="1">IF(ISERROR(TTEST('Data pre-processing'!DC145:DV145,'Data pre-processing'!DY145:ER145,2,2)),"N/A",TTEST('Data pre-processing'!DC145:DV145,'Data pre-processing'!DY145:ER145,2,2))</f>
        <v>N/A</v>
      </c>
      <c r="I145" s="24" t="e">
        <f t="shared" ca="1" si="11"/>
        <v>#DIV/0!</v>
      </c>
      <c r="J145" s="27" t="str">
        <f>IF(OR(ISERR(AVERAGE('Test Sample Data'!C145:V145)),ISERR(AVERAGE('Control Sample Data'!C145:V145))),"C",IF(COUNT('Test Sample Data'!C145:V145)&lt;2,"C",IF(OR(AND(AVERAGE('Test Sample Data'!C145:V145)&gt;=35,AVERAGE('Control Sample Data'!C145:V145)&gt;=35),AVERAGE('Test Sample Data'!C145:V145)="N/A",AVERAGE('Control Sample Data'!C145:V145)="N/A",COUNT('Test Sample Data'!C145:V145)&lt;2),"C",IF(AND(AVERAGE('Test Sample Data'!C145:V145)&gt;=30,AVERAGE('Control Sample Data'!C145:V145)&gt;=30,OR(H145&gt;=0.05,H145="N/A")),"B",IF(OR(AND(AVERAGE('Test Sample Data'!C145:V145)&gt;=30,AVERAGE('Control Sample Data'!C145:V145)&lt;=30),AND(AVERAGE('Test Sample Data'!C145:V145)&lt;=30,AVERAGE('Control Sample Data'!C145:V145)&gt;=30)),"A","OKAY")))))</f>
        <v>C</v>
      </c>
    </row>
    <row r="146" spans="1:10" ht="12.75" customHeight="1">
      <c r="A146" s="149" t="str">
        <f>'Test Sample Data'!A146</f>
        <v>Pinc</v>
      </c>
      <c r="B146" s="167" t="s">
        <v>154</v>
      </c>
      <c r="C146" s="24" t="e">
        <f ca="1">'Data pre-processing'!CK146</f>
        <v>#DIV/0!</v>
      </c>
      <c r="D146" s="24" t="e">
        <f ca="1">'Data pre-processing'!CL146</f>
        <v>#DIV/0!</v>
      </c>
      <c r="E146" s="25" t="e">
        <f t="shared" ca="1" si="8"/>
        <v>#DIV/0!</v>
      </c>
      <c r="F146" s="25" t="e">
        <f t="shared" ca="1" si="9"/>
        <v>#DIV/0!</v>
      </c>
      <c r="G146" s="24" t="e">
        <f t="shared" ca="1" si="10"/>
        <v>#DIV/0!</v>
      </c>
      <c r="H146" s="26" t="str">
        <f ca="1">IF(ISERROR(TTEST('Data pre-processing'!DC146:DV146,'Data pre-processing'!DY146:ER146,2,2)),"N/A",TTEST('Data pre-processing'!DC146:DV146,'Data pre-processing'!DY146:ER146,2,2))</f>
        <v>N/A</v>
      </c>
      <c r="I146" s="24" t="e">
        <f t="shared" ca="1" si="11"/>
        <v>#DIV/0!</v>
      </c>
      <c r="J146" s="27" t="str">
        <f>IF(OR(ISERR(AVERAGE('Test Sample Data'!C146:V146)),ISERR(AVERAGE('Control Sample Data'!C146:V146))),"C",IF(COUNT('Test Sample Data'!C146:V146)&lt;2,"C",IF(OR(AND(AVERAGE('Test Sample Data'!C146:V146)&gt;=35,AVERAGE('Control Sample Data'!C146:V146)&gt;=35),AVERAGE('Test Sample Data'!C146:V146)="N/A",AVERAGE('Control Sample Data'!C146:V146)="N/A",COUNT('Test Sample Data'!C146:V146)&lt;2),"C",IF(AND(AVERAGE('Test Sample Data'!C146:V146)&gt;=30,AVERAGE('Control Sample Data'!C146:V146)&gt;=30,OR(H146&gt;=0.05,H146="N/A")),"B",IF(OR(AND(AVERAGE('Test Sample Data'!C146:V146)&gt;=30,AVERAGE('Control Sample Data'!C146:V146)&lt;=30),AND(AVERAGE('Test Sample Data'!C146:V146)&lt;=30,AVERAGE('Control Sample Data'!C146:V146)&gt;=30)),"A","OKAY")))))</f>
        <v>C</v>
      </c>
    </row>
    <row r="147" spans="1:10" ht="12.75" customHeight="1">
      <c r="A147" s="149" t="str">
        <f>'Test Sample Data'!A147</f>
        <v>Platr14-1</v>
      </c>
      <c r="B147" s="167" t="s">
        <v>152</v>
      </c>
      <c r="C147" s="24" t="e">
        <f ca="1">'Data pre-processing'!CK147</f>
        <v>#DIV/0!</v>
      </c>
      <c r="D147" s="24" t="e">
        <f ca="1">'Data pre-processing'!CL147</f>
        <v>#DIV/0!</v>
      </c>
      <c r="E147" s="25" t="e">
        <f t="shared" ca="1" si="8"/>
        <v>#DIV/0!</v>
      </c>
      <c r="F147" s="25" t="e">
        <f t="shared" ca="1" si="9"/>
        <v>#DIV/0!</v>
      </c>
      <c r="G147" s="24" t="e">
        <f t="shared" ca="1" si="10"/>
        <v>#DIV/0!</v>
      </c>
      <c r="H147" s="26" t="str">
        <f ca="1">IF(ISERROR(TTEST('Data pre-processing'!DC147:DV147,'Data pre-processing'!DY147:ER147,2,2)),"N/A",TTEST('Data pre-processing'!DC147:DV147,'Data pre-processing'!DY147:ER147,2,2))</f>
        <v>N/A</v>
      </c>
      <c r="I147" s="24" t="e">
        <f t="shared" ca="1" si="11"/>
        <v>#DIV/0!</v>
      </c>
      <c r="J147" s="27" t="str">
        <f>IF(OR(ISERR(AVERAGE('Test Sample Data'!C147:V147)),ISERR(AVERAGE('Control Sample Data'!C147:V147))),"C",IF(COUNT('Test Sample Data'!C147:V147)&lt;2,"C",IF(OR(AND(AVERAGE('Test Sample Data'!C147:V147)&gt;=35,AVERAGE('Control Sample Data'!C147:V147)&gt;=35),AVERAGE('Test Sample Data'!C147:V147)="N/A",AVERAGE('Control Sample Data'!C147:V147)="N/A",COUNT('Test Sample Data'!C147:V147)&lt;2),"C",IF(AND(AVERAGE('Test Sample Data'!C147:V147)&gt;=30,AVERAGE('Control Sample Data'!C147:V147)&gt;=30,OR(H147&gt;=0.05,H147="N/A")),"B",IF(OR(AND(AVERAGE('Test Sample Data'!C147:V147)&gt;=30,AVERAGE('Control Sample Data'!C147:V147)&lt;=30),AND(AVERAGE('Test Sample Data'!C147:V147)&lt;=30,AVERAGE('Control Sample Data'!C147:V147)&gt;=30)),"A","OKAY")))))</f>
        <v>C</v>
      </c>
    </row>
    <row r="148" spans="1:10" ht="12.75" customHeight="1">
      <c r="A148" s="149" t="str">
        <f>'Test Sample Data'!A148</f>
        <v>Platr14-2</v>
      </c>
      <c r="B148" s="167" t="s">
        <v>150</v>
      </c>
      <c r="C148" s="24" t="e">
        <f ca="1">'Data pre-processing'!CK148</f>
        <v>#DIV/0!</v>
      </c>
      <c r="D148" s="24" t="e">
        <f ca="1">'Data pre-processing'!CL148</f>
        <v>#DIV/0!</v>
      </c>
      <c r="E148" s="25" t="e">
        <f t="shared" ca="1" si="8"/>
        <v>#DIV/0!</v>
      </c>
      <c r="F148" s="25" t="e">
        <f t="shared" ca="1" si="9"/>
        <v>#DIV/0!</v>
      </c>
      <c r="G148" s="24" t="e">
        <f t="shared" ca="1" si="10"/>
        <v>#DIV/0!</v>
      </c>
      <c r="H148" s="26" t="str">
        <f ca="1">IF(ISERROR(TTEST('Data pre-processing'!DC148:DV148,'Data pre-processing'!DY148:ER148,2,2)),"N/A",TTEST('Data pre-processing'!DC148:DV148,'Data pre-processing'!DY148:ER148,2,2))</f>
        <v>N/A</v>
      </c>
      <c r="I148" s="24" t="e">
        <f t="shared" ca="1" si="11"/>
        <v>#DIV/0!</v>
      </c>
      <c r="J148" s="27" t="str">
        <f>IF(OR(ISERR(AVERAGE('Test Sample Data'!C148:V148)),ISERR(AVERAGE('Control Sample Data'!C148:V148))),"C",IF(COUNT('Test Sample Data'!C148:V148)&lt;2,"C",IF(OR(AND(AVERAGE('Test Sample Data'!C148:V148)&gt;=35,AVERAGE('Control Sample Data'!C148:V148)&gt;=35),AVERAGE('Test Sample Data'!C148:V148)="N/A",AVERAGE('Control Sample Data'!C148:V148)="N/A",COUNT('Test Sample Data'!C148:V148)&lt;2),"C",IF(AND(AVERAGE('Test Sample Data'!C148:V148)&gt;=30,AVERAGE('Control Sample Data'!C148:V148)&gt;=30,OR(H148&gt;=0.05,H148="N/A")),"B",IF(OR(AND(AVERAGE('Test Sample Data'!C148:V148)&gt;=30,AVERAGE('Control Sample Data'!C148:V148)&lt;=30),AND(AVERAGE('Test Sample Data'!C148:V148)&lt;=30,AVERAGE('Control Sample Data'!C148:V148)&gt;=30)),"A","OKAY")))))</f>
        <v>C</v>
      </c>
    </row>
    <row r="149" spans="1:10" ht="12.75" customHeight="1">
      <c r="A149" s="149" t="str">
        <f>'Test Sample Data'!A149</f>
        <v>Pluto</v>
      </c>
      <c r="B149" s="167" t="s">
        <v>148</v>
      </c>
      <c r="C149" s="24" t="e">
        <f ca="1">'Data pre-processing'!CK149</f>
        <v>#DIV/0!</v>
      </c>
      <c r="D149" s="24" t="e">
        <f ca="1">'Data pre-processing'!CL149</f>
        <v>#DIV/0!</v>
      </c>
      <c r="E149" s="25" t="e">
        <f t="shared" ca="1" si="8"/>
        <v>#DIV/0!</v>
      </c>
      <c r="F149" s="25" t="e">
        <f t="shared" ca="1" si="9"/>
        <v>#DIV/0!</v>
      </c>
      <c r="G149" s="24" t="e">
        <f t="shared" ca="1" si="10"/>
        <v>#DIV/0!</v>
      </c>
      <c r="H149" s="26" t="str">
        <f ca="1">IF(ISERROR(TTEST('Data pre-processing'!DC149:DV149,'Data pre-processing'!DY149:ER149,2,2)),"N/A",TTEST('Data pre-processing'!DC149:DV149,'Data pre-processing'!DY149:ER149,2,2))</f>
        <v>N/A</v>
      </c>
      <c r="I149" s="24" t="e">
        <f t="shared" ca="1" si="11"/>
        <v>#DIV/0!</v>
      </c>
      <c r="J149" s="27" t="str">
        <f>IF(OR(ISERR(AVERAGE('Test Sample Data'!C149:V149)),ISERR(AVERAGE('Control Sample Data'!C149:V149))),"C",IF(COUNT('Test Sample Data'!C149:V149)&lt;2,"C",IF(OR(AND(AVERAGE('Test Sample Data'!C149:V149)&gt;=35,AVERAGE('Control Sample Data'!C149:V149)&gt;=35),AVERAGE('Test Sample Data'!C149:V149)="N/A",AVERAGE('Control Sample Data'!C149:V149)="N/A",COUNT('Test Sample Data'!C149:V149)&lt;2),"C",IF(AND(AVERAGE('Test Sample Data'!C149:V149)&gt;=30,AVERAGE('Control Sample Data'!C149:V149)&gt;=30,OR(H149&gt;=0.05,H149="N/A")),"B",IF(OR(AND(AVERAGE('Test Sample Data'!C149:V149)&gt;=30,AVERAGE('Control Sample Data'!C149:V149)&lt;=30),AND(AVERAGE('Test Sample Data'!C149:V149)&lt;=30,AVERAGE('Control Sample Data'!C149:V149)&gt;=30)),"A","OKAY")))))</f>
        <v>C</v>
      </c>
    </row>
    <row r="150" spans="1:10" ht="12.75" customHeight="1">
      <c r="A150" s="149" t="str">
        <f>'Test Sample Data'!A150</f>
        <v>Ptgs2os2</v>
      </c>
      <c r="B150" s="167" t="s">
        <v>146</v>
      </c>
      <c r="C150" s="24" t="e">
        <f ca="1">'Data pre-processing'!CK150</f>
        <v>#DIV/0!</v>
      </c>
      <c r="D150" s="24" t="e">
        <f ca="1">'Data pre-processing'!CL150</f>
        <v>#DIV/0!</v>
      </c>
      <c r="E150" s="25" t="e">
        <f t="shared" ca="1" si="8"/>
        <v>#DIV/0!</v>
      </c>
      <c r="F150" s="25" t="e">
        <f t="shared" ca="1" si="9"/>
        <v>#DIV/0!</v>
      </c>
      <c r="G150" s="24" t="e">
        <f t="shared" ca="1" si="10"/>
        <v>#DIV/0!</v>
      </c>
      <c r="H150" s="26" t="str">
        <f ca="1">IF(ISERROR(TTEST('Data pre-processing'!DC150:DV150,'Data pre-processing'!DY150:ER150,2,2)),"N/A",TTEST('Data pre-processing'!DC150:DV150,'Data pre-processing'!DY150:ER150,2,2))</f>
        <v>N/A</v>
      </c>
      <c r="I150" s="24" t="e">
        <f t="shared" ca="1" si="11"/>
        <v>#DIV/0!</v>
      </c>
      <c r="J150" s="27" t="str">
        <f>IF(OR(ISERR(AVERAGE('Test Sample Data'!C150:V150)),ISERR(AVERAGE('Control Sample Data'!C150:V150))),"C",IF(COUNT('Test Sample Data'!C150:V150)&lt;2,"C",IF(OR(AND(AVERAGE('Test Sample Data'!C150:V150)&gt;=35,AVERAGE('Control Sample Data'!C150:V150)&gt;=35),AVERAGE('Test Sample Data'!C150:V150)="N/A",AVERAGE('Control Sample Data'!C150:V150)="N/A",COUNT('Test Sample Data'!C150:V150)&lt;2),"C",IF(AND(AVERAGE('Test Sample Data'!C150:V150)&gt;=30,AVERAGE('Control Sample Data'!C150:V150)&gt;=30,OR(H150&gt;=0.05,H150="N/A")),"B",IF(OR(AND(AVERAGE('Test Sample Data'!C150:V150)&gt;=30,AVERAGE('Control Sample Data'!C150:V150)&lt;=30),AND(AVERAGE('Test Sample Data'!C150:V150)&lt;=30,AVERAGE('Control Sample Data'!C150:V150)&gt;=30)),"A","OKAY")))))</f>
        <v>C</v>
      </c>
    </row>
    <row r="151" spans="1:10" ht="12.75" customHeight="1">
      <c r="A151" s="149" t="str">
        <f>'Test Sample Data'!A151</f>
        <v>Rian</v>
      </c>
      <c r="B151" s="167" t="s">
        <v>144</v>
      </c>
      <c r="C151" s="24" t="e">
        <f ca="1">'Data pre-processing'!CK151</f>
        <v>#DIV/0!</v>
      </c>
      <c r="D151" s="24" t="e">
        <f ca="1">'Data pre-processing'!CL151</f>
        <v>#DIV/0!</v>
      </c>
      <c r="E151" s="25" t="e">
        <f t="shared" ca="1" si="8"/>
        <v>#DIV/0!</v>
      </c>
      <c r="F151" s="25" t="e">
        <f t="shared" ca="1" si="9"/>
        <v>#DIV/0!</v>
      </c>
      <c r="G151" s="24" t="e">
        <f t="shared" ca="1" si="10"/>
        <v>#DIV/0!</v>
      </c>
      <c r="H151" s="26" t="str">
        <f ca="1">IF(ISERROR(TTEST('Data pre-processing'!DC151:DV151,'Data pre-processing'!DY151:ER151,2,2)),"N/A",TTEST('Data pre-processing'!DC151:DV151,'Data pre-processing'!DY151:ER151,2,2))</f>
        <v>N/A</v>
      </c>
      <c r="I151" s="24" t="e">
        <f t="shared" ca="1" si="11"/>
        <v>#DIV/0!</v>
      </c>
      <c r="J151" s="27" t="str">
        <f>IF(OR(ISERR(AVERAGE('Test Sample Data'!C151:V151)),ISERR(AVERAGE('Control Sample Data'!C151:V151))),"C",IF(COUNT('Test Sample Data'!C151:V151)&lt;2,"C",IF(OR(AND(AVERAGE('Test Sample Data'!C151:V151)&gt;=35,AVERAGE('Control Sample Data'!C151:V151)&gt;=35),AVERAGE('Test Sample Data'!C151:V151)="N/A",AVERAGE('Control Sample Data'!C151:V151)="N/A",COUNT('Test Sample Data'!C151:V151)&lt;2),"C",IF(AND(AVERAGE('Test Sample Data'!C151:V151)&gt;=30,AVERAGE('Control Sample Data'!C151:V151)&gt;=30,OR(H151&gt;=0.05,H151="N/A")),"B",IF(OR(AND(AVERAGE('Test Sample Data'!C151:V151)&gt;=30,AVERAGE('Control Sample Data'!C151:V151)&lt;=30),AND(AVERAGE('Test Sample Data'!C151:V151)&lt;=30,AVERAGE('Control Sample Data'!C151:V151)&gt;=30)),"A","OKAY")))))</f>
        <v>C</v>
      </c>
    </row>
    <row r="152" spans="1:10" ht="12.75" customHeight="1">
      <c r="A152" s="149" t="str">
        <f>'Test Sample Data'!A152</f>
        <v>Rmrp</v>
      </c>
      <c r="B152" s="167" t="s">
        <v>142</v>
      </c>
      <c r="C152" s="24" t="e">
        <f ca="1">'Data pre-processing'!CK152</f>
        <v>#DIV/0!</v>
      </c>
      <c r="D152" s="24" t="e">
        <f ca="1">'Data pre-processing'!CL152</f>
        <v>#DIV/0!</v>
      </c>
      <c r="E152" s="25" t="e">
        <f t="shared" ca="1" si="8"/>
        <v>#DIV/0!</v>
      </c>
      <c r="F152" s="25" t="e">
        <f t="shared" ca="1" si="9"/>
        <v>#DIV/0!</v>
      </c>
      <c r="G152" s="24" t="e">
        <f t="shared" ca="1" si="10"/>
        <v>#DIV/0!</v>
      </c>
      <c r="H152" s="26" t="str">
        <f ca="1">IF(ISERROR(TTEST('Data pre-processing'!DC152:DV152,'Data pre-processing'!DY152:ER152,2,2)),"N/A",TTEST('Data pre-processing'!DC152:DV152,'Data pre-processing'!DY152:ER152,2,2))</f>
        <v>N/A</v>
      </c>
      <c r="I152" s="24" t="e">
        <f t="shared" ca="1" si="11"/>
        <v>#DIV/0!</v>
      </c>
      <c r="J152" s="27" t="str">
        <f>IF(OR(ISERR(AVERAGE('Test Sample Data'!C152:V152)),ISERR(AVERAGE('Control Sample Data'!C152:V152))),"C",IF(COUNT('Test Sample Data'!C152:V152)&lt;2,"C",IF(OR(AND(AVERAGE('Test Sample Data'!C152:V152)&gt;=35,AVERAGE('Control Sample Data'!C152:V152)&gt;=35),AVERAGE('Test Sample Data'!C152:V152)="N/A",AVERAGE('Control Sample Data'!C152:V152)="N/A",COUNT('Test Sample Data'!C152:V152)&lt;2),"C",IF(AND(AVERAGE('Test Sample Data'!C152:V152)&gt;=30,AVERAGE('Control Sample Data'!C152:V152)&gt;=30,OR(H152&gt;=0.05,H152="N/A")),"B",IF(OR(AND(AVERAGE('Test Sample Data'!C152:V152)&gt;=30,AVERAGE('Control Sample Data'!C152:V152)&lt;=30),AND(AVERAGE('Test Sample Data'!C152:V152)&lt;=30,AVERAGE('Control Sample Data'!C152:V152)&gt;=30)),"A","OKAY")))))</f>
        <v>C</v>
      </c>
    </row>
    <row r="153" spans="1:10" ht="12.75" customHeight="1">
      <c r="A153" s="149" t="str">
        <f>'Test Sample Data'!A153</f>
        <v>Rmst</v>
      </c>
      <c r="B153" s="167" t="s">
        <v>140</v>
      </c>
      <c r="C153" s="24" t="e">
        <f ca="1">'Data pre-processing'!CK153</f>
        <v>#DIV/0!</v>
      </c>
      <c r="D153" s="24" t="e">
        <f ca="1">'Data pre-processing'!CL153</f>
        <v>#DIV/0!</v>
      </c>
      <c r="E153" s="25" t="e">
        <f t="shared" ca="1" si="8"/>
        <v>#DIV/0!</v>
      </c>
      <c r="F153" s="25" t="e">
        <f t="shared" ca="1" si="9"/>
        <v>#DIV/0!</v>
      </c>
      <c r="G153" s="24" t="e">
        <f t="shared" ca="1" si="10"/>
        <v>#DIV/0!</v>
      </c>
      <c r="H153" s="26" t="str">
        <f ca="1">IF(ISERROR(TTEST('Data pre-processing'!DC153:DV153,'Data pre-processing'!DY153:ER153,2,2)),"N/A",TTEST('Data pre-processing'!DC153:DV153,'Data pre-processing'!DY153:ER153,2,2))</f>
        <v>N/A</v>
      </c>
      <c r="I153" s="24" t="e">
        <f t="shared" ca="1" si="11"/>
        <v>#DIV/0!</v>
      </c>
      <c r="J153" s="27" t="str">
        <f>IF(OR(ISERR(AVERAGE('Test Sample Data'!C153:V153)),ISERR(AVERAGE('Control Sample Data'!C153:V153))),"C",IF(COUNT('Test Sample Data'!C153:V153)&lt;2,"C",IF(OR(AND(AVERAGE('Test Sample Data'!C153:V153)&gt;=35,AVERAGE('Control Sample Data'!C153:V153)&gt;=35),AVERAGE('Test Sample Data'!C153:V153)="N/A",AVERAGE('Control Sample Data'!C153:V153)="N/A",COUNT('Test Sample Data'!C153:V153)&lt;2),"C",IF(AND(AVERAGE('Test Sample Data'!C153:V153)&gt;=30,AVERAGE('Control Sample Data'!C153:V153)&gt;=30,OR(H153&gt;=0.05,H153="N/A")),"B",IF(OR(AND(AVERAGE('Test Sample Data'!C153:V153)&gt;=30,AVERAGE('Control Sample Data'!C153:V153)&lt;=30),AND(AVERAGE('Test Sample Data'!C153:V153)&lt;=30,AVERAGE('Control Sample Data'!C153:V153)&gt;=30)),"A","OKAY")))))</f>
        <v>C</v>
      </c>
    </row>
    <row r="154" spans="1:10" ht="12.75" customHeight="1">
      <c r="A154" s="149" t="str">
        <f>'Test Sample Data'!A154</f>
        <v>Rr18</v>
      </c>
      <c r="B154" s="167" t="s">
        <v>138</v>
      </c>
      <c r="C154" s="24" t="e">
        <f ca="1">'Data pre-processing'!CK154</f>
        <v>#DIV/0!</v>
      </c>
      <c r="D154" s="24" t="e">
        <f ca="1">'Data pre-processing'!CL154</f>
        <v>#DIV/0!</v>
      </c>
      <c r="E154" s="25" t="e">
        <f t="shared" ca="1" si="8"/>
        <v>#DIV/0!</v>
      </c>
      <c r="F154" s="25" t="e">
        <f t="shared" ca="1" si="9"/>
        <v>#DIV/0!</v>
      </c>
      <c r="G154" s="24" t="e">
        <f t="shared" ca="1" si="10"/>
        <v>#DIV/0!</v>
      </c>
      <c r="H154" s="26" t="str">
        <f ca="1">IF(ISERROR(TTEST('Data pre-processing'!DC154:DV154,'Data pre-processing'!DY154:ER154,2,2)),"N/A",TTEST('Data pre-processing'!DC154:DV154,'Data pre-processing'!DY154:ER154,2,2))</f>
        <v>N/A</v>
      </c>
      <c r="I154" s="24" t="e">
        <f t="shared" ca="1" si="11"/>
        <v>#DIV/0!</v>
      </c>
      <c r="J154" s="27" t="str">
        <f>IF(OR(ISERR(AVERAGE('Test Sample Data'!C154:V154)),ISERR(AVERAGE('Control Sample Data'!C154:V154))),"C",IF(COUNT('Test Sample Data'!C154:V154)&lt;2,"C",IF(OR(AND(AVERAGE('Test Sample Data'!C154:V154)&gt;=35,AVERAGE('Control Sample Data'!C154:V154)&gt;=35),AVERAGE('Test Sample Data'!C154:V154)="N/A",AVERAGE('Control Sample Data'!C154:V154)="N/A",COUNT('Test Sample Data'!C154:V154)&lt;2),"C",IF(AND(AVERAGE('Test Sample Data'!C154:V154)&gt;=30,AVERAGE('Control Sample Data'!C154:V154)&gt;=30,OR(H154&gt;=0.05,H154="N/A")),"B",IF(OR(AND(AVERAGE('Test Sample Data'!C154:V154)&gt;=30,AVERAGE('Control Sample Data'!C154:V154)&lt;=30),AND(AVERAGE('Test Sample Data'!C154:V154)&lt;=30,AVERAGE('Control Sample Data'!C154:V154)&gt;=30)),"A","OKAY")))))</f>
        <v>C</v>
      </c>
    </row>
    <row r="155" spans="1:10" ht="12.75" customHeight="1">
      <c r="A155" s="149" t="str">
        <f>'Test Sample Data'!A155</f>
        <v>Rroid</v>
      </c>
      <c r="B155" s="167" t="s">
        <v>136</v>
      </c>
      <c r="C155" s="24" t="e">
        <f ca="1">'Data pre-processing'!CK155</f>
        <v>#DIV/0!</v>
      </c>
      <c r="D155" s="24" t="e">
        <f ca="1">'Data pre-processing'!CL155</f>
        <v>#DIV/0!</v>
      </c>
      <c r="E155" s="25" t="e">
        <f t="shared" ca="1" si="8"/>
        <v>#DIV/0!</v>
      </c>
      <c r="F155" s="25" t="e">
        <f t="shared" ca="1" si="9"/>
        <v>#DIV/0!</v>
      </c>
      <c r="G155" s="24" t="e">
        <f t="shared" ca="1" si="10"/>
        <v>#DIV/0!</v>
      </c>
      <c r="H155" s="26" t="str">
        <f ca="1">IF(ISERROR(TTEST('Data pre-processing'!DC155:DV155,'Data pre-processing'!DY155:ER155,2,2)),"N/A",TTEST('Data pre-processing'!DC155:DV155,'Data pre-processing'!DY155:ER155,2,2))</f>
        <v>N/A</v>
      </c>
      <c r="I155" s="24" t="e">
        <f t="shared" ca="1" si="11"/>
        <v>#DIV/0!</v>
      </c>
      <c r="J155" s="27" t="str">
        <f>IF(OR(ISERR(AVERAGE('Test Sample Data'!C155:V155)),ISERR(AVERAGE('Control Sample Data'!C155:V155))),"C",IF(COUNT('Test Sample Data'!C155:V155)&lt;2,"C",IF(OR(AND(AVERAGE('Test Sample Data'!C155:V155)&gt;=35,AVERAGE('Control Sample Data'!C155:V155)&gt;=35),AVERAGE('Test Sample Data'!C155:V155)="N/A",AVERAGE('Control Sample Data'!C155:V155)="N/A",COUNT('Test Sample Data'!C155:V155)&lt;2),"C",IF(AND(AVERAGE('Test Sample Data'!C155:V155)&gt;=30,AVERAGE('Control Sample Data'!C155:V155)&gt;=30,OR(H155&gt;=0.05,H155="N/A")),"B",IF(OR(AND(AVERAGE('Test Sample Data'!C155:V155)&gt;=30,AVERAGE('Control Sample Data'!C155:V155)&lt;=30),AND(AVERAGE('Test Sample Data'!C155:V155)&lt;=30,AVERAGE('Control Sample Data'!C155:V155)&gt;=30)),"A","OKAY")))))</f>
        <v>C</v>
      </c>
    </row>
    <row r="156" spans="1:10" ht="12.75" customHeight="1">
      <c r="A156" s="149" t="str">
        <f>'Test Sample Data'!A156</f>
        <v>Rubie</v>
      </c>
      <c r="B156" s="167" t="s">
        <v>134</v>
      </c>
      <c r="C156" s="24" t="e">
        <f ca="1">'Data pre-processing'!CK156</f>
        <v>#DIV/0!</v>
      </c>
      <c r="D156" s="24" t="e">
        <f ca="1">'Data pre-processing'!CL156</f>
        <v>#DIV/0!</v>
      </c>
      <c r="E156" s="25" t="e">
        <f t="shared" ca="1" si="8"/>
        <v>#DIV/0!</v>
      </c>
      <c r="F156" s="25" t="e">
        <f t="shared" ca="1" si="9"/>
        <v>#DIV/0!</v>
      </c>
      <c r="G156" s="24" t="e">
        <f t="shared" ca="1" si="10"/>
        <v>#DIV/0!</v>
      </c>
      <c r="H156" s="26" t="str">
        <f ca="1">IF(ISERROR(TTEST('Data pre-processing'!DC156:DV156,'Data pre-processing'!DY156:ER156,2,2)),"N/A",TTEST('Data pre-processing'!DC156:DV156,'Data pre-processing'!DY156:ER156,2,2))</f>
        <v>N/A</v>
      </c>
      <c r="I156" s="24" t="e">
        <f t="shared" ca="1" si="11"/>
        <v>#DIV/0!</v>
      </c>
      <c r="J156" s="27" t="str">
        <f>IF(OR(ISERR(AVERAGE('Test Sample Data'!C156:V156)),ISERR(AVERAGE('Control Sample Data'!C156:V156))),"C",IF(COUNT('Test Sample Data'!C156:V156)&lt;2,"C",IF(OR(AND(AVERAGE('Test Sample Data'!C156:V156)&gt;=35,AVERAGE('Control Sample Data'!C156:V156)&gt;=35),AVERAGE('Test Sample Data'!C156:V156)="N/A",AVERAGE('Control Sample Data'!C156:V156)="N/A",COUNT('Test Sample Data'!C156:V156)&lt;2),"C",IF(AND(AVERAGE('Test Sample Data'!C156:V156)&gt;=30,AVERAGE('Control Sample Data'!C156:V156)&gt;=30,OR(H156&gt;=0.05,H156="N/A")),"B",IF(OR(AND(AVERAGE('Test Sample Data'!C156:V156)&gt;=30,AVERAGE('Control Sample Data'!C156:V156)&lt;=30),AND(AVERAGE('Test Sample Data'!C156:V156)&lt;=30,AVERAGE('Control Sample Data'!C156:V156)&gt;=30)),"A","OKAY")))))</f>
        <v>C</v>
      </c>
    </row>
    <row r="157" spans="1:10" ht="12.75" customHeight="1">
      <c r="A157" s="149" t="str">
        <f>'Test Sample Data'!A157</f>
        <v>Sghrt-1</v>
      </c>
      <c r="B157" s="167" t="s">
        <v>132</v>
      </c>
      <c r="C157" s="24" t="e">
        <f ca="1">'Data pre-processing'!CK157</f>
        <v>#DIV/0!</v>
      </c>
      <c r="D157" s="24" t="e">
        <f ca="1">'Data pre-processing'!CL157</f>
        <v>#DIV/0!</v>
      </c>
      <c r="E157" s="25" t="e">
        <f t="shared" ca="1" si="8"/>
        <v>#DIV/0!</v>
      </c>
      <c r="F157" s="25" t="e">
        <f t="shared" ca="1" si="9"/>
        <v>#DIV/0!</v>
      </c>
      <c r="G157" s="24" t="e">
        <f t="shared" ca="1" si="10"/>
        <v>#DIV/0!</v>
      </c>
      <c r="H157" s="26" t="str">
        <f ca="1">IF(ISERROR(TTEST('Data pre-processing'!DC157:DV157,'Data pre-processing'!DY157:ER157,2,2)),"N/A",TTEST('Data pre-processing'!DC157:DV157,'Data pre-processing'!DY157:ER157,2,2))</f>
        <v>N/A</v>
      </c>
      <c r="I157" s="24" t="e">
        <f t="shared" ca="1" si="11"/>
        <v>#DIV/0!</v>
      </c>
      <c r="J157" s="27" t="str">
        <f>IF(OR(ISERR(AVERAGE('Test Sample Data'!C157:V157)),ISERR(AVERAGE('Control Sample Data'!C157:V157))),"C",IF(COUNT('Test Sample Data'!C157:V157)&lt;2,"C",IF(OR(AND(AVERAGE('Test Sample Data'!C157:V157)&gt;=35,AVERAGE('Control Sample Data'!C157:V157)&gt;=35),AVERAGE('Test Sample Data'!C157:V157)="N/A",AVERAGE('Control Sample Data'!C157:V157)="N/A",COUNT('Test Sample Data'!C157:V157)&lt;2),"C",IF(AND(AVERAGE('Test Sample Data'!C157:V157)&gt;=30,AVERAGE('Control Sample Data'!C157:V157)&gt;=30,OR(H157&gt;=0.05,H157="N/A")),"B",IF(OR(AND(AVERAGE('Test Sample Data'!C157:V157)&gt;=30,AVERAGE('Control Sample Data'!C157:V157)&lt;=30),AND(AVERAGE('Test Sample Data'!C157:V157)&lt;=30,AVERAGE('Control Sample Data'!C157:V157)&gt;=30)),"A","OKAY")))))</f>
        <v>C</v>
      </c>
    </row>
    <row r="158" spans="1:10" ht="12.75" customHeight="1">
      <c r="A158" s="149" t="str">
        <f>'Test Sample Data'!A158</f>
        <v>Sghrt-2</v>
      </c>
      <c r="B158" s="167" t="s">
        <v>130</v>
      </c>
      <c r="C158" s="24" t="e">
        <f ca="1">'Data pre-processing'!CK158</f>
        <v>#DIV/0!</v>
      </c>
      <c r="D158" s="24" t="e">
        <f ca="1">'Data pre-processing'!CL158</f>
        <v>#DIV/0!</v>
      </c>
      <c r="E158" s="25" t="e">
        <f t="shared" ca="1" si="8"/>
        <v>#DIV/0!</v>
      </c>
      <c r="F158" s="25" t="e">
        <f t="shared" ca="1" si="9"/>
        <v>#DIV/0!</v>
      </c>
      <c r="G158" s="24" t="e">
        <f t="shared" ca="1" si="10"/>
        <v>#DIV/0!</v>
      </c>
      <c r="H158" s="26" t="str">
        <f ca="1">IF(ISERROR(TTEST('Data pre-processing'!DC158:DV158,'Data pre-processing'!DY158:ER158,2,2)),"N/A",TTEST('Data pre-processing'!DC158:DV158,'Data pre-processing'!DY158:ER158,2,2))</f>
        <v>N/A</v>
      </c>
      <c r="I158" s="24" t="e">
        <f t="shared" ca="1" si="11"/>
        <v>#DIV/0!</v>
      </c>
      <c r="J158" s="27" t="str">
        <f>IF(OR(ISERR(AVERAGE('Test Sample Data'!C158:V158)),ISERR(AVERAGE('Control Sample Data'!C158:V158))),"C",IF(COUNT('Test Sample Data'!C158:V158)&lt;2,"C",IF(OR(AND(AVERAGE('Test Sample Data'!C158:V158)&gt;=35,AVERAGE('Control Sample Data'!C158:V158)&gt;=35),AVERAGE('Test Sample Data'!C158:V158)="N/A",AVERAGE('Control Sample Data'!C158:V158)="N/A",COUNT('Test Sample Data'!C158:V158)&lt;2),"C",IF(AND(AVERAGE('Test Sample Data'!C158:V158)&gt;=30,AVERAGE('Control Sample Data'!C158:V158)&gt;=30,OR(H158&gt;=0.05,H158="N/A")),"B",IF(OR(AND(AVERAGE('Test Sample Data'!C158:V158)&gt;=30,AVERAGE('Control Sample Data'!C158:V158)&lt;=30),AND(AVERAGE('Test Sample Data'!C158:V158)&lt;=30,AVERAGE('Control Sample Data'!C158:V158)&gt;=30)),"A","OKAY")))))</f>
        <v>C</v>
      </c>
    </row>
    <row r="159" spans="1:10" ht="12.75" customHeight="1">
      <c r="A159" s="149" t="str">
        <f>'Test Sample Data'!A159</f>
        <v>Six3os1-1</v>
      </c>
      <c r="B159" s="167" t="s">
        <v>128</v>
      </c>
      <c r="C159" s="24" t="e">
        <f ca="1">'Data pre-processing'!CK159</f>
        <v>#DIV/0!</v>
      </c>
      <c r="D159" s="24" t="e">
        <f ca="1">'Data pre-processing'!CL159</f>
        <v>#DIV/0!</v>
      </c>
      <c r="E159" s="25" t="e">
        <f t="shared" ca="1" si="8"/>
        <v>#DIV/0!</v>
      </c>
      <c r="F159" s="25" t="e">
        <f t="shared" ca="1" si="9"/>
        <v>#DIV/0!</v>
      </c>
      <c r="G159" s="24" t="e">
        <f t="shared" ca="1" si="10"/>
        <v>#DIV/0!</v>
      </c>
      <c r="H159" s="26" t="str">
        <f ca="1">IF(ISERROR(TTEST('Data pre-processing'!DC159:DV159,'Data pre-processing'!DY159:ER159,2,2)),"N/A",TTEST('Data pre-processing'!DC159:DV159,'Data pre-processing'!DY159:ER159,2,2))</f>
        <v>N/A</v>
      </c>
      <c r="I159" s="24" t="e">
        <f t="shared" ca="1" si="11"/>
        <v>#DIV/0!</v>
      </c>
      <c r="J159" s="27" t="str">
        <f>IF(OR(ISERR(AVERAGE('Test Sample Data'!C159:V159)),ISERR(AVERAGE('Control Sample Data'!C159:V159))),"C",IF(COUNT('Test Sample Data'!C159:V159)&lt;2,"C",IF(OR(AND(AVERAGE('Test Sample Data'!C159:V159)&gt;=35,AVERAGE('Control Sample Data'!C159:V159)&gt;=35),AVERAGE('Test Sample Data'!C159:V159)="N/A",AVERAGE('Control Sample Data'!C159:V159)="N/A",COUNT('Test Sample Data'!C159:V159)&lt;2),"C",IF(AND(AVERAGE('Test Sample Data'!C159:V159)&gt;=30,AVERAGE('Control Sample Data'!C159:V159)&gt;=30,OR(H159&gt;=0.05,H159="N/A")),"B",IF(OR(AND(AVERAGE('Test Sample Data'!C159:V159)&gt;=30,AVERAGE('Control Sample Data'!C159:V159)&lt;=30),AND(AVERAGE('Test Sample Data'!C159:V159)&lt;=30,AVERAGE('Control Sample Data'!C159:V159)&gt;=30)),"A","OKAY")))))</f>
        <v>C</v>
      </c>
    </row>
    <row r="160" spans="1:10" ht="12.75" customHeight="1">
      <c r="A160" s="149" t="str">
        <f>'Test Sample Data'!A160</f>
        <v>Six3os1-2</v>
      </c>
      <c r="B160" s="167" t="s">
        <v>126</v>
      </c>
      <c r="C160" s="24" t="e">
        <f ca="1">'Data pre-processing'!CK160</f>
        <v>#DIV/0!</v>
      </c>
      <c r="D160" s="24" t="e">
        <f ca="1">'Data pre-processing'!CL160</f>
        <v>#DIV/0!</v>
      </c>
      <c r="E160" s="25" t="e">
        <f t="shared" ca="1" si="8"/>
        <v>#DIV/0!</v>
      </c>
      <c r="F160" s="25" t="e">
        <f t="shared" ca="1" si="9"/>
        <v>#DIV/0!</v>
      </c>
      <c r="G160" s="24" t="e">
        <f t="shared" ca="1" si="10"/>
        <v>#DIV/0!</v>
      </c>
      <c r="H160" s="26" t="str">
        <f ca="1">IF(ISERROR(TTEST('Data pre-processing'!DC160:DV160,'Data pre-processing'!DY160:ER160,2,2)),"N/A",TTEST('Data pre-processing'!DC160:DV160,'Data pre-processing'!DY160:ER160,2,2))</f>
        <v>N/A</v>
      </c>
      <c r="I160" s="24" t="e">
        <f t="shared" ca="1" si="11"/>
        <v>#DIV/0!</v>
      </c>
      <c r="J160" s="27" t="str">
        <f>IF(OR(ISERR(AVERAGE('Test Sample Data'!C160:V160)),ISERR(AVERAGE('Control Sample Data'!C160:V160))),"C",IF(COUNT('Test Sample Data'!C160:V160)&lt;2,"C",IF(OR(AND(AVERAGE('Test Sample Data'!C160:V160)&gt;=35,AVERAGE('Control Sample Data'!C160:V160)&gt;=35),AVERAGE('Test Sample Data'!C160:V160)="N/A",AVERAGE('Control Sample Data'!C160:V160)="N/A",COUNT('Test Sample Data'!C160:V160)&lt;2),"C",IF(AND(AVERAGE('Test Sample Data'!C160:V160)&gt;=30,AVERAGE('Control Sample Data'!C160:V160)&gt;=30,OR(H160&gt;=0.05,H160="N/A")),"B",IF(OR(AND(AVERAGE('Test Sample Data'!C160:V160)&gt;=30,AVERAGE('Control Sample Data'!C160:V160)&lt;=30),AND(AVERAGE('Test Sample Data'!C160:V160)&lt;=30,AVERAGE('Control Sample Data'!C160:V160)&gt;=30)),"A","OKAY")))))</f>
        <v>C</v>
      </c>
    </row>
    <row r="161" spans="1:10" ht="12.75" customHeight="1">
      <c r="A161" s="149" t="str">
        <f>'Test Sample Data'!A161</f>
        <v>Six3os1-3</v>
      </c>
      <c r="B161" s="167" t="s">
        <v>124</v>
      </c>
      <c r="C161" s="24" t="e">
        <f ca="1">'Data pre-processing'!CK161</f>
        <v>#DIV/0!</v>
      </c>
      <c r="D161" s="24" t="e">
        <f ca="1">'Data pre-processing'!CL161</f>
        <v>#DIV/0!</v>
      </c>
      <c r="E161" s="25" t="e">
        <f t="shared" ca="1" si="8"/>
        <v>#DIV/0!</v>
      </c>
      <c r="F161" s="25" t="e">
        <f t="shared" ca="1" si="9"/>
        <v>#DIV/0!</v>
      </c>
      <c r="G161" s="24" t="e">
        <f t="shared" ca="1" si="10"/>
        <v>#DIV/0!</v>
      </c>
      <c r="H161" s="26" t="str">
        <f ca="1">IF(ISERROR(TTEST('Data pre-processing'!DC161:DV161,'Data pre-processing'!DY161:ER161,2,2)),"N/A",TTEST('Data pre-processing'!DC161:DV161,'Data pre-processing'!DY161:ER161,2,2))</f>
        <v>N/A</v>
      </c>
      <c r="I161" s="24" t="e">
        <f t="shared" ca="1" si="11"/>
        <v>#DIV/0!</v>
      </c>
      <c r="J161" s="27" t="str">
        <f>IF(OR(ISERR(AVERAGE('Test Sample Data'!C161:V161)),ISERR(AVERAGE('Control Sample Data'!C161:V161))),"C",IF(COUNT('Test Sample Data'!C161:V161)&lt;2,"C",IF(OR(AND(AVERAGE('Test Sample Data'!C161:V161)&gt;=35,AVERAGE('Control Sample Data'!C161:V161)&gt;=35),AVERAGE('Test Sample Data'!C161:V161)="N/A",AVERAGE('Control Sample Data'!C161:V161)="N/A",COUNT('Test Sample Data'!C161:V161)&lt;2),"C",IF(AND(AVERAGE('Test Sample Data'!C161:V161)&gt;=30,AVERAGE('Control Sample Data'!C161:V161)&gt;=30,OR(H161&gt;=0.05,H161="N/A")),"B",IF(OR(AND(AVERAGE('Test Sample Data'!C161:V161)&gt;=30,AVERAGE('Control Sample Data'!C161:V161)&lt;=30),AND(AVERAGE('Test Sample Data'!C161:V161)&lt;=30,AVERAGE('Control Sample Data'!C161:V161)&gt;=30)),"A","OKAY")))))</f>
        <v>C</v>
      </c>
    </row>
    <row r="162" spans="1:10" ht="12.75" customHeight="1">
      <c r="A162" s="149" t="str">
        <f>'Test Sample Data'!A162</f>
        <v>Six3os1-4</v>
      </c>
      <c r="B162" s="167" t="s">
        <v>122</v>
      </c>
      <c r="C162" s="24" t="e">
        <f ca="1">'Data pre-processing'!CK162</f>
        <v>#DIV/0!</v>
      </c>
      <c r="D162" s="24" t="e">
        <f ca="1">'Data pre-processing'!CL162</f>
        <v>#DIV/0!</v>
      </c>
      <c r="E162" s="25" t="e">
        <f t="shared" ca="1" si="8"/>
        <v>#DIV/0!</v>
      </c>
      <c r="F162" s="25" t="e">
        <f t="shared" ca="1" si="9"/>
        <v>#DIV/0!</v>
      </c>
      <c r="G162" s="24" t="e">
        <f t="shared" ca="1" si="10"/>
        <v>#DIV/0!</v>
      </c>
      <c r="H162" s="26" t="str">
        <f ca="1">IF(ISERROR(TTEST('Data pre-processing'!DC162:DV162,'Data pre-processing'!DY162:ER162,2,2)),"N/A",TTEST('Data pre-processing'!DC162:DV162,'Data pre-processing'!DY162:ER162,2,2))</f>
        <v>N/A</v>
      </c>
      <c r="I162" s="24" t="e">
        <f t="shared" ca="1" si="11"/>
        <v>#DIV/0!</v>
      </c>
      <c r="J162" s="27" t="str">
        <f>IF(OR(ISERR(AVERAGE('Test Sample Data'!C162:V162)),ISERR(AVERAGE('Control Sample Data'!C162:V162))),"C",IF(COUNT('Test Sample Data'!C162:V162)&lt;2,"C",IF(OR(AND(AVERAGE('Test Sample Data'!C162:V162)&gt;=35,AVERAGE('Control Sample Data'!C162:V162)&gt;=35),AVERAGE('Test Sample Data'!C162:V162)="N/A",AVERAGE('Control Sample Data'!C162:V162)="N/A",COUNT('Test Sample Data'!C162:V162)&lt;2),"C",IF(AND(AVERAGE('Test Sample Data'!C162:V162)&gt;=30,AVERAGE('Control Sample Data'!C162:V162)&gt;=30,OR(H162&gt;=0.05,H162="N/A")),"B",IF(OR(AND(AVERAGE('Test Sample Data'!C162:V162)&gt;=30,AVERAGE('Control Sample Data'!C162:V162)&lt;=30),AND(AVERAGE('Test Sample Data'!C162:V162)&lt;=30,AVERAGE('Control Sample Data'!C162:V162)&gt;=30)),"A","OKAY")))))</f>
        <v>C</v>
      </c>
    </row>
    <row r="163" spans="1:10" ht="12.75" customHeight="1">
      <c r="A163" s="149" t="str">
        <f>'Test Sample Data'!A163</f>
        <v>Six3os1-5</v>
      </c>
      <c r="B163" s="167" t="s">
        <v>120</v>
      </c>
      <c r="C163" s="24" t="e">
        <f ca="1">'Data pre-processing'!CK163</f>
        <v>#DIV/0!</v>
      </c>
      <c r="D163" s="24" t="e">
        <f ca="1">'Data pre-processing'!CL163</f>
        <v>#DIV/0!</v>
      </c>
      <c r="E163" s="25" t="e">
        <f t="shared" ca="1" si="8"/>
        <v>#DIV/0!</v>
      </c>
      <c r="F163" s="25" t="e">
        <f t="shared" ca="1" si="9"/>
        <v>#DIV/0!</v>
      </c>
      <c r="G163" s="24" t="e">
        <f t="shared" ca="1" si="10"/>
        <v>#DIV/0!</v>
      </c>
      <c r="H163" s="26" t="str">
        <f ca="1">IF(ISERROR(TTEST('Data pre-processing'!DC163:DV163,'Data pre-processing'!DY163:ER163,2,2)),"N/A",TTEST('Data pre-processing'!DC163:DV163,'Data pre-processing'!DY163:ER163,2,2))</f>
        <v>N/A</v>
      </c>
      <c r="I163" s="24" t="e">
        <f t="shared" ca="1" si="11"/>
        <v>#DIV/0!</v>
      </c>
      <c r="J163" s="27" t="str">
        <f>IF(OR(ISERR(AVERAGE('Test Sample Data'!C163:V163)),ISERR(AVERAGE('Control Sample Data'!C163:V163))),"C",IF(COUNT('Test Sample Data'!C163:V163)&lt;2,"C",IF(OR(AND(AVERAGE('Test Sample Data'!C163:V163)&gt;=35,AVERAGE('Control Sample Data'!C163:V163)&gt;=35),AVERAGE('Test Sample Data'!C163:V163)="N/A",AVERAGE('Control Sample Data'!C163:V163)="N/A",COUNT('Test Sample Data'!C163:V163)&lt;2),"C",IF(AND(AVERAGE('Test Sample Data'!C163:V163)&gt;=30,AVERAGE('Control Sample Data'!C163:V163)&gt;=30,OR(H163&gt;=0.05,H163="N/A")),"B",IF(OR(AND(AVERAGE('Test Sample Data'!C163:V163)&gt;=30,AVERAGE('Control Sample Data'!C163:V163)&lt;=30),AND(AVERAGE('Test Sample Data'!C163:V163)&lt;=30,AVERAGE('Control Sample Data'!C163:V163)&gt;=30)),"A","OKAY")))))</f>
        <v>C</v>
      </c>
    </row>
    <row r="164" spans="1:10" ht="12.75" customHeight="1">
      <c r="A164" s="149" t="str">
        <f>'Test Sample Data'!A164</f>
        <v>Six3os1-6</v>
      </c>
      <c r="B164" s="167" t="s">
        <v>118</v>
      </c>
      <c r="C164" s="24" t="e">
        <f ca="1">'Data pre-processing'!CK164</f>
        <v>#DIV/0!</v>
      </c>
      <c r="D164" s="24" t="e">
        <f ca="1">'Data pre-processing'!CL164</f>
        <v>#DIV/0!</v>
      </c>
      <c r="E164" s="25" t="e">
        <f t="shared" ca="1" si="8"/>
        <v>#DIV/0!</v>
      </c>
      <c r="F164" s="25" t="e">
        <f t="shared" ca="1" si="9"/>
        <v>#DIV/0!</v>
      </c>
      <c r="G164" s="24" t="e">
        <f t="shared" ca="1" si="10"/>
        <v>#DIV/0!</v>
      </c>
      <c r="H164" s="26" t="str">
        <f ca="1">IF(ISERROR(TTEST('Data pre-processing'!DC164:DV164,'Data pre-processing'!DY164:ER164,2,2)),"N/A",TTEST('Data pre-processing'!DC164:DV164,'Data pre-processing'!DY164:ER164,2,2))</f>
        <v>N/A</v>
      </c>
      <c r="I164" s="24" t="e">
        <f t="shared" ca="1" si="11"/>
        <v>#DIV/0!</v>
      </c>
      <c r="J164" s="27" t="str">
        <f>IF(OR(ISERR(AVERAGE('Test Sample Data'!C164:V164)),ISERR(AVERAGE('Control Sample Data'!C164:V164))),"C",IF(COUNT('Test Sample Data'!C164:V164)&lt;2,"C",IF(OR(AND(AVERAGE('Test Sample Data'!C164:V164)&gt;=35,AVERAGE('Control Sample Data'!C164:V164)&gt;=35),AVERAGE('Test Sample Data'!C164:V164)="N/A",AVERAGE('Control Sample Data'!C164:V164)="N/A",COUNT('Test Sample Data'!C164:V164)&lt;2),"C",IF(AND(AVERAGE('Test Sample Data'!C164:V164)&gt;=30,AVERAGE('Control Sample Data'!C164:V164)&gt;=30,OR(H164&gt;=0.05,H164="N/A")),"B",IF(OR(AND(AVERAGE('Test Sample Data'!C164:V164)&gt;=30,AVERAGE('Control Sample Data'!C164:V164)&lt;=30),AND(AVERAGE('Test Sample Data'!C164:V164)&lt;=30,AVERAGE('Control Sample Data'!C164:V164)&gt;=30)),"A","OKAY")))))</f>
        <v>C</v>
      </c>
    </row>
    <row r="165" spans="1:10" ht="12.75" customHeight="1">
      <c r="A165" s="149" t="str">
        <f>'Test Sample Data'!A165</f>
        <v>Smn-AS1</v>
      </c>
      <c r="B165" s="167" t="s">
        <v>116</v>
      </c>
      <c r="C165" s="24" t="e">
        <f ca="1">'Data pre-processing'!CK165</f>
        <v>#DIV/0!</v>
      </c>
      <c r="D165" s="24" t="e">
        <f ca="1">'Data pre-processing'!CL165</f>
        <v>#DIV/0!</v>
      </c>
      <c r="E165" s="25" t="e">
        <f t="shared" ca="1" si="8"/>
        <v>#DIV/0!</v>
      </c>
      <c r="F165" s="25" t="e">
        <f t="shared" ca="1" si="9"/>
        <v>#DIV/0!</v>
      </c>
      <c r="G165" s="24" t="e">
        <f t="shared" ca="1" si="10"/>
        <v>#DIV/0!</v>
      </c>
      <c r="H165" s="26" t="str">
        <f ca="1">IF(ISERROR(TTEST('Data pre-processing'!DC165:DV165,'Data pre-processing'!DY165:ER165,2,2)),"N/A",TTEST('Data pre-processing'!DC165:DV165,'Data pre-processing'!DY165:ER165,2,2))</f>
        <v>N/A</v>
      </c>
      <c r="I165" s="24" t="e">
        <f t="shared" ca="1" si="11"/>
        <v>#DIV/0!</v>
      </c>
      <c r="J165" s="27" t="str">
        <f>IF(OR(ISERR(AVERAGE('Test Sample Data'!C165:V165)),ISERR(AVERAGE('Control Sample Data'!C165:V165))),"C",IF(COUNT('Test Sample Data'!C165:V165)&lt;2,"C",IF(OR(AND(AVERAGE('Test Sample Data'!C165:V165)&gt;=35,AVERAGE('Control Sample Data'!C165:V165)&gt;=35),AVERAGE('Test Sample Data'!C165:V165)="N/A",AVERAGE('Control Sample Data'!C165:V165)="N/A",COUNT('Test Sample Data'!C165:V165)&lt;2),"C",IF(AND(AVERAGE('Test Sample Data'!C165:V165)&gt;=30,AVERAGE('Control Sample Data'!C165:V165)&gt;=30,OR(H165&gt;=0.05,H165="N/A")),"B",IF(OR(AND(AVERAGE('Test Sample Data'!C165:V165)&gt;=30,AVERAGE('Control Sample Data'!C165:V165)&lt;=30),AND(AVERAGE('Test Sample Data'!C165:V165)&lt;=30,AVERAGE('Control Sample Data'!C165:V165)&gt;=30)),"A","OKAY")))))</f>
        <v>C</v>
      </c>
    </row>
    <row r="166" spans="1:10" ht="12.75" customHeight="1">
      <c r="A166" s="149" t="str">
        <f>'Test Sample Data'!A166</f>
        <v>Snhg3</v>
      </c>
      <c r="B166" s="167" t="s">
        <v>114</v>
      </c>
      <c r="C166" s="24" t="e">
        <f ca="1">'Data pre-processing'!CK166</f>
        <v>#DIV/0!</v>
      </c>
      <c r="D166" s="24" t="e">
        <f ca="1">'Data pre-processing'!CL166</f>
        <v>#DIV/0!</v>
      </c>
      <c r="E166" s="25" t="e">
        <f t="shared" ca="1" si="8"/>
        <v>#DIV/0!</v>
      </c>
      <c r="F166" s="25" t="e">
        <f t="shared" ca="1" si="9"/>
        <v>#DIV/0!</v>
      </c>
      <c r="G166" s="24" t="e">
        <f t="shared" ca="1" si="10"/>
        <v>#DIV/0!</v>
      </c>
      <c r="H166" s="26" t="str">
        <f ca="1">IF(ISERROR(TTEST('Data pre-processing'!DC166:DV166,'Data pre-processing'!DY166:ER166,2,2)),"N/A",TTEST('Data pre-processing'!DC166:DV166,'Data pre-processing'!DY166:ER166,2,2))</f>
        <v>N/A</v>
      </c>
      <c r="I166" s="24" t="e">
        <f t="shared" ca="1" si="11"/>
        <v>#DIV/0!</v>
      </c>
      <c r="J166" s="27" t="str">
        <f>IF(OR(ISERR(AVERAGE('Test Sample Data'!C166:V166)),ISERR(AVERAGE('Control Sample Data'!C166:V166))),"C",IF(COUNT('Test Sample Data'!C166:V166)&lt;2,"C",IF(OR(AND(AVERAGE('Test Sample Data'!C166:V166)&gt;=35,AVERAGE('Control Sample Data'!C166:V166)&gt;=35),AVERAGE('Test Sample Data'!C166:V166)="N/A",AVERAGE('Control Sample Data'!C166:V166)="N/A",COUNT('Test Sample Data'!C166:V166)&lt;2),"C",IF(AND(AVERAGE('Test Sample Data'!C166:V166)&gt;=30,AVERAGE('Control Sample Data'!C166:V166)&gt;=30,OR(H166&gt;=0.05,H166="N/A")),"B",IF(OR(AND(AVERAGE('Test Sample Data'!C166:V166)&gt;=30,AVERAGE('Control Sample Data'!C166:V166)&lt;=30),AND(AVERAGE('Test Sample Data'!C166:V166)&lt;=30,AVERAGE('Control Sample Data'!C166:V166)&gt;=30)),"A","OKAY")))))</f>
        <v>C</v>
      </c>
    </row>
    <row r="167" spans="1:10" ht="12.75" customHeight="1">
      <c r="A167" s="149" t="str">
        <f>'Test Sample Data'!A167</f>
        <v>Snhg5</v>
      </c>
      <c r="B167" s="167" t="s">
        <v>112</v>
      </c>
      <c r="C167" s="24" t="e">
        <f ca="1">'Data pre-processing'!CK167</f>
        <v>#DIV/0!</v>
      </c>
      <c r="D167" s="24" t="e">
        <f ca="1">'Data pre-processing'!CL167</f>
        <v>#DIV/0!</v>
      </c>
      <c r="E167" s="25" t="e">
        <f t="shared" ca="1" si="8"/>
        <v>#DIV/0!</v>
      </c>
      <c r="F167" s="25" t="e">
        <f t="shared" ca="1" si="9"/>
        <v>#DIV/0!</v>
      </c>
      <c r="G167" s="24" t="e">
        <f t="shared" ca="1" si="10"/>
        <v>#DIV/0!</v>
      </c>
      <c r="H167" s="26" t="str">
        <f ca="1">IF(ISERROR(TTEST('Data pre-processing'!DC167:DV167,'Data pre-processing'!DY167:ER167,2,2)),"N/A",TTEST('Data pre-processing'!DC167:DV167,'Data pre-processing'!DY167:ER167,2,2))</f>
        <v>N/A</v>
      </c>
      <c r="I167" s="24" t="e">
        <f t="shared" ca="1" si="11"/>
        <v>#DIV/0!</v>
      </c>
      <c r="J167" s="27" t="str">
        <f>IF(OR(ISERR(AVERAGE('Test Sample Data'!C167:V167)),ISERR(AVERAGE('Control Sample Data'!C167:V167))),"C",IF(COUNT('Test Sample Data'!C167:V167)&lt;2,"C",IF(OR(AND(AVERAGE('Test Sample Data'!C167:V167)&gt;=35,AVERAGE('Control Sample Data'!C167:V167)&gt;=35),AVERAGE('Test Sample Data'!C167:V167)="N/A",AVERAGE('Control Sample Data'!C167:V167)="N/A",COUNT('Test Sample Data'!C167:V167)&lt;2),"C",IF(AND(AVERAGE('Test Sample Data'!C167:V167)&gt;=30,AVERAGE('Control Sample Data'!C167:V167)&gt;=30,OR(H167&gt;=0.05,H167="N/A")),"B",IF(OR(AND(AVERAGE('Test Sample Data'!C167:V167)&gt;=30,AVERAGE('Control Sample Data'!C167:V167)&lt;=30),AND(AVERAGE('Test Sample Data'!C167:V167)&lt;=30,AVERAGE('Control Sample Data'!C167:V167)&gt;=30)),"A","OKAY")))))</f>
        <v>C</v>
      </c>
    </row>
    <row r="168" spans="1:10" ht="12.75" customHeight="1">
      <c r="A168" s="149" t="str">
        <f>'Test Sample Data'!A168</f>
        <v>Sox2ot</v>
      </c>
      <c r="B168" s="167" t="s">
        <v>110</v>
      </c>
      <c r="C168" s="24" t="e">
        <f ca="1">'Data pre-processing'!CK168</f>
        <v>#DIV/0!</v>
      </c>
      <c r="D168" s="24" t="e">
        <f ca="1">'Data pre-processing'!CL168</f>
        <v>#DIV/0!</v>
      </c>
      <c r="E168" s="25" t="e">
        <f t="shared" ca="1" si="8"/>
        <v>#DIV/0!</v>
      </c>
      <c r="F168" s="25" t="e">
        <f t="shared" ca="1" si="9"/>
        <v>#DIV/0!</v>
      </c>
      <c r="G168" s="24" t="e">
        <f t="shared" ca="1" si="10"/>
        <v>#DIV/0!</v>
      </c>
      <c r="H168" s="26" t="str">
        <f ca="1">IF(ISERROR(TTEST('Data pre-processing'!DC168:DV168,'Data pre-processing'!DY168:ER168,2,2)),"N/A",TTEST('Data pre-processing'!DC168:DV168,'Data pre-processing'!DY168:ER168,2,2))</f>
        <v>N/A</v>
      </c>
      <c r="I168" s="24" t="e">
        <f t="shared" ca="1" si="11"/>
        <v>#DIV/0!</v>
      </c>
      <c r="J168" s="27" t="str">
        <f>IF(OR(ISERR(AVERAGE('Test Sample Data'!C168:V168)),ISERR(AVERAGE('Control Sample Data'!C168:V168))),"C",IF(COUNT('Test Sample Data'!C168:V168)&lt;2,"C",IF(OR(AND(AVERAGE('Test Sample Data'!C168:V168)&gt;=35,AVERAGE('Control Sample Data'!C168:V168)&gt;=35),AVERAGE('Test Sample Data'!C168:V168)="N/A",AVERAGE('Control Sample Data'!C168:V168)="N/A",COUNT('Test Sample Data'!C168:V168)&lt;2),"C",IF(AND(AVERAGE('Test Sample Data'!C168:V168)&gt;=30,AVERAGE('Control Sample Data'!C168:V168)&gt;=30,OR(H168&gt;=0.05,H168="N/A")),"B",IF(OR(AND(AVERAGE('Test Sample Data'!C168:V168)&gt;=30,AVERAGE('Control Sample Data'!C168:V168)&lt;=30),AND(AVERAGE('Test Sample Data'!C168:V168)&lt;=30,AVERAGE('Control Sample Data'!C168:V168)&gt;=30)),"A","OKAY")))))</f>
        <v>C</v>
      </c>
    </row>
    <row r="169" spans="1:10" ht="12.75" customHeight="1">
      <c r="A169" s="149" t="str">
        <f>'Test Sample Data'!A169</f>
        <v>Srsf9</v>
      </c>
      <c r="B169" s="167" t="s">
        <v>108</v>
      </c>
      <c r="C169" s="24" t="e">
        <f ca="1">'Data pre-processing'!CK169</f>
        <v>#DIV/0!</v>
      </c>
      <c r="D169" s="24" t="e">
        <f ca="1">'Data pre-processing'!CL169</f>
        <v>#DIV/0!</v>
      </c>
      <c r="E169" s="25" t="e">
        <f t="shared" ca="1" si="8"/>
        <v>#DIV/0!</v>
      </c>
      <c r="F169" s="25" t="e">
        <f t="shared" ca="1" si="9"/>
        <v>#DIV/0!</v>
      </c>
      <c r="G169" s="24" t="e">
        <f t="shared" ca="1" si="10"/>
        <v>#DIV/0!</v>
      </c>
      <c r="H169" s="26" t="str">
        <f ca="1">IF(ISERROR(TTEST('Data pre-processing'!DC169:DV169,'Data pre-processing'!DY169:ER169,2,2)),"N/A",TTEST('Data pre-processing'!DC169:DV169,'Data pre-processing'!DY169:ER169,2,2))</f>
        <v>N/A</v>
      </c>
      <c r="I169" s="24" t="e">
        <f t="shared" ca="1" si="11"/>
        <v>#DIV/0!</v>
      </c>
      <c r="J169" s="27" t="str">
        <f>IF(OR(ISERR(AVERAGE('Test Sample Data'!C169:V169)),ISERR(AVERAGE('Control Sample Data'!C169:V169))),"C",IF(COUNT('Test Sample Data'!C169:V169)&lt;2,"C",IF(OR(AND(AVERAGE('Test Sample Data'!C169:V169)&gt;=35,AVERAGE('Control Sample Data'!C169:V169)&gt;=35),AVERAGE('Test Sample Data'!C169:V169)="N/A",AVERAGE('Control Sample Data'!C169:V169)="N/A",COUNT('Test Sample Data'!C169:V169)&lt;2),"C",IF(AND(AVERAGE('Test Sample Data'!C169:V169)&gt;=30,AVERAGE('Control Sample Data'!C169:V169)&gt;=30,OR(H169&gt;=0.05,H169="N/A")),"B",IF(OR(AND(AVERAGE('Test Sample Data'!C169:V169)&gt;=30,AVERAGE('Control Sample Data'!C169:V169)&lt;=30),AND(AVERAGE('Test Sample Data'!C169:V169)&lt;=30,AVERAGE('Control Sample Data'!C169:V169)&gt;=30)),"A","OKAY")))))</f>
        <v>C</v>
      </c>
    </row>
    <row r="170" spans="1:10" ht="12.75" customHeight="1">
      <c r="A170" s="149" t="str">
        <f>'Test Sample Data'!A170</f>
        <v>Tdpx-ps1</v>
      </c>
      <c r="B170" s="167" t="s">
        <v>106</v>
      </c>
      <c r="C170" s="24" t="e">
        <f ca="1">'Data pre-processing'!CK170</f>
        <v>#DIV/0!</v>
      </c>
      <c r="D170" s="24" t="e">
        <f ca="1">'Data pre-processing'!CL170</f>
        <v>#DIV/0!</v>
      </c>
      <c r="E170" s="25" t="e">
        <f t="shared" ca="1" si="8"/>
        <v>#DIV/0!</v>
      </c>
      <c r="F170" s="25" t="e">
        <f t="shared" ca="1" si="9"/>
        <v>#DIV/0!</v>
      </c>
      <c r="G170" s="24" t="e">
        <f t="shared" ca="1" si="10"/>
        <v>#DIV/0!</v>
      </c>
      <c r="H170" s="26" t="str">
        <f ca="1">IF(ISERROR(TTEST('Data pre-processing'!DC170:DV170,'Data pre-processing'!DY170:ER170,2,2)),"N/A",TTEST('Data pre-processing'!DC170:DV170,'Data pre-processing'!DY170:ER170,2,2))</f>
        <v>N/A</v>
      </c>
      <c r="I170" s="24" t="e">
        <f t="shared" ca="1" si="11"/>
        <v>#DIV/0!</v>
      </c>
      <c r="J170" s="27" t="str">
        <f>IF(OR(ISERR(AVERAGE('Test Sample Data'!C170:V170)),ISERR(AVERAGE('Control Sample Data'!C170:V170))),"C",IF(COUNT('Test Sample Data'!C170:V170)&lt;2,"C",IF(OR(AND(AVERAGE('Test Sample Data'!C170:V170)&gt;=35,AVERAGE('Control Sample Data'!C170:V170)&gt;=35),AVERAGE('Test Sample Data'!C170:V170)="N/A",AVERAGE('Control Sample Data'!C170:V170)="N/A",COUNT('Test Sample Data'!C170:V170)&lt;2),"C",IF(AND(AVERAGE('Test Sample Data'!C170:V170)&gt;=30,AVERAGE('Control Sample Data'!C170:V170)&gt;=30,OR(H170&gt;=0.05,H170="N/A")),"B",IF(OR(AND(AVERAGE('Test Sample Data'!C170:V170)&gt;=30,AVERAGE('Control Sample Data'!C170:V170)&lt;=30),AND(AVERAGE('Test Sample Data'!C170:V170)&lt;=30,AVERAGE('Control Sample Data'!C170:V170)&gt;=30)),"A","OKAY")))))</f>
        <v>C</v>
      </c>
    </row>
    <row r="171" spans="1:10" ht="12.75" customHeight="1">
      <c r="A171" s="149" t="str">
        <f>'Test Sample Data'!A171</f>
        <v>TK99129</v>
      </c>
      <c r="B171" s="167" t="s">
        <v>104</v>
      </c>
      <c r="C171" s="24" t="e">
        <f ca="1">'Data pre-processing'!CK171</f>
        <v>#DIV/0!</v>
      </c>
      <c r="D171" s="24" t="e">
        <f ca="1">'Data pre-processing'!CL171</f>
        <v>#DIV/0!</v>
      </c>
      <c r="E171" s="25" t="e">
        <f t="shared" ca="1" si="8"/>
        <v>#DIV/0!</v>
      </c>
      <c r="F171" s="25" t="e">
        <f t="shared" ca="1" si="9"/>
        <v>#DIV/0!</v>
      </c>
      <c r="G171" s="24" t="e">
        <f t="shared" ca="1" si="10"/>
        <v>#DIV/0!</v>
      </c>
      <c r="H171" s="26" t="str">
        <f ca="1">IF(ISERROR(TTEST('Data pre-processing'!DC171:DV171,'Data pre-processing'!DY171:ER171,2,2)),"N/A",TTEST('Data pre-processing'!DC171:DV171,'Data pre-processing'!DY171:ER171,2,2))</f>
        <v>N/A</v>
      </c>
      <c r="I171" s="24" t="e">
        <f t="shared" ca="1" si="11"/>
        <v>#DIV/0!</v>
      </c>
      <c r="J171" s="27" t="str">
        <f>IF(OR(ISERR(AVERAGE('Test Sample Data'!C171:V171)),ISERR(AVERAGE('Control Sample Data'!C171:V171))),"C",IF(COUNT('Test Sample Data'!C171:V171)&lt;2,"C",IF(OR(AND(AVERAGE('Test Sample Data'!C171:V171)&gt;=35,AVERAGE('Control Sample Data'!C171:V171)&gt;=35),AVERAGE('Test Sample Data'!C171:V171)="N/A",AVERAGE('Control Sample Data'!C171:V171)="N/A",COUNT('Test Sample Data'!C171:V171)&lt;2),"C",IF(AND(AVERAGE('Test Sample Data'!C171:V171)&gt;=30,AVERAGE('Control Sample Data'!C171:V171)&gt;=30,OR(H171&gt;=0.05,H171="N/A")),"B",IF(OR(AND(AVERAGE('Test Sample Data'!C171:V171)&gt;=30,AVERAGE('Control Sample Data'!C171:V171)&lt;=30),AND(AVERAGE('Test Sample Data'!C171:V171)&lt;=30,AVERAGE('Control Sample Data'!C171:V171)&gt;=30)),"A","OKAY")))))</f>
        <v>C</v>
      </c>
    </row>
    <row r="172" spans="1:10" ht="12.75" customHeight="1">
      <c r="A172" s="149" t="str">
        <f>'Test Sample Data'!A172</f>
        <v>Tog</v>
      </c>
      <c r="B172" s="167" t="s">
        <v>102</v>
      </c>
      <c r="C172" s="24" t="e">
        <f ca="1">'Data pre-processing'!CK172</f>
        <v>#DIV/0!</v>
      </c>
      <c r="D172" s="24" t="e">
        <f ca="1">'Data pre-processing'!CL172</f>
        <v>#DIV/0!</v>
      </c>
      <c r="E172" s="25" t="e">
        <f t="shared" ca="1" si="8"/>
        <v>#DIV/0!</v>
      </c>
      <c r="F172" s="25" t="e">
        <f t="shared" ca="1" si="9"/>
        <v>#DIV/0!</v>
      </c>
      <c r="G172" s="24" t="e">
        <f t="shared" ca="1" si="10"/>
        <v>#DIV/0!</v>
      </c>
      <c r="H172" s="26" t="str">
        <f ca="1">IF(ISERROR(TTEST('Data pre-processing'!DC172:DV172,'Data pre-processing'!DY172:ER172,2,2)),"N/A",TTEST('Data pre-processing'!DC172:DV172,'Data pre-processing'!DY172:ER172,2,2))</f>
        <v>N/A</v>
      </c>
      <c r="I172" s="24" t="e">
        <f t="shared" ca="1" si="11"/>
        <v>#DIV/0!</v>
      </c>
      <c r="J172" s="27" t="str">
        <f>IF(OR(ISERR(AVERAGE('Test Sample Data'!C172:V172)),ISERR(AVERAGE('Control Sample Data'!C172:V172))),"C",IF(COUNT('Test Sample Data'!C172:V172)&lt;2,"C",IF(OR(AND(AVERAGE('Test Sample Data'!C172:V172)&gt;=35,AVERAGE('Control Sample Data'!C172:V172)&gt;=35),AVERAGE('Test Sample Data'!C172:V172)="N/A",AVERAGE('Control Sample Data'!C172:V172)="N/A",COUNT('Test Sample Data'!C172:V172)&lt;2),"C",IF(AND(AVERAGE('Test Sample Data'!C172:V172)&gt;=30,AVERAGE('Control Sample Data'!C172:V172)&gt;=30,OR(H172&gt;=0.05,H172="N/A")),"B",IF(OR(AND(AVERAGE('Test Sample Data'!C172:V172)&gt;=30,AVERAGE('Control Sample Data'!C172:V172)&lt;=30),AND(AVERAGE('Test Sample Data'!C172:V172)&lt;=30,AVERAGE('Control Sample Data'!C172:V172)&gt;=30)),"A","OKAY")))))</f>
        <v>C</v>
      </c>
    </row>
    <row r="173" spans="1:10" ht="12.75" customHeight="1">
      <c r="A173" s="149" t="str">
        <f>'Test Sample Data'!A173</f>
        <v>Trp53cor1</v>
      </c>
      <c r="B173" s="167" t="s">
        <v>100</v>
      </c>
      <c r="C173" s="24" t="e">
        <f ca="1">'Data pre-processing'!CK173</f>
        <v>#DIV/0!</v>
      </c>
      <c r="D173" s="24" t="e">
        <f ca="1">'Data pre-processing'!CL173</f>
        <v>#DIV/0!</v>
      </c>
      <c r="E173" s="25" t="e">
        <f t="shared" ca="1" si="8"/>
        <v>#DIV/0!</v>
      </c>
      <c r="F173" s="25" t="e">
        <f t="shared" ca="1" si="9"/>
        <v>#DIV/0!</v>
      </c>
      <c r="G173" s="24" t="e">
        <f t="shared" ca="1" si="10"/>
        <v>#DIV/0!</v>
      </c>
      <c r="H173" s="26" t="str">
        <f ca="1">IF(ISERROR(TTEST('Data pre-processing'!DC173:DV173,'Data pre-processing'!DY173:ER173,2,2)),"N/A",TTEST('Data pre-processing'!DC173:DV173,'Data pre-processing'!DY173:ER173,2,2))</f>
        <v>N/A</v>
      </c>
      <c r="I173" s="24" t="e">
        <f t="shared" ca="1" si="11"/>
        <v>#DIV/0!</v>
      </c>
      <c r="J173" s="27" t="str">
        <f>IF(OR(ISERR(AVERAGE('Test Sample Data'!C173:V173)),ISERR(AVERAGE('Control Sample Data'!C173:V173))),"C",IF(COUNT('Test Sample Data'!C173:V173)&lt;2,"C",IF(OR(AND(AVERAGE('Test Sample Data'!C173:V173)&gt;=35,AVERAGE('Control Sample Data'!C173:V173)&gt;=35),AVERAGE('Test Sample Data'!C173:V173)="N/A",AVERAGE('Control Sample Data'!C173:V173)="N/A",COUNT('Test Sample Data'!C173:V173)&lt;2),"C",IF(AND(AVERAGE('Test Sample Data'!C173:V173)&gt;=30,AVERAGE('Control Sample Data'!C173:V173)&gt;=30,OR(H173&gt;=0.05,H173="N/A")),"B",IF(OR(AND(AVERAGE('Test Sample Data'!C173:V173)&gt;=30,AVERAGE('Control Sample Data'!C173:V173)&lt;=30),AND(AVERAGE('Test Sample Data'!C173:V173)&lt;=30,AVERAGE('Control Sample Data'!C173:V173)&gt;=30)),"A","OKAY")))))</f>
        <v>C</v>
      </c>
    </row>
    <row r="174" spans="1:10" ht="12.75" customHeight="1">
      <c r="A174" s="149" t="str">
        <f>'Test Sample Data'!A174</f>
        <v>Tsix</v>
      </c>
      <c r="B174" s="167" t="s">
        <v>98</v>
      </c>
      <c r="C174" s="24" t="e">
        <f ca="1">'Data pre-processing'!CK174</f>
        <v>#DIV/0!</v>
      </c>
      <c r="D174" s="24" t="e">
        <f ca="1">'Data pre-processing'!CL174</f>
        <v>#DIV/0!</v>
      </c>
      <c r="E174" s="25" t="e">
        <f t="shared" ca="1" si="8"/>
        <v>#DIV/0!</v>
      </c>
      <c r="F174" s="25" t="e">
        <f t="shared" ca="1" si="9"/>
        <v>#DIV/0!</v>
      </c>
      <c r="G174" s="24" t="e">
        <f t="shared" ca="1" si="10"/>
        <v>#DIV/0!</v>
      </c>
      <c r="H174" s="26" t="str">
        <f ca="1">IF(ISERROR(TTEST('Data pre-processing'!DC174:DV174,'Data pre-processing'!DY174:ER174,2,2)),"N/A",TTEST('Data pre-processing'!DC174:DV174,'Data pre-processing'!DY174:ER174,2,2))</f>
        <v>N/A</v>
      </c>
      <c r="I174" s="24" t="e">
        <f t="shared" ca="1" si="11"/>
        <v>#DIV/0!</v>
      </c>
      <c r="J174" s="27" t="str">
        <f>IF(OR(ISERR(AVERAGE('Test Sample Data'!C174:V174)),ISERR(AVERAGE('Control Sample Data'!C174:V174))),"C",IF(COUNT('Test Sample Data'!C174:V174)&lt;2,"C",IF(OR(AND(AVERAGE('Test Sample Data'!C174:V174)&gt;=35,AVERAGE('Control Sample Data'!C174:V174)&gt;=35),AVERAGE('Test Sample Data'!C174:V174)="N/A",AVERAGE('Control Sample Data'!C174:V174)="N/A",COUNT('Test Sample Data'!C174:V174)&lt;2),"C",IF(AND(AVERAGE('Test Sample Data'!C174:V174)&gt;=30,AVERAGE('Control Sample Data'!C174:V174)&gt;=30,OR(H174&gt;=0.05,H174="N/A")),"B",IF(OR(AND(AVERAGE('Test Sample Data'!C174:V174)&gt;=30,AVERAGE('Control Sample Data'!C174:V174)&lt;=30),AND(AVERAGE('Test Sample Data'!C174:V174)&lt;=30,AVERAGE('Control Sample Data'!C174:V174)&gt;=30)),"A","OKAY")))))</f>
        <v>C</v>
      </c>
    </row>
    <row r="175" spans="1:10" ht="12.75" customHeight="1">
      <c r="A175" s="149" t="str">
        <f>'Test Sample Data'!A175</f>
        <v>Ttc39aos1</v>
      </c>
      <c r="B175" s="167" t="s">
        <v>96</v>
      </c>
      <c r="C175" s="24" t="e">
        <f ca="1">'Data pre-processing'!CK175</f>
        <v>#DIV/0!</v>
      </c>
      <c r="D175" s="24" t="e">
        <f ca="1">'Data pre-processing'!CL175</f>
        <v>#DIV/0!</v>
      </c>
      <c r="E175" s="25" t="e">
        <f t="shared" ca="1" si="8"/>
        <v>#DIV/0!</v>
      </c>
      <c r="F175" s="25" t="e">
        <f t="shared" ca="1" si="9"/>
        <v>#DIV/0!</v>
      </c>
      <c r="G175" s="24" t="e">
        <f t="shared" ca="1" si="10"/>
        <v>#DIV/0!</v>
      </c>
      <c r="H175" s="26" t="str">
        <f ca="1">IF(ISERROR(TTEST('Data pre-processing'!DC175:DV175,'Data pre-processing'!DY175:ER175,2,2)),"N/A",TTEST('Data pre-processing'!DC175:DV175,'Data pre-processing'!DY175:ER175,2,2))</f>
        <v>N/A</v>
      </c>
      <c r="I175" s="24" t="e">
        <f t="shared" ca="1" si="11"/>
        <v>#DIV/0!</v>
      </c>
      <c r="J175" s="27" t="str">
        <f>IF(OR(ISERR(AVERAGE('Test Sample Data'!C175:V175)),ISERR(AVERAGE('Control Sample Data'!C175:V175))),"C",IF(COUNT('Test Sample Data'!C175:V175)&lt;2,"C",IF(OR(AND(AVERAGE('Test Sample Data'!C175:V175)&gt;=35,AVERAGE('Control Sample Data'!C175:V175)&gt;=35),AVERAGE('Test Sample Data'!C175:V175)="N/A",AVERAGE('Control Sample Data'!C175:V175)="N/A",COUNT('Test Sample Data'!C175:V175)&lt;2),"C",IF(AND(AVERAGE('Test Sample Data'!C175:V175)&gt;=30,AVERAGE('Control Sample Data'!C175:V175)&gt;=30,OR(H175&gt;=0.05,H175="N/A")),"B",IF(OR(AND(AVERAGE('Test Sample Data'!C175:V175)&gt;=30,AVERAGE('Control Sample Data'!C175:V175)&lt;=30),AND(AVERAGE('Test Sample Data'!C175:V175)&lt;=30,AVERAGE('Control Sample Data'!C175:V175)&gt;=30)),"A","OKAY")))))</f>
        <v>C</v>
      </c>
    </row>
    <row r="176" spans="1:10" ht="12.75" customHeight="1">
      <c r="A176" s="149" t="str">
        <f>'Test Sample Data'!A176</f>
        <v>Tug1-1</v>
      </c>
      <c r="B176" s="167" t="s">
        <v>94</v>
      </c>
      <c r="C176" s="24" t="e">
        <f ca="1">'Data pre-processing'!CK176</f>
        <v>#DIV/0!</v>
      </c>
      <c r="D176" s="24" t="e">
        <f ca="1">'Data pre-processing'!CL176</f>
        <v>#DIV/0!</v>
      </c>
      <c r="E176" s="25" t="e">
        <f t="shared" ca="1" si="8"/>
        <v>#DIV/0!</v>
      </c>
      <c r="F176" s="25" t="e">
        <f t="shared" ca="1" si="9"/>
        <v>#DIV/0!</v>
      </c>
      <c r="G176" s="24" t="e">
        <f t="shared" ca="1" si="10"/>
        <v>#DIV/0!</v>
      </c>
      <c r="H176" s="26" t="str">
        <f ca="1">IF(ISERROR(TTEST('Data pre-processing'!DC176:DV176,'Data pre-processing'!DY176:ER176,2,2)),"N/A",TTEST('Data pre-processing'!DC176:DV176,'Data pre-processing'!DY176:ER176,2,2))</f>
        <v>N/A</v>
      </c>
      <c r="I176" s="24" t="e">
        <f t="shared" ca="1" si="11"/>
        <v>#DIV/0!</v>
      </c>
      <c r="J176" s="27" t="str">
        <f>IF(OR(ISERR(AVERAGE('Test Sample Data'!C176:V176)),ISERR(AVERAGE('Control Sample Data'!C176:V176))),"C",IF(COUNT('Test Sample Data'!C176:V176)&lt;2,"C",IF(OR(AND(AVERAGE('Test Sample Data'!C176:V176)&gt;=35,AVERAGE('Control Sample Data'!C176:V176)&gt;=35),AVERAGE('Test Sample Data'!C176:V176)="N/A",AVERAGE('Control Sample Data'!C176:V176)="N/A",COUNT('Test Sample Data'!C176:V176)&lt;2),"C",IF(AND(AVERAGE('Test Sample Data'!C176:V176)&gt;=30,AVERAGE('Control Sample Data'!C176:V176)&gt;=30,OR(H176&gt;=0.05,H176="N/A")),"B",IF(OR(AND(AVERAGE('Test Sample Data'!C176:V176)&gt;=30,AVERAGE('Control Sample Data'!C176:V176)&lt;=30),AND(AVERAGE('Test Sample Data'!C176:V176)&lt;=30,AVERAGE('Control Sample Data'!C176:V176)&gt;=30)),"A","OKAY")))))</f>
        <v>C</v>
      </c>
    </row>
    <row r="177" spans="1:10" ht="12.75" customHeight="1">
      <c r="A177" s="149" t="str">
        <f>'Test Sample Data'!A177</f>
        <v>Tug1-2</v>
      </c>
      <c r="B177" s="167" t="s">
        <v>92</v>
      </c>
      <c r="C177" s="24" t="e">
        <f ca="1">'Data pre-processing'!CK177</f>
        <v>#DIV/0!</v>
      </c>
      <c r="D177" s="24" t="e">
        <f ca="1">'Data pre-processing'!CL177</f>
        <v>#DIV/0!</v>
      </c>
      <c r="E177" s="25" t="e">
        <f t="shared" ca="1" si="8"/>
        <v>#DIV/0!</v>
      </c>
      <c r="F177" s="25" t="e">
        <f t="shared" ca="1" si="9"/>
        <v>#DIV/0!</v>
      </c>
      <c r="G177" s="24" t="e">
        <f t="shared" ca="1" si="10"/>
        <v>#DIV/0!</v>
      </c>
      <c r="H177" s="26" t="str">
        <f ca="1">IF(ISERROR(TTEST('Data pre-processing'!DC177:DV177,'Data pre-processing'!DY177:ER177,2,2)),"N/A",TTEST('Data pre-processing'!DC177:DV177,'Data pre-processing'!DY177:ER177,2,2))</f>
        <v>N/A</v>
      </c>
      <c r="I177" s="24" t="e">
        <f t="shared" ca="1" si="11"/>
        <v>#DIV/0!</v>
      </c>
      <c r="J177" s="27" t="str">
        <f>IF(OR(ISERR(AVERAGE('Test Sample Data'!C177:V177)),ISERR(AVERAGE('Control Sample Data'!C177:V177))),"C",IF(COUNT('Test Sample Data'!C177:V177)&lt;2,"C",IF(OR(AND(AVERAGE('Test Sample Data'!C177:V177)&gt;=35,AVERAGE('Control Sample Data'!C177:V177)&gt;=35),AVERAGE('Test Sample Data'!C177:V177)="N/A",AVERAGE('Control Sample Data'!C177:V177)="N/A",COUNT('Test Sample Data'!C177:V177)&lt;2),"C",IF(AND(AVERAGE('Test Sample Data'!C177:V177)&gt;=30,AVERAGE('Control Sample Data'!C177:V177)&gt;=30,OR(H177&gt;=0.05,H177="N/A")),"B",IF(OR(AND(AVERAGE('Test Sample Data'!C177:V177)&gt;=30,AVERAGE('Control Sample Data'!C177:V177)&lt;=30),AND(AVERAGE('Test Sample Data'!C177:V177)&lt;=30,AVERAGE('Control Sample Data'!C177:V177)&gt;=30)),"A","OKAY")))))</f>
        <v>C</v>
      </c>
    </row>
    <row r="178" spans="1:10" ht="12.75" customHeight="1">
      <c r="A178" s="149" t="str">
        <f>'Test Sample Data'!A178</f>
        <v>Tug1-3</v>
      </c>
      <c r="B178" s="167" t="s">
        <v>90</v>
      </c>
      <c r="C178" s="24" t="e">
        <f ca="1">'Data pre-processing'!CK178</f>
        <v>#DIV/0!</v>
      </c>
      <c r="D178" s="24" t="e">
        <f ca="1">'Data pre-processing'!CL178</f>
        <v>#DIV/0!</v>
      </c>
      <c r="E178" s="25" t="e">
        <f t="shared" ca="1" si="8"/>
        <v>#DIV/0!</v>
      </c>
      <c r="F178" s="25" t="e">
        <f t="shared" ca="1" si="9"/>
        <v>#DIV/0!</v>
      </c>
      <c r="G178" s="24" t="e">
        <f t="shared" ca="1" si="10"/>
        <v>#DIV/0!</v>
      </c>
      <c r="H178" s="26" t="str">
        <f ca="1">IF(ISERROR(TTEST('Data pre-processing'!DC178:DV178,'Data pre-processing'!DY178:ER178,2,2)),"N/A",TTEST('Data pre-processing'!DC178:DV178,'Data pre-processing'!DY178:ER178,2,2))</f>
        <v>N/A</v>
      </c>
      <c r="I178" s="24" t="e">
        <f t="shared" ca="1" si="11"/>
        <v>#DIV/0!</v>
      </c>
      <c r="J178" s="27" t="str">
        <f>IF(OR(ISERR(AVERAGE('Test Sample Data'!C178:V178)),ISERR(AVERAGE('Control Sample Data'!C178:V178))),"C",IF(COUNT('Test Sample Data'!C178:V178)&lt;2,"C",IF(OR(AND(AVERAGE('Test Sample Data'!C178:V178)&gt;=35,AVERAGE('Control Sample Data'!C178:V178)&gt;=35),AVERAGE('Test Sample Data'!C178:V178)="N/A",AVERAGE('Control Sample Data'!C178:V178)="N/A",COUNT('Test Sample Data'!C178:V178)&lt;2),"C",IF(AND(AVERAGE('Test Sample Data'!C178:V178)&gt;=30,AVERAGE('Control Sample Data'!C178:V178)&gt;=30,OR(H178&gt;=0.05,H178="N/A")),"B",IF(OR(AND(AVERAGE('Test Sample Data'!C178:V178)&gt;=30,AVERAGE('Control Sample Data'!C178:V178)&lt;=30),AND(AVERAGE('Test Sample Data'!C178:V178)&lt;=30,AVERAGE('Control Sample Data'!C178:V178)&gt;=30)),"A","OKAY")))))</f>
        <v>C</v>
      </c>
    </row>
    <row r="179" spans="1:10" ht="12.75" customHeight="1">
      <c r="A179" s="149" t="str">
        <f>'Test Sample Data'!A179</f>
        <v>Uchl1os</v>
      </c>
      <c r="B179" s="167" t="s">
        <v>88</v>
      </c>
      <c r="C179" s="24" t="e">
        <f ca="1">'Data pre-processing'!CK179</f>
        <v>#DIV/0!</v>
      </c>
      <c r="D179" s="24" t="e">
        <f ca="1">'Data pre-processing'!CL179</f>
        <v>#DIV/0!</v>
      </c>
      <c r="E179" s="25" t="e">
        <f t="shared" ca="1" si="8"/>
        <v>#DIV/0!</v>
      </c>
      <c r="F179" s="25" t="e">
        <f t="shared" ca="1" si="9"/>
        <v>#DIV/0!</v>
      </c>
      <c r="G179" s="24" t="e">
        <f t="shared" ca="1" si="10"/>
        <v>#DIV/0!</v>
      </c>
      <c r="H179" s="26" t="str">
        <f ca="1">IF(ISERROR(TTEST('Data pre-processing'!DC179:DV179,'Data pre-processing'!DY179:ER179,2,2)),"N/A",TTEST('Data pre-processing'!DC179:DV179,'Data pre-processing'!DY179:ER179,2,2))</f>
        <v>N/A</v>
      </c>
      <c r="I179" s="24" t="e">
        <f t="shared" ca="1" si="11"/>
        <v>#DIV/0!</v>
      </c>
      <c r="J179" s="27" t="str">
        <f>IF(OR(ISERR(AVERAGE('Test Sample Data'!C179:V179)),ISERR(AVERAGE('Control Sample Data'!C179:V179))),"C",IF(COUNT('Test Sample Data'!C179:V179)&lt;2,"C",IF(OR(AND(AVERAGE('Test Sample Data'!C179:V179)&gt;=35,AVERAGE('Control Sample Data'!C179:V179)&gt;=35),AVERAGE('Test Sample Data'!C179:V179)="N/A",AVERAGE('Control Sample Data'!C179:V179)="N/A",COUNT('Test Sample Data'!C179:V179)&lt;2),"C",IF(AND(AVERAGE('Test Sample Data'!C179:V179)&gt;=30,AVERAGE('Control Sample Data'!C179:V179)&gt;=30,OR(H179&gt;=0.05,H179="N/A")),"B",IF(OR(AND(AVERAGE('Test Sample Data'!C179:V179)&gt;=30,AVERAGE('Control Sample Data'!C179:V179)&lt;=30),AND(AVERAGE('Test Sample Data'!C179:V179)&lt;=30,AVERAGE('Control Sample Data'!C179:V179)&gt;=30)),"A","OKAY")))))</f>
        <v>C</v>
      </c>
    </row>
    <row r="180" spans="1:10" ht="12.75" customHeight="1">
      <c r="A180" s="149" t="str">
        <f>'Test Sample Data'!A180</f>
        <v>Uph</v>
      </c>
      <c r="B180" s="167" t="s">
        <v>86</v>
      </c>
      <c r="C180" s="24" t="e">
        <f ca="1">'Data pre-processing'!CK180</f>
        <v>#DIV/0!</v>
      </c>
      <c r="D180" s="24" t="e">
        <f ca="1">'Data pre-processing'!CL180</f>
        <v>#DIV/0!</v>
      </c>
      <c r="E180" s="25" t="e">
        <f t="shared" ca="1" si="8"/>
        <v>#DIV/0!</v>
      </c>
      <c r="F180" s="25" t="e">
        <f t="shared" ca="1" si="9"/>
        <v>#DIV/0!</v>
      </c>
      <c r="G180" s="24" t="e">
        <f t="shared" ca="1" si="10"/>
        <v>#DIV/0!</v>
      </c>
      <c r="H180" s="26" t="str">
        <f ca="1">IF(ISERROR(TTEST('Data pre-processing'!DC180:DV180,'Data pre-processing'!DY180:ER180,2,2)),"N/A",TTEST('Data pre-processing'!DC180:DV180,'Data pre-processing'!DY180:ER180,2,2))</f>
        <v>N/A</v>
      </c>
      <c r="I180" s="24" t="e">
        <f t="shared" ca="1" si="11"/>
        <v>#DIV/0!</v>
      </c>
      <c r="J180" s="27" t="str">
        <f>IF(OR(ISERR(AVERAGE('Test Sample Data'!C180:V180)),ISERR(AVERAGE('Control Sample Data'!C180:V180))),"C",IF(COUNT('Test Sample Data'!C180:V180)&lt;2,"C",IF(OR(AND(AVERAGE('Test Sample Data'!C180:V180)&gt;=35,AVERAGE('Control Sample Data'!C180:V180)&gt;=35),AVERAGE('Test Sample Data'!C180:V180)="N/A",AVERAGE('Control Sample Data'!C180:V180)="N/A",COUNT('Test Sample Data'!C180:V180)&lt;2),"C",IF(AND(AVERAGE('Test Sample Data'!C180:V180)&gt;=30,AVERAGE('Control Sample Data'!C180:V180)&gt;=30,OR(H180&gt;=0.05,H180="N/A")),"B",IF(OR(AND(AVERAGE('Test Sample Data'!C180:V180)&gt;=30,AVERAGE('Control Sample Data'!C180:V180)&lt;=30),AND(AVERAGE('Test Sample Data'!C180:V180)&lt;=30,AVERAGE('Control Sample Data'!C180:V180)&gt;=30)),"A","OKAY")))))</f>
        <v>C</v>
      </c>
    </row>
    <row r="181" spans="1:10" ht="12.75" customHeight="1">
      <c r="A181" s="149" t="str">
        <f>'Test Sample Data'!A181</f>
        <v>Vax2os-1</v>
      </c>
      <c r="B181" s="167" t="s">
        <v>84</v>
      </c>
      <c r="C181" s="24" t="e">
        <f ca="1">'Data pre-processing'!CK181</f>
        <v>#DIV/0!</v>
      </c>
      <c r="D181" s="24" t="e">
        <f ca="1">'Data pre-processing'!CL181</f>
        <v>#DIV/0!</v>
      </c>
      <c r="E181" s="25" t="e">
        <f t="shared" ca="1" si="8"/>
        <v>#DIV/0!</v>
      </c>
      <c r="F181" s="25" t="e">
        <f t="shared" ca="1" si="9"/>
        <v>#DIV/0!</v>
      </c>
      <c r="G181" s="24" t="e">
        <f t="shared" ca="1" si="10"/>
        <v>#DIV/0!</v>
      </c>
      <c r="H181" s="26" t="str">
        <f ca="1">IF(ISERROR(TTEST('Data pre-processing'!DC181:DV181,'Data pre-processing'!DY181:ER181,2,2)),"N/A",TTEST('Data pre-processing'!DC181:DV181,'Data pre-processing'!DY181:ER181,2,2))</f>
        <v>N/A</v>
      </c>
      <c r="I181" s="24" t="e">
        <f t="shared" ca="1" si="11"/>
        <v>#DIV/0!</v>
      </c>
      <c r="J181" s="27" t="str">
        <f>IF(OR(ISERR(AVERAGE('Test Sample Data'!C181:V181)),ISERR(AVERAGE('Control Sample Data'!C181:V181))),"C",IF(COUNT('Test Sample Data'!C181:V181)&lt;2,"C",IF(OR(AND(AVERAGE('Test Sample Data'!C181:V181)&gt;=35,AVERAGE('Control Sample Data'!C181:V181)&gt;=35),AVERAGE('Test Sample Data'!C181:V181)="N/A",AVERAGE('Control Sample Data'!C181:V181)="N/A",COUNT('Test Sample Data'!C181:V181)&lt;2),"C",IF(AND(AVERAGE('Test Sample Data'!C181:V181)&gt;=30,AVERAGE('Control Sample Data'!C181:V181)&gt;=30,OR(H181&gt;=0.05,H181="N/A")),"B",IF(OR(AND(AVERAGE('Test Sample Data'!C181:V181)&gt;=30,AVERAGE('Control Sample Data'!C181:V181)&lt;=30),AND(AVERAGE('Test Sample Data'!C181:V181)&lt;=30,AVERAGE('Control Sample Data'!C181:V181)&gt;=30)),"A","OKAY")))))</f>
        <v>C</v>
      </c>
    </row>
    <row r="182" spans="1:10" ht="12.75" customHeight="1">
      <c r="A182" s="149" t="str">
        <f>'Test Sample Data'!A182</f>
        <v>Vax2os-2</v>
      </c>
      <c r="B182" s="167" t="s">
        <v>82</v>
      </c>
      <c r="C182" s="24" t="e">
        <f ca="1">'Data pre-processing'!CK182</f>
        <v>#DIV/0!</v>
      </c>
      <c r="D182" s="24" t="e">
        <f ca="1">'Data pre-processing'!CL182</f>
        <v>#DIV/0!</v>
      </c>
      <c r="E182" s="25" t="e">
        <f t="shared" ca="1" si="8"/>
        <v>#DIV/0!</v>
      </c>
      <c r="F182" s="25" t="e">
        <f t="shared" ca="1" si="9"/>
        <v>#DIV/0!</v>
      </c>
      <c r="G182" s="24" t="e">
        <f t="shared" ca="1" si="10"/>
        <v>#DIV/0!</v>
      </c>
      <c r="H182" s="26" t="str">
        <f ca="1">IF(ISERROR(TTEST('Data pre-processing'!DC182:DV182,'Data pre-processing'!DY182:ER182,2,2)),"N/A",TTEST('Data pre-processing'!DC182:DV182,'Data pre-processing'!DY182:ER182,2,2))</f>
        <v>N/A</v>
      </c>
      <c r="I182" s="24" t="e">
        <f t="shared" ca="1" si="11"/>
        <v>#DIV/0!</v>
      </c>
      <c r="J182" s="27" t="str">
        <f>IF(OR(ISERR(AVERAGE('Test Sample Data'!C182:V182)),ISERR(AVERAGE('Control Sample Data'!C182:V182))),"C",IF(COUNT('Test Sample Data'!C182:V182)&lt;2,"C",IF(OR(AND(AVERAGE('Test Sample Data'!C182:V182)&gt;=35,AVERAGE('Control Sample Data'!C182:V182)&gt;=35),AVERAGE('Test Sample Data'!C182:V182)="N/A",AVERAGE('Control Sample Data'!C182:V182)="N/A",COUNT('Test Sample Data'!C182:V182)&lt;2),"C",IF(AND(AVERAGE('Test Sample Data'!C182:V182)&gt;=30,AVERAGE('Control Sample Data'!C182:V182)&gt;=30,OR(H182&gt;=0.05,H182="N/A")),"B",IF(OR(AND(AVERAGE('Test Sample Data'!C182:V182)&gt;=30,AVERAGE('Control Sample Data'!C182:V182)&lt;=30),AND(AVERAGE('Test Sample Data'!C182:V182)&lt;=30,AVERAGE('Control Sample Data'!C182:V182)&gt;=30)),"A","OKAY")))))</f>
        <v>C</v>
      </c>
    </row>
    <row r="183" spans="1:10" ht="12.75" customHeight="1">
      <c r="A183" s="149" t="str">
        <f>'Test Sample Data'!A183</f>
        <v>Wt1os</v>
      </c>
      <c r="B183" s="167" t="s">
        <v>80</v>
      </c>
      <c r="C183" s="24" t="e">
        <f ca="1">'Data pre-processing'!CK183</f>
        <v>#DIV/0!</v>
      </c>
      <c r="D183" s="24" t="e">
        <f ca="1">'Data pre-processing'!CL183</f>
        <v>#DIV/0!</v>
      </c>
      <c r="E183" s="25" t="e">
        <f t="shared" ca="1" si="8"/>
        <v>#DIV/0!</v>
      </c>
      <c r="F183" s="25" t="e">
        <f t="shared" ca="1" si="9"/>
        <v>#DIV/0!</v>
      </c>
      <c r="G183" s="24" t="e">
        <f t="shared" ca="1" si="10"/>
        <v>#DIV/0!</v>
      </c>
      <c r="H183" s="26" t="str">
        <f ca="1">IF(ISERROR(TTEST('Data pre-processing'!DC183:DV183,'Data pre-processing'!DY183:ER183,2,2)),"N/A",TTEST('Data pre-processing'!DC183:DV183,'Data pre-processing'!DY183:ER183,2,2))</f>
        <v>N/A</v>
      </c>
      <c r="I183" s="24" t="e">
        <f t="shared" ca="1" si="11"/>
        <v>#DIV/0!</v>
      </c>
      <c r="J183" s="27" t="str">
        <f>IF(OR(ISERR(AVERAGE('Test Sample Data'!C183:V183)),ISERR(AVERAGE('Control Sample Data'!C183:V183))),"C",IF(COUNT('Test Sample Data'!C183:V183)&lt;2,"C",IF(OR(AND(AVERAGE('Test Sample Data'!C183:V183)&gt;=35,AVERAGE('Control Sample Data'!C183:V183)&gt;=35),AVERAGE('Test Sample Data'!C183:V183)="N/A",AVERAGE('Control Sample Data'!C183:V183)="N/A",COUNT('Test Sample Data'!C183:V183)&lt;2),"C",IF(AND(AVERAGE('Test Sample Data'!C183:V183)&gt;=30,AVERAGE('Control Sample Data'!C183:V183)&gt;=30,OR(H183&gt;=0.05,H183="N/A")),"B",IF(OR(AND(AVERAGE('Test Sample Data'!C183:V183)&gt;=30,AVERAGE('Control Sample Data'!C183:V183)&lt;=30),AND(AVERAGE('Test Sample Data'!C183:V183)&lt;=30,AVERAGE('Control Sample Data'!C183:V183)&gt;=30)),"A","OKAY")))))</f>
        <v>C</v>
      </c>
    </row>
    <row r="184" spans="1:10" ht="12.75" customHeight="1">
      <c r="A184" s="149" t="str">
        <f>'Test Sample Data'!A184</f>
        <v>Xist-1</v>
      </c>
      <c r="B184" s="167" t="s">
        <v>78</v>
      </c>
      <c r="C184" s="24" t="e">
        <f ca="1">'Data pre-processing'!CK184</f>
        <v>#DIV/0!</v>
      </c>
      <c r="D184" s="24" t="e">
        <f ca="1">'Data pre-processing'!CL184</f>
        <v>#DIV/0!</v>
      </c>
      <c r="E184" s="25" t="e">
        <f t="shared" ca="1" si="8"/>
        <v>#DIV/0!</v>
      </c>
      <c r="F184" s="25" t="e">
        <f t="shared" ca="1" si="9"/>
        <v>#DIV/0!</v>
      </c>
      <c r="G184" s="24" t="e">
        <f t="shared" ca="1" si="10"/>
        <v>#DIV/0!</v>
      </c>
      <c r="H184" s="26" t="str">
        <f ca="1">IF(ISERROR(TTEST('Data pre-processing'!DC184:DV184,'Data pre-processing'!DY184:ER184,2,2)),"N/A",TTEST('Data pre-processing'!DC184:DV184,'Data pre-processing'!DY184:ER184,2,2))</f>
        <v>N/A</v>
      </c>
      <c r="I184" s="24" t="e">
        <f t="shared" ca="1" si="11"/>
        <v>#DIV/0!</v>
      </c>
      <c r="J184" s="27" t="str">
        <f>IF(OR(ISERR(AVERAGE('Test Sample Data'!C184:V184)),ISERR(AVERAGE('Control Sample Data'!C184:V184))),"C",IF(COUNT('Test Sample Data'!C184:V184)&lt;2,"C",IF(OR(AND(AVERAGE('Test Sample Data'!C184:V184)&gt;=35,AVERAGE('Control Sample Data'!C184:V184)&gt;=35),AVERAGE('Test Sample Data'!C184:V184)="N/A",AVERAGE('Control Sample Data'!C184:V184)="N/A",COUNT('Test Sample Data'!C184:V184)&lt;2),"C",IF(AND(AVERAGE('Test Sample Data'!C184:V184)&gt;=30,AVERAGE('Control Sample Data'!C184:V184)&gt;=30,OR(H184&gt;=0.05,H184="N/A")),"B",IF(OR(AND(AVERAGE('Test Sample Data'!C184:V184)&gt;=30,AVERAGE('Control Sample Data'!C184:V184)&lt;=30),AND(AVERAGE('Test Sample Data'!C184:V184)&lt;=30,AVERAGE('Control Sample Data'!C184:V184)&gt;=30)),"A","OKAY")))))</f>
        <v>C</v>
      </c>
    </row>
    <row r="185" spans="1:10" ht="12.75" customHeight="1">
      <c r="A185" s="149" t="str">
        <f>'Test Sample Data'!A185</f>
        <v>Xist-2</v>
      </c>
      <c r="B185" s="167" t="s">
        <v>76</v>
      </c>
      <c r="C185" s="24" t="e">
        <f ca="1">'Data pre-processing'!CK185</f>
        <v>#DIV/0!</v>
      </c>
      <c r="D185" s="24" t="e">
        <f ca="1">'Data pre-processing'!CL185</f>
        <v>#DIV/0!</v>
      </c>
      <c r="E185" s="25" t="e">
        <f t="shared" ca="1" si="8"/>
        <v>#DIV/0!</v>
      </c>
      <c r="F185" s="25" t="e">
        <f t="shared" ca="1" si="9"/>
        <v>#DIV/0!</v>
      </c>
      <c r="G185" s="24" t="e">
        <f t="shared" ca="1" si="10"/>
        <v>#DIV/0!</v>
      </c>
      <c r="H185" s="26" t="str">
        <f ca="1">IF(ISERROR(TTEST('Data pre-processing'!DC185:DV185,'Data pre-processing'!DY185:ER185,2,2)),"N/A",TTEST('Data pre-processing'!DC185:DV185,'Data pre-processing'!DY185:ER185,2,2))</f>
        <v>N/A</v>
      </c>
      <c r="I185" s="24" t="e">
        <f t="shared" ca="1" si="11"/>
        <v>#DIV/0!</v>
      </c>
      <c r="J185" s="27" t="str">
        <f>IF(OR(ISERR(AVERAGE('Test Sample Data'!C185:V185)),ISERR(AVERAGE('Control Sample Data'!C185:V185))),"C",IF(COUNT('Test Sample Data'!C185:V185)&lt;2,"C",IF(OR(AND(AVERAGE('Test Sample Data'!C185:V185)&gt;=35,AVERAGE('Control Sample Data'!C185:V185)&gt;=35),AVERAGE('Test Sample Data'!C185:V185)="N/A",AVERAGE('Control Sample Data'!C185:V185)="N/A",COUNT('Test Sample Data'!C185:V185)&lt;2),"C",IF(AND(AVERAGE('Test Sample Data'!C185:V185)&gt;=30,AVERAGE('Control Sample Data'!C185:V185)&gt;=30,OR(H185&gt;=0.05,H185="N/A")),"B",IF(OR(AND(AVERAGE('Test Sample Data'!C185:V185)&gt;=30,AVERAGE('Control Sample Data'!C185:V185)&lt;=30),AND(AVERAGE('Test Sample Data'!C185:V185)&lt;=30,AVERAGE('Control Sample Data'!C185:V185)&gt;=30)),"A","OKAY")))))</f>
        <v>C</v>
      </c>
    </row>
    <row r="186" spans="1:10" ht="12.75" customHeight="1">
      <c r="A186" s="149" t="str">
        <f>'Test Sample Data'!A186</f>
        <v>Yam-1</v>
      </c>
      <c r="B186" s="167" t="s">
        <v>74</v>
      </c>
      <c r="C186" s="24" t="e">
        <f ca="1">'Data pre-processing'!CK186</f>
        <v>#DIV/0!</v>
      </c>
      <c r="D186" s="24" t="e">
        <f ca="1">'Data pre-processing'!CL186</f>
        <v>#DIV/0!</v>
      </c>
      <c r="E186" s="25" t="e">
        <f t="shared" ca="1" si="8"/>
        <v>#DIV/0!</v>
      </c>
      <c r="F186" s="25" t="e">
        <f t="shared" ca="1" si="9"/>
        <v>#DIV/0!</v>
      </c>
      <c r="G186" s="24" t="e">
        <f t="shared" ca="1" si="10"/>
        <v>#DIV/0!</v>
      </c>
      <c r="H186" s="26" t="str">
        <f ca="1">IF(ISERROR(TTEST('Data pre-processing'!DC186:DV186,'Data pre-processing'!DY186:ER186,2,2)),"N/A",TTEST('Data pre-processing'!DC186:DV186,'Data pre-processing'!DY186:ER186,2,2))</f>
        <v>N/A</v>
      </c>
      <c r="I186" s="24" t="e">
        <f t="shared" ca="1" si="11"/>
        <v>#DIV/0!</v>
      </c>
      <c r="J186" s="27" t="str">
        <f>IF(OR(ISERR(AVERAGE('Test Sample Data'!C186:V186)),ISERR(AVERAGE('Control Sample Data'!C186:V186))),"C",IF(COUNT('Test Sample Data'!C186:V186)&lt;2,"C",IF(OR(AND(AVERAGE('Test Sample Data'!C186:V186)&gt;=35,AVERAGE('Control Sample Data'!C186:V186)&gt;=35),AVERAGE('Test Sample Data'!C186:V186)="N/A",AVERAGE('Control Sample Data'!C186:V186)="N/A",COUNT('Test Sample Data'!C186:V186)&lt;2),"C",IF(AND(AVERAGE('Test Sample Data'!C186:V186)&gt;=30,AVERAGE('Control Sample Data'!C186:V186)&gt;=30,OR(H186&gt;=0.05,H186="N/A")),"B",IF(OR(AND(AVERAGE('Test Sample Data'!C186:V186)&gt;=30,AVERAGE('Control Sample Data'!C186:V186)&lt;=30),AND(AVERAGE('Test Sample Data'!C186:V186)&lt;=30,AVERAGE('Control Sample Data'!C186:V186)&gt;=30)),"A","OKAY")))))</f>
        <v>C</v>
      </c>
    </row>
    <row r="187" spans="1:10" ht="12.75" customHeight="1">
      <c r="A187" s="149" t="str">
        <f>'Test Sample Data'!A187</f>
        <v>Zfhx2os</v>
      </c>
      <c r="B187" s="167" t="s">
        <v>72</v>
      </c>
      <c r="C187" s="24" t="e">
        <f ca="1">'Data pre-processing'!CK187</f>
        <v>#DIV/0!</v>
      </c>
      <c r="D187" s="24" t="e">
        <f ca="1">'Data pre-processing'!CL187</f>
        <v>#DIV/0!</v>
      </c>
      <c r="E187" s="25" t="e">
        <f t="shared" ca="1" si="8"/>
        <v>#DIV/0!</v>
      </c>
      <c r="F187" s="25" t="e">
        <f t="shared" ca="1" si="9"/>
        <v>#DIV/0!</v>
      </c>
      <c r="G187" s="24" t="e">
        <f t="shared" ca="1" si="10"/>
        <v>#DIV/0!</v>
      </c>
      <c r="H187" s="26" t="str">
        <f ca="1">IF(ISERROR(TTEST('Data pre-processing'!DC187:DV187,'Data pre-processing'!DY187:ER187,2,2)),"N/A",TTEST('Data pre-processing'!DC187:DV187,'Data pre-processing'!DY187:ER187,2,2))</f>
        <v>N/A</v>
      </c>
      <c r="I187" s="24" t="e">
        <f t="shared" ca="1" si="11"/>
        <v>#DIV/0!</v>
      </c>
      <c r="J187" s="27" t="str">
        <f>IF(OR(ISERR(AVERAGE('Test Sample Data'!C187:V187)),ISERR(AVERAGE('Control Sample Data'!C187:V187))),"C",IF(COUNT('Test Sample Data'!C187:V187)&lt;2,"C",IF(OR(AND(AVERAGE('Test Sample Data'!C187:V187)&gt;=35,AVERAGE('Control Sample Data'!C187:V187)&gt;=35),AVERAGE('Test Sample Data'!C187:V187)="N/A",AVERAGE('Control Sample Data'!C187:V187)="N/A",COUNT('Test Sample Data'!C187:V187)&lt;2),"C",IF(AND(AVERAGE('Test Sample Data'!C187:V187)&gt;=30,AVERAGE('Control Sample Data'!C187:V187)&gt;=30,OR(H187&gt;=0.05,H187="N/A")),"B",IF(OR(AND(AVERAGE('Test Sample Data'!C187:V187)&gt;=30,AVERAGE('Control Sample Data'!C187:V187)&lt;=30),AND(AVERAGE('Test Sample Data'!C187:V187)&lt;=30,AVERAGE('Control Sample Data'!C187:V187)&gt;=30)),"A","OKAY")))))</f>
        <v>C</v>
      </c>
    </row>
    <row r="188" spans="1:10" ht="12.75" customHeight="1">
      <c r="A188" s="149" t="str">
        <f>'Test Sample Data'!A188</f>
        <v>ACTB</v>
      </c>
      <c r="B188" s="167" t="s">
        <v>70</v>
      </c>
      <c r="C188" s="24" t="e">
        <f ca="1">'Data pre-processing'!CK188</f>
        <v>#DIV/0!</v>
      </c>
      <c r="D188" s="24" t="e">
        <f ca="1">'Data pre-processing'!CL188</f>
        <v>#DIV/0!</v>
      </c>
      <c r="E188" s="25" t="e">
        <f t="shared" ca="1" si="8"/>
        <v>#DIV/0!</v>
      </c>
      <c r="F188" s="25" t="e">
        <f t="shared" ca="1" si="9"/>
        <v>#DIV/0!</v>
      </c>
      <c r="G188" s="24" t="e">
        <f t="shared" ca="1" si="10"/>
        <v>#DIV/0!</v>
      </c>
      <c r="H188" s="26" t="str">
        <f ca="1">IF(ISERROR(TTEST('Data pre-processing'!DC188:DV188,'Data pre-processing'!DY188:ER188,2,2)),"N/A",TTEST('Data pre-processing'!DC188:DV188,'Data pre-processing'!DY188:ER188,2,2))</f>
        <v>N/A</v>
      </c>
      <c r="I188" s="24" t="e">
        <f t="shared" ca="1" si="11"/>
        <v>#DIV/0!</v>
      </c>
      <c r="J188" s="27" t="str">
        <f>IF(OR(ISERR(AVERAGE('Test Sample Data'!C188:V188)),ISERR(AVERAGE('Control Sample Data'!C188:V188))),"C",IF(COUNT('Test Sample Data'!C188:V188)&lt;2,"C",IF(OR(AND(AVERAGE('Test Sample Data'!C188:V188)&gt;=35,AVERAGE('Control Sample Data'!C188:V188)&gt;=35),AVERAGE('Test Sample Data'!C188:V188)="N/A",AVERAGE('Control Sample Data'!C188:V188)="N/A",COUNT('Test Sample Data'!C188:V188)&lt;2),"C",IF(AND(AVERAGE('Test Sample Data'!C188:V188)&gt;=30,AVERAGE('Control Sample Data'!C188:V188)&gt;=30,OR(H188&gt;=0.05,H188="N/A")),"B",IF(OR(AND(AVERAGE('Test Sample Data'!C188:V188)&gt;=30,AVERAGE('Control Sample Data'!C188:V188)&lt;=30),AND(AVERAGE('Test Sample Data'!C188:V188)&lt;=30,AVERAGE('Control Sample Data'!C188:V188)&gt;=30)),"A","OKAY")))))</f>
        <v>C</v>
      </c>
    </row>
    <row r="189" spans="1:10" ht="12.75" customHeight="1">
      <c r="A189" s="149" t="str">
        <f>'Test Sample Data'!A189</f>
        <v>GAPDH</v>
      </c>
      <c r="B189" s="167" t="s">
        <v>68</v>
      </c>
      <c r="C189" s="24" t="e">
        <f ca="1">'Data pre-processing'!CK189</f>
        <v>#DIV/0!</v>
      </c>
      <c r="D189" s="24" t="e">
        <f ca="1">'Data pre-processing'!CL189</f>
        <v>#DIV/0!</v>
      </c>
      <c r="E189" s="25" t="e">
        <f t="shared" ca="1" si="8"/>
        <v>#DIV/0!</v>
      </c>
      <c r="F189" s="25" t="e">
        <f t="shared" ca="1" si="9"/>
        <v>#DIV/0!</v>
      </c>
      <c r="G189" s="24" t="e">
        <f t="shared" ca="1" si="10"/>
        <v>#DIV/0!</v>
      </c>
      <c r="H189" s="26" t="str">
        <f ca="1">IF(ISERROR(TTEST('Data pre-processing'!DC189:DV189,'Data pre-processing'!DY189:ER189,2,2)),"N/A",TTEST('Data pre-processing'!DC189:DV189,'Data pre-processing'!DY189:ER189,2,2))</f>
        <v>N/A</v>
      </c>
      <c r="I189" s="24" t="e">
        <f t="shared" ca="1" si="11"/>
        <v>#DIV/0!</v>
      </c>
      <c r="J189" s="27" t="str">
        <f>IF(OR(ISERR(AVERAGE('Test Sample Data'!C189:V189)),ISERR(AVERAGE('Control Sample Data'!C189:V189))),"C",IF(COUNT('Test Sample Data'!C189:V189)&lt;2,"C",IF(OR(AND(AVERAGE('Test Sample Data'!C189:V189)&gt;=35,AVERAGE('Control Sample Data'!C189:V189)&gt;=35),AVERAGE('Test Sample Data'!C189:V189)="N/A",AVERAGE('Control Sample Data'!C189:V189)="N/A",COUNT('Test Sample Data'!C189:V189)&lt;2),"C",IF(AND(AVERAGE('Test Sample Data'!C189:V189)&gt;=30,AVERAGE('Control Sample Data'!C189:V189)&gt;=30,OR(H189&gt;=0.05,H189="N/A")),"B",IF(OR(AND(AVERAGE('Test Sample Data'!C189:V189)&gt;=30,AVERAGE('Control Sample Data'!C189:V189)&lt;=30),AND(AVERAGE('Test Sample Data'!C189:V189)&lt;=30,AVERAGE('Control Sample Data'!C189:V189)&gt;=30)),"A","OKAY")))))</f>
        <v>C</v>
      </c>
    </row>
    <row r="190" spans="1:10" ht="12.75" customHeight="1">
      <c r="A190" s="149" t="str">
        <f>'Test Sample Data'!A190</f>
        <v>18S rRNA</v>
      </c>
      <c r="B190" s="167" t="s">
        <v>66</v>
      </c>
      <c r="C190" s="24" t="e">
        <f ca="1">'Data pre-processing'!CK190</f>
        <v>#DIV/0!</v>
      </c>
      <c r="D190" s="24" t="e">
        <f ca="1">'Data pre-processing'!CL190</f>
        <v>#DIV/0!</v>
      </c>
      <c r="E190" s="25" t="e">
        <f t="shared" ca="1" si="8"/>
        <v>#DIV/0!</v>
      </c>
      <c r="F190" s="25" t="e">
        <f t="shared" ca="1" si="9"/>
        <v>#DIV/0!</v>
      </c>
      <c r="G190" s="24" t="e">
        <f t="shared" ca="1" si="10"/>
        <v>#DIV/0!</v>
      </c>
      <c r="H190" s="26" t="str">
        <f ca="1">IF(ISERROR(TTEST('Data pre-processing'!DC190:DV190,'Data pre-processing'!DY190:ER190,2,2)),"N/A",TTEST('Data pre-processing'!DC190:DV190,'Data pre-processing'!DY190:ER190,2,2))</f>
        <v>N/A</v>
      </c>
      <c r="I190" s="24" t="e">
        <f t="shared" ca="1" si="11"/>
        <v>#DIV/0!</v>
      </c>
      <c r="J190" s="27" t="str">
        <f>IF(OR(ISERR(AVERAGE('Test Sample Data'!C190:V190)),ISERR(AVERAGE('Control Sample Data'!C190:V190))),"C",IF(COUNT('Test Sample Data'!C190:V190)&lt;2,"C",IF(OR(AND(AVERAGE('Test Sample Data'!C190:V190)&gt;=35,AVERAGE('Control Sample Data'!C190:V190)&gt;=35),AVERAGE('Test Sample Data'!C190:V190)="N/A",AVERAGE('Control Sample Data'!C190:V190)="N/A",COUNT('Test Sample Data'!C190:V190)&lt;2),"C",IF(AND(AVERAGE('Test Sample Data'!C190:V190)&gt;=30,AVERAGE('Control Sample Data'!C190:V190)&gt;=30,OR(H190&gt;=0.05,H190="N/A")),"B",IF(OR(AND(AVERAGE('Test Sample Data'!C190:V190)&gt;=30,AVERAGE('Control Sample Data'!C190:V190)&lt;=30),AND(AVERAGE('Test Sample Data'!C190:V190)&lt;=30,AVERAGE('Control Sample Data'!C190:V190)&gt;=30)),"A","OKAY")))))</f>
        <v>C</v>
      </c>
    </row>
    <row r="191" spans="1:10" ht="12.75" customHeight="1">
      <c r="A191"/>
      <c r="B191"/>
      <c r="C191"/>
      <c r="D191"/>
      <c r="E191"/>
      <c r="F191"/>
      <c r="G191"/>
      <c r="H191"/>
      <c r="I191"/>
      <c r="J191"/>
    </row>
    <row r="192" spans="1:10" ht="12.75" customHeight="1">
      <c r="A192"/>
      <c r="B192"/>
      <c r="C192"/>
      <c r="D192"/>
      <c r="E192"/>
      <c r="F192"/>
      <c r="G192"/>
      <c r="H192"/>
      <c r="I192"/>
      <c r="J192"/>
    </row>
    <row r="193" spans="1:10" ht="12.75" customHeight="1">
      <c r="A193"/>
      <c r="B193"/>
      <c r="C193"/>
      <c r="D193"/>
      <c r="E193"/>
      <c r="F193"/>
      <c r="G193"/>
      <c r="H193"/>
      <c r="I193"/>
      <c r="J193"/>
    </row>
    <row r="194" spans="1:10" ht="12.75" customHeight="1">
      <c r="A194"/>
      <c r="B194"/>
      <c r="C194"/>
      <c r="D194"/>
      <c r="E194"/>
      <c r="F194"/>
      <c r="G194"/>
      <c r="H194"/>
      <c r="I194"/>
      <c r="J194"/>
    </row>
    <row r="195" spans="1:10"/>
    <row r="196" spans="1:10"/>
    <row r="197" spans="1:10"/>
    <row r="198" spans="1:10"/>
    <row r="199" spans="1:10"/>
    <row r="200" spans="1:10"/>
    <row r="201" spans="1:10"/>
    <row r="202" spans="1:10"/>
    <row r="203" spans="1:10"/>
    <row r="204" spans="1:10"/>
  </sheetData>
  <autoFilter ref="A2:J194"/>
  <mergeCells count="3">
    <mergeCell ref="A1:B1"/>
    <mergeCell ref="C1:D1"/>
    <mergeCell ref="E1:F1"/>
  </mergeCells>
  <phoneticPr fontId="0" type="noConversion"/>
  <conditionalFormatting sqref="Q85 Z85 AI85 AR85 BA85 BJ85 BS85 CB85 CK85 CT85 DC85 DL85 DU85 ED85 EM85 EV85 FE85 FN85 FW85 GF85 GO85 GX85 HG85 HP85 HY85 IH85 IQ85 H3:H190">
    <cfRule type="cellIs" dxfId="9" priority="86" stopIfTrue="1" operator="lessThanOrEqual">
      <formula>0.05</formula>
    </cfRule>
  </conditionalFormatting>
  <conditionalFormatting sqref="AA85 AJ85 AS85 BB85 BK85 BT85 CC85 CL85 CU85 DD85 DM85 DV85 EE85 EN85 EW85 FF85 FO85 FX85 GG85 GP85 GY85 HH85 HQ85 HZ85 II85 IR85">
    <cfRule type="cellIs" dxfId="8" priority="3" stopIfTrue="1" operator="greaterThan">
      <formula>2</formula>
    </cfRule>
    <cfRule type="cellIs" dxfId="7" priority="3" stopIfTrue="1" operator="lessThan">
      <formula>-2</formula>
    </cfRule>
  </conditionalFormatting>
  <conditionalFormatting sqref="P85 Y85 AH85 AQ85 AZ85 BI85 BR85 CA85 CJ85 CS85 DB85 DK85 DT85 EC85 EL85 EU85 FD85 FM85 FV85 GE85 GN85 GW85 HF85 HO85 HX85 IG85 IP85">
    <cfRule type="cellIs" dxfId="6" priority="113" stopIfTrue="1" operator="greaterThan">
      <formula>2</formula>
    </cfRule>
    <cfRule type="cellIs" dxfId="5" priority="113" stopIfTrue="1" operator="lessThan">
      <formula>0.33</formula>
    </cfRule>
  </conditionalFormatting>
  <conditionalFormatting sqref="G3:G190">
    <cfRule type="cellIs" dxfId="4" priority="140" stopIfTrue="1" operator="lessThan">
      <formula>0.5</formula>
    </cfRule>
    <cfRule type="cellIs" dxfId="3" priority="140" stopIfTrue="1" operator="greaterThanOrEqual">
      <formula>2</formula>
    </cfRule>
    <cfRule type="cellIs" dxfId="2" priority="140" stopIfTrue="1" operator="greaterThan">
      <formula>3</formula>
    </cfRule>
  </conditionalFormatting>
  <conditionalFormatting sqref="I3:I190">
    <cfRule type="cellIs" dxfId="1" priority="1" operator="lessThanOrEqual">
      <formula>-2</formula>
    </cfRule>
    <cfRule type="cellIs" dxfId="0" priority="2" operator="greaterThanOrEqual">
      <formula>2</formula>
    </cfRule>
  </conditionalFormatting>
  <pageMargins left="0.74990626395218019" right="0.74990626395218019" top="0.99987495602585208" bottom="0.99987495602585208" header="0.49993747801292604" footer="0.4999374780129260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0"/>
  <sheetViews>
    <sheetView zoomScale="80" zoomScaleNormal="80" workbookViewId="0">
      <selection sqref="A1:A2"/>
    </sheetView>
  </sheetViews>
  <sheetFormatPr defaultColWidth="0" defaultRowHeight="12.75" zeroHeight="1"/>
  <cols>
    <col min="1" max="1" width="18" style="13" customWidth="1"/>
    <col min="2" max="2" width="4.875" style="13" hidden="1" customWidth="1"/>
    <col min="3" max="3" width="7.625" style="13" customWidth="1"/>
    <col min="4" max="4" width="7.125" style="13" customWidth="1"/>
    <col min="5" max="5" width="8" style="13" customWidth="1"/>
    <col min="6" max="6" width="6.75" style="13" customWidth="1"/>
    <col min="7" max="8" width="5" style="13" customWidth="1"/>
    <col min="9" max="9" width="5.75" style="13" customWidth="1"/>
    <col min="10" max="13" width="5" style="13" customWidth="1"/>
    <col min="14" max="14" width="6.125" style="13" customWidth="1"/>
    <col min="15" max="15" width="7.25" style="13" customWidth="1"/>
    <col min="16" max="17" width="5" style="13" customWidth="1"/>
    <col min="18" max="18" width="5.625" style="13" customWidth="1"/>
    <col min="19" max="19" width="5.875" style="13" customWidth="1"/>
    <col min="20" max="20" width="6" style="13" customWidth="1"/>
    <col min="21" max="23" width="5" style="13" customWidth="1"/>
    <col min="24" max="24" width="6.75" style="13" customWidth="1"/>
    <col min="25" max="25" width="18.5" style="13" customWidth="1"/>
    <col min="26" max="26" width="7.75" style="13" customWidth="1"/>
    <col min="27" max="30" width="8" style="13" customWidth="1"/>
    <col min="31" max="31" width="11" style="13" customWidth="1"/>
    <col min="32" max="39" width="8" style="13" customWidth="1"/>
    <col min="40" max="40" width="8.625" style="13" customWidth="1"/>
    <col min="41" max="48" width="8" style="13" customWidth="1"/>
    <col min="49" max="49" width="10.875" style="13" customWidth="1"/>
    <col min="50" max="59" width="8" style="13" customWidth="1"/>
    <col min="60" max="16374" width="0" style="13" hidden="1"/>
    <col min="16375" max="16384" width="8" style="63" hidden="1"/>
  </cols>
  <sheetData>
    <row r="1" spans="1:54" ht="12.75" customHeight="1">
      <c r="A1" s="235" t="s">
        <v>455</v>
      </c>
      <c r="B1" s="60"/>
      <c r="C1" s="236" t="s">
        <v>4</v>
      </c>
      <c r="D1" s="226" t="s">
        <v>5</v>
      </c>
      <c r="E1" s="226"/>
      <c r="F1" s="226"/>
      <c r="G1" s="226"/>
      <c r="H1" s="226"/>
      <c r="I1" s="226"/>
      <c r="J1" s="226"/>
      <c r="K1" s="226"/>
      <c r="L1" s="226"/>
      <c r="M1" s="226"/>
      <c r="N1" s="226"/>
      <c r="O1" s="226"/>
      <c r="P1" s="226"/>
      <c r="Q1" s="226"/>
      <c r="R1" s="226"/>
      <c r="S1" s="226"/>
      <c r="T1" s="226"/>
      <c r="U1" s="226"/>
      <c r="V1" s="226"/>
      <c r="W1" s="226"/>
      <c r="Y1" s="239" t="s">
        <v>24</v>
      </c>
      <c r="Z1" s="237" t="s">
        <v>4</v>
      </c>
      <c r="AA1" s="233" t="s">
        <v>23</v>
      </c>
      <c r="AB1" s="233"/>
      <c r="AC1" s="233"/>
      <c r="AD1" s="233"/>
      <c r="AE1" s="233"/>
      <c r="AF1" s="233"/>
      <c r="AG1" s="233"/>
      <c r="AH1" s="233"/>
      <c r="AI1" s="233"/>
      <c r="AJ1" s="233"/>
      <c r="AK1" s="233"/>
      <c r="AL1" s="233"/>
      <c r="AM1" s="233"/>
      <c r="AN1" s="233"/>
      <c r="AO1" s="233"/>
      <c r="AP1" s="233"/>
      <c r="AQ1" s="233"/>
      <c r="AR1" s="233"/>
      <c r="AS1" s="233"/>
      <c r="AT1" s="234"/>
      <c r="AW1" s="229" t="s">
        <v>24</v>
      </c>
      <c r="AX1" s="227" t="s">
        <v>25</v>
      </c>
      <c r="AY1" s="227" t="s">
        <v>26</v>
      </c>
      <c r="AZ1" s="227" t="s">
        <v>27</v>
      </c>
      <c r="BA1" s="62"/>
      <c r="BB1" s="62"/>
    </row>
    <row r="2" spans="1:54">
      <c r="A2" s="235"/>
      <c r="B2" s="60"/>
      <c r="C2" s="236"/>
      <c r="D2" s="78">
        <v>1</v>
      </c>
      <c r="E2" s="78">
        <v>2</v>
      </c>
      <c r="F2" s="78">
        <v>3</v>
      </c>
      <c r="G2" s="78">
        <v>4</v>
      </c>
      <c r="H2" s="78">
        <v>5</v>
      </c>
      <c r="I2" s="78">
        <v>6</v>
      </c>
      <c r="J2" s="78">
        <v>7</v>
      </c>
      <c r="K2" s="78">
        <v>8</v>
      </c>
      <c r="L2" s="78">
        <v>9</v>
      </c>
      <c r="M2" s="78">
        <v>10</v>
      </c>
      <c r="N2" s="78">
        <v>11</v>
      </c>
      <c r="O2" s="78">
        <v>12</v>
      </c>
      <c r="P2" s="78">
        <v>13</v>
      </c>
      <c r="Q2" s="78">
        <v>14</v>
      </c>
      <c r="R2" s="78">
        <v>15</v>
      </c>
      <c r="S2" s="78">
        <v>16</v>
      </c>
      <c r="T2" s="78">
        <v>17</v>
      </c>
      <c r="U2" s="78">
        <v>18</v>
      </c>
      <c r="V2" s="78">
        <v>19</v>
      </c>
      <c r="W2" s="78">
        <v>20</v>
      </c>
      <c r="Y2" s="240"/>
      <c r="Z2" s="238"/>
      <c r="AA2" s="112">
        <v>1</v>
      </c>
      <c r="AB2" s="112">
        <v>2</v>
      </c>
      <c r="AC2" s="112">
        <v>3</v>
      </c>
      <c r="AD2" s="112">
        <v>4</v>
      </c>
      <c r="AE2" s="112">
        <v>5</v>
      </c>
      <c r="AF2" s="112">
        <v>6</v>
      </c>
      <c r="AG2" s="112">
        <v>7</v>
      </c>
      <c r="AH2" s="112">
        <v>8</v>
      </c>
      <c r="AI2" s="112">
        <v>9</v>
      </c>
      <c r="AJ2" s="112">
        <v>10</v>
      </c>
      <c r="AK2" s="112">
        <v>11</v>
      </c>
      <c r="AL2" s="112">
        <v>12</v>
      </c>
      <c r="AM2" s="112">
        <v>13</v>
      </c>
      <c r="AN2" s="112">
        <v>14</v>
      </c>
      <c r="AO2" s="112">
        <v>15</v>
      </c>
      <c r="AP2" s="112">
        <v>16</v>
      </c>
      <c r="AQ2" s="112">
        <v>17</v>
      </c>
      <c r="AR2" s="112">
        <v>18</v>
      </c>
      <c r="AS2" s="112">
        <v>19</v>
      </c>
      <c r="AT2" s="115">
        <v>20</v>
      </c>
      <c r="AW2" s="230"/>
      <c r="AX2" s="228"/>
      <c r="AY2" s="228"/>
      <c r="AZ2" s="228"/>
      <c r="BA2" s="64"/>
      <c r="BB2" s="64"/>
    </row>
    <row r="3" spans="1:54" ht="12.75" customHeight="1">
      <c r="A3" s="179" t="s">
        <v>1291</v>
      </c>
      <c r="B3" s="138"/>
      <c r="C3" s="58" t="str">
        <f>IF($A3="","",IF(VLOOKUP($A3,'Test Sample Data'!$A$3:$L$196,2,FALSE)=0,"",VLOOKUP($A3,'Test Sample Data'!$A$3:$L$196,2,FALSE)))</f>
        <v>O18|P18</v>
      </c>
      <c r="D3" s="59" t="str">
        <f>IF($A3="","",IF(VLOOKUP($A3,'Data pre-processing'!$A$3:$V$194,D$2+2,FALSE)=0,"",IF(AND(ISNUMBER(VLOOKUP($A3,'Test Sample Data'!$A$3:$V$194,D$2+2,FALSE)),ISNUMBER(VLOOKUP($A3,'Data pre-processing'!$A$3:$V$194,D$2+2,FALSE))),VLOOKUP($A3,'Data pre-processing'!$A$3:$V$194,D$2+2,FALSE),"")))</f>
        <v/>
      </c>
      <c r="E3" s="59" t="str">
        <f>IF($A3="","",IF(VLOOKUP($A3,'Data pre-processing'!$A$3:$V$194,E$2+2,FALSE)=0,"",IF(AND(ISNUMBER(VLOOKUP($A3,'Test Sample Data'!$A$3:$V$194,E$2+2,FALSE)),ISNUMBER(VLOOKUP($A3,'Data pre-processing'!$A$3:$V$194,E$2+2,FALSE))),VLOOKUP($A3,'Data pre-processing'!$A$3:$V$194,E$2+2,FALSE),"")))</f>
        <v/>
      </c>
      <c r="F3" s="59" t="str">
        <f>IF($A3="","",IF(VLOOKUP($A3,'Data pre-processing'!$A$3:$V$194,F$2+2,FALSE)=0,"",IF(AND(ISNUMBER(VLOOKUP($A3,'Test Sample Data'!$A$3:$V$194,F$2+2,FALSE)),ISNUMBER(VLOOKUP($A3,'Data pre-processing'!$A$3:$V$194,F$2+2,FALSE))),VLOOKUP($A3,'Data pre-processing'!$A$3:$V$194,F$2+2,FALSE),"")))</f>
        <v/>
      </c>
      <c r="G3" s="59" t="str">
        <f>IF($A3="","",IF(VLOOKUP($A3,'Data pre-processing'!$A$3:$V$194,G$2+2,FALSE)=0,"",IF(AND(ISNUMBER(VLOOKUP($A3,'Test Sample Data'!$A$3:$V$194,G$2+2,FALSE)),ISNUMBER(VLOOKUP($A3,'Data pre-processing'!$A$3:$V$194,G$2+2,FALSE))),VLOOKUP($A3,'Data pre-processing'!$A$3:$V$194,G$2+2,FALSE),"")))</f>
        <v/>
      </c>
      <c r="H3" s="59" t="str">
        <f>IF($A3="","",IF(VLOOKUP($A3,'Data pre-processing'!$A$3:$V$194,H$2+2,FALSE)=0,"",IF(AND(ISNUMBER(VLOOKUP($A3,'Test Sample Data'!$A$3:$V$194,H$2+2,FALSE)),ISNUMBER(VLOOKUP($A3,'Data pre-processing'!$A$3:$V$194,H$2+2,FALSE))),VLOOKUP($A3,'Data pre-processing'!$A$3:$V$194,H$2+2,FALSE),"")))</f>
        <v/>
      </c>
      <c r="I3" s="59" t="str">
        <f>IF($A3="","",IF(VLOOKUP($A3,'Data pre-processing'!$A$3:$V$194,I$2+2,FALSE)=0,"",IF(AND(ISNUMBER(VLOOKUP($A3,'Test Sample Data'!$A$3:$V$194,I$2+2,FALSE)),ISNUMBER(VLOOKUP($A3,'Data pre-processing'!$A$3:$V$194,I$2+2,FALSE))),VLOOKUP($A3,'Data pre-processing'!$A$3:$V$194,I$2+2,FALSE),"")))</f>
        <v/>
      </c>
      <c r="J3" s="59" t="str">
        <f>IF($A3="","",IF(VLOOKUP($A3,'Data pre-processing'!$A$3:$V$194,J$2+2,FALSE)=0,"",IF(AND(ISNUMBER(VLOOKUP($A3,'Test Sample Data'!$A$3:$V$194,J$2+2,FALSE)),ISNUMBER(VLOOKUP($A3,'Data pre-processing'!$A$3:$V$194,J$2+2,FALSE))),VLOOKUP($A3,'Data pre-processing'!$A$3:$V$194,J$2+2,FALSE),"")))</f>
        <v/>
      </c>
      <c r="K3" s="59" t="str">
        <f>IF($A3="","",IF(VLOOKUP($A3,'Data pre-processing'!$A$3:$V$194,K$2+2,FALSE)=0,"",IF(AND(ISNUMBER(VLOOKUP($A3,'Test Sample Data'!$A$3:$V$194,K$2+2,FALSE)),ISNUMBER(VLOOKUP($A3,'Data pre-processing'!$A$3:$V$194,K$2+2,FALSE))),VLOOKUP($A3,'Data pre-processing'!$A$3:$V$194,K$2+2,FALSE),"")))</f>
        <v/>
      </c>
      <c r="L3" s="59" t="str">
        <f>IF($A3="","",IF(VLOOKUP($A3,'Data pre-processing'!$A$3:$V$194,L$2+2,FALSE)=0,"",IF(AND(ISNUMBER(VLOOKUP($A3,'Test Sample Data'!$A$3:$V$194,L$2+2,FALSE)),ISNUMBER(VLOOKUP($A3,'Data pre-processing'!$A$3:$V$194,L$2+2,FALSE))),VLOOKUP($A3,'Data pre-processing'!$A$3:$V$194,L$2+2,FALSE),"")))</f>
        <v/>
      </c>
      <c r="M3" s="59" t="str">
        <f>IF($A3="","",IF(VLOOKUP($A3,'Data pre-processing'!$A$3:$V$194,M$2+2,FALSE)=0,"",IF(AND(ISNUMBER(VLOOKUP($A3,'Test Sample Data'!$A$3:$V$194,M$2+2,FALSE)),ISNUMBER(VLOOKUP($A3,'Data pre-processing'!$A$3:$V$194,M$2+2,FALSE))),VLOOKUP($A3,'Data pre-processing'!$A$3:$V$194,M$2+2,FALSE),"")))</f>
        <v/>
      </c>
      <c r="N3" s="59" t="str">
        <f>IF($A3="","",IF(VLOOKUP($A3,'Data pre-processing'!$A$3:$V$194,N$2+2,FALSE)=0,"",IF(AND(ISNUMBER(VLOOKUP($A3,'Test Sample Data'!$A$3:$V$194,N$2+2,FALSE)),ISNUMBER(VLOOKUP($A3,'Data pre-processing'!$A$3:$V$194,N$2+2,FALSE))),VLOOKUP($A3,'Data pre-processing'!$A$3:$V$194,N$2+2,FALSE),"")))</f>
        <v/>
      </c>
      <c r="O3" s="59" t="str">
        <f>IF($A3="","",IF(VLOOKUP($A3,'Data pre-processing'!$A$3:$V$194,O$2+2,FALSE)=0,"",IF(AND(ISNUMBER(VLOOKUP($A3,'Test Sample Data'!$A$3:$V$194,O$2+2,FALSE)),ISNUMBER(VLOOKUP($A3,'Data pre-processing'!$A$3:$V$194,O$2+2,FALSE))),VLOOKUP($A3,'Data pre-processing'!$A$3:$V$194,O$2+2,FALSE),"")))</f>
        <v/>
      </c>
      <c r="P3" s="59" t="str">
        <f>IF($A3="","",IF(VLOOKUP($A3,'Data pre-processing'!$A$3:$V$194,P$2+2,FALSE)=0,"",IF(AND(ISNUMBER(VLOOKUP($A3,'Test Sample Data'!$A$3:$V$194,P$2+2,FALSE)),ISNUMBER(VLOOKUP($A3,'Data pre-processing'!$A$3:$V$194,P$2+2,FALSE))),VLOOKUP($A3,'Data pre-processing'!$A$3:$V$194,P$2+2,FALSE),"")))</f>
        <v/>
      </c>
      <c r="Q3" s="59" t="str">
        <f>IF($A3="","",IF(VLOOKUP($A3,'Data pre-processing'!$A$3:$V$194,Q$2+2,FALSE)=0,"",IF(AND(ISNUMBER(VLOOKUP($A3,'Test Sample Data'!$A$3:$V$194,Q$2+2,FALSE)),ISNUMBER(VLOOKUP($A3,'Data pre-processing'!$A$3:$V$194,Q$2+2,FALSE))),VLOOKUP($A3,'Data pre-processing'!$A$3:$V$194,Q$2+2,FALSE),"")))</f>
        <v/>
      </c>
      <c r="R3" s="59" t="str">
        <f>IF($A3="","",IF(VLOOKUP($A3,'Data pre-processing'!$A$3:$V$194,R$2+2,FALSE)=0,"",IF(AND(ISNUMBER(VLOOKUP($A3,'Test Sample Data'!$A$3:$V$194,R$2+2,FALSE)),ISNUMBER(VLOOKUP($A3,'Data pre-processing'!$A$3:$V$194,R$2+2,FALSE))),VLOOKUP($A3,'Data pre-processing'!$A$3:$V$194,R$2+2,FALSE),"")))</f>
        <v/>
      </c>
      <c r="S3" s="59" t="str">
        <f>IF($A3="","",IF(VLOOKUP($A3,'Data pre-processing'!$A$3:$V$194,S$2+2,FALSE)=0,"",IF(AND(ISNUMBER(VLOOKUP($A3,'Test Sample Data'!$A$3:$V$194,S$2+2,FALSE)),ISNUMBER(VLOOKUP($A3,'Data pre-processing'!$A$3:$V$194,S$2+2,FALSE))),VLOOKUP($A3,'Data pre-processing'!$A$3:$V$194,S$2+2,FALSE),"")))</f>
        <v/>
      </c>
      <c r="T3" s="59" t="str">
        <f>IF($A3="","",IF(VLOOKUP($A3,'Data pre-processing'!$A$3:$V$194,T$2+2,FALSE)=0,"",IF(AND(ISNUMBER(VLOOKUP($A3,'Test Sample Data'!$A$3:$V$194,T$2+2,FALSE)),ISNUMBER(VLOOKUP($A3,'Data pre-processing'!$A$3:$V$194,T$2+2,FALSE))),VLOOKUP($A3,'Data pre-processing'!$A$3:$V$194,T$2+2,FALSE),"")))</f>
        <v/>
      </c>
      <c r="U3" s="59" t="str">
        <f>IF($A3="","",IF(VLOOKUP($A3,'Data pre-processing'!$A$3:$V$194,U$2+2,FALSE)=0,"",IF(AND(ISNUMBER(VLOOKUP($A3,'Test Sample Data'!$A$3:$V$194,U$2+2,FALSE)),ISNUMBER(VLOOKUP($A3,'Data pre-processing'!$A$3:$V$194,U$2+2,FALSE))),VLOOKUP($A3,'Data pre-processing'!$A$3:$V$194,U$2+2,FALSE),"")))</f>
        <v/>
      </c>
      <c r="V3" s="59" t="str">
        <f>IF($A3="","",IF(VLOOKUP($A3,'Data pre-processing'!$A$3:$V$194,V$2+2,FALSE)=0,"",IF(AND(ISNUMBER(VLOOKUP($A3,'Test Sample Data'!$A$3:$V$194,V$2+2,FALSE)),ISNUMBER(VLOOKUP($A3,'Data pre-processing'!$A$3:$V$194,V$2+2,FALSE))),VLOOKUP($A3,'Data pre-processing'!$A$3:$V$194,V$2+2,FALSE),"")))</f>
        <v/>
      </c>
      <c r="W3" s="59" t="str">
        <f>IF($A3="","",IF(VLOOKUP($A3,'Data pre-processing'!$A$3:$V$194,W$2+2,FALSE)=0,"",IF(AND(ISNUMBER(VLOOKUP($A3,'Test Sample Data'!$A$3:$V$194,W$2+2,FALSE)),ISNUMBER(VLOOKUP($A3,'Data pre-processing'!$A$3:$V$194,W$2+2,FALSE))),VLOOKUP($A3,'Data pre-processing'!$A$3:$V$194,W$2+2,FALSE),"")))</f>
        <v/>
      </c>
      <c r="Y3" s="113" t="str">
        <f>A3</f>
        <v>ACTB</v>
      </c>
      <c r="Z3" s="113" t="str">
        <f>IF('Choose Housekeeping Genes'!C3=0,"",'Choose Housekeeping Genes'!C3)</f>
        <v>O18|P18</v>
      </c>
      <c r="AA3" s="59" t="str">
        <f>IF($A3="","",IF(VLOOKUP($A3,'Data pre-processing'!$W$3:$AR$194,AA$2+2,FALSE)=0,"",IF(AND(ISNUMBER(VLOOKUP($A3,'Control Sample Data'!$A$3:$V$194,AA$2+2,FALSE)),ISNUMBER(VLOOKUP($A3,'Data pre-processing'!$W$3:$AR$194,AA$2+2,FALSE))),VLOOKUP($A3,'Data pre-processing'!$W$3:$AR$194,AA$2+2,FALSE),"")))</f>
        <v/>
      </c>
      <c r="AB3" s="59" t="str">
        <f>IF($A3="","",IF(VLOOKUP($A3,'Data pre-processing'!$W$3:$AR$194,AB$2+2,FALSE)=0,"",IF(AND(ISNUMBER(VLOOKUP($A3,'Control Sample Data'!$A$3:$V$194,AB$2+2,FALSE)),ISNUMBER(VLOOKUP($A3,'Data pre-processing'!$W$3:$AR$194,AB$2+2,FALSE))),VLOOKUP($A3,'Data pre-processing'!$W$3:$AR$194,AB$2+2,FALSE),"")))</f>
        <v/>
      </c>
      <c r="AC3" s="59" t="str">
        <f>IF($A3="","",IF(VLOOKUP($A3,'Data pre-processing'!$W$3:$AR$194,AC$2+2,FALSE)=0,"",IF(AND(ISNUMBER(VLOOKUP($A3,'Control Sample Data'!$A$3:$V$194,AC$2+2,FALSE)),ISNUMBER(VLOOKUP($A3,'Data pre-processing'!$W$3:$AR$194,AC$2+2,FALSE))),VLOOKUP($A3,'Data pre-processing'!$W$3:$AR$194,AC$2+2,FALSE),"")))</f>
        <v/>
      </c>
      <c r="AD3" s="59" t="str">
        <f>IF($A3="","",IF(VLOOKUP($A3,'Data pre-processing'!$W$3:$AR$194,AD$2+2,FALSE)=0,"",IF(AND(ISNUMBER(VLOOKUP($A3,'Control Sample Data'!$A$3:$V$194,AD$2+2,FALSE)),ISNUMBER(VLOOKUP($A3,'Data pre-processing'!$W$3:$AR$194,AD$2+2,FALSE))),VLOOKUP($A3,'Data pre-processing'!$W$3:$AR$194,AD$2+2,FALSE),"")))</f>
        <v/>
      </c>
      <c r="AE3" s="59" t="str">
        <f>IF($A3="","",IF(VLOOKUP($A3,'Data pre-processing'!$W$3:$AR$194,AE$2+2,FALSE)=0,"",IF(AND(ISNUMBER(VLOOKUP($A3,'Control Sample Data'!$A$3:$V$194,AE$2+2,FALSE)),ISNUMBER(VLOOKUP($A3,'Data pre-processing'!$W$3:$AR$194,AE$2+2,FALSE))),VLOOKUP($A3,'Data pre-processing'!$W$3:$AR$194,AE$2+2,FALSE),"")))</f>
        <v/>
      </c>
      <c r="AF3" s="59" t="str">
        <f>IF($A3="","",IF(VLOOKUP($A3,'Data pre-processing'!$W$3:$AR$194,AF$2+2,FALSE)=0,"",IF(AND(ISNUMBER(VLOOKUP($A3,'Control Sample Data'!$A$3:$V$194,AF$2+2,FALSE)),ISNUMBER(VLOOKUP($A3,'Data pre-processing'!$W$3:$AR$194,AF$2+2,FALSE))),VLOOKUP($A3,'Data pre-processing'!$W$3:$AR$194,AF$2+2,FALSE),"")))</f>
        <v/>
      </c>
      <c r="AG3" s="59" t="str">
        <f>IF($A3="","",IF(VLOOKUP($A3,'Data pre-processing'!$W$3:$AR$194,AG$2+2,FALSE)=0,"",IF(AND(ISNUMBER(VLOOKUP($A3,'Control Sample Data'!$A$3:$V$194,AG$2+2,FALSE)),ISNUMBER(VLOOKUP($A3,'Data pre-processing'!$W$3:$AR$194,AG$2+2,FALSE))),VLOOKUP($A3,'Data pre-processing'!$W$3:$AR$194,AG$2+2,FALSE),"")))</f>
        <v/>
      </c>
      <c r="AH3" s="59" t="str">
        <f>IF($A3="","",IF(VLOOKUP($A3,'Data pre-processing'!$W$3:$AR$194,AH$2+2,FALSE)=0,"",IF(AND(ISNUMBER(VLOOKUP($A3,'Control Sample Data'!$A$3:$V$194,AH$2+2,FALSE)),ISNUMBER(VLOOKUP($A3,'Data pre-processing'!$W$3:$AR$194,AH$2+2,FALSE))),VLOOKUP($A3,'Data pre-processing'!$W$3:$AR$194,AH$2+2,FALSE),"")))</f>
        <v/>
      </c>
      <c r="AI3" s="59" t="str">
        <f>IF($A3="","",IF(VLOOKUP($A3,'Data pre-processing'!$W$3:$AR$194,AI$2+2,FALSE)=0,"",IF(AND(ISNUMBER(VLOOKUP($A3,'Control Sample Data'!$A$3:$V$194,AI$2+2,FALSE)),ISNUMBER(VLOOKUP($A3,'Data pre-processing'!$W$3:$AR$194,AI$2+2,FALSE))),VLOOKUP($A3,'Data pre-processing'!$W$3:$AR$194,AI$2+2,FALSE),"")))</f>
        <v/>
      </c>
      <c r="AJ3" s="59" t="str">
        <f>IF($A3="","",IF(VLOOKUP($A3,'Data pre-processing'!$W$3:$AR$194,AJ$2+2,FALSE)=0,"",IF(AND(ISNUMBER(VLOOKUP($A3,'Control Sample Data'!$A$3:$V$194,AJ$2+2,FALSE)),ISNUMBER(VLOOKUP($A3,'Data pre-processing'!$W$3:$AR$194,AJ$2+2,FALSE))),VLOOKUP($A3,'Data pre-processing'!$W$3:$AR$194,AJ$2+2,FALSE),"")))</f>
        <v/>
      </c>
      <c r="AK3" s="59" t="str">
        <f>IF($A3="","",IF(VLOOKUP($A3,'Data pre-processing'!$W$3:$AR$194,AK$2+2,FALSE)=0,"",IF(AND(ISNUMBER(VLOOKUP($A3,'Control Sample Data'!$A$3:$V$194,AK$2+2,FALSE)),ISNUMBER(VLOOKUP($A3,'Data pre-processing'!$W$3:$AR$194,AK$2+2,FALSE))),VLOOKUP($A3,'Data pre-processing'!$W$3:$AR$194,AK$2+2,FALSE),"")))</f>
        <v/>
      </c>
      <c r="AL3" s="59" t="str">
        <f>IF($A3="","",IF(VLOOKUP($A3,'Data pre-processing'!$W$3:$AR$194,AL$2+2,FALSE)=0,"",IF(AND(ISNUMBER(VLOOKUP($A3,'Control Sample Data'!$A$3:$V$194,AL$2+2,FALSE)),ISNUMBER(VLOOKUP($A3,'Data pre-processing'!$W$3:$AR$194,AL$2+2,FALSE))),VLOOKUP($A3,'Data pre-processing'!$W$3:$AR$194,AL$2+2,FALSE),"")))</f>
        <v/>
      </c>
      <c r="AM3" s="59" t="str">
        <f>IF($A3="","",IF(VLOOKUP($A3,'Data pre-processing'!$W$3:$AR$194,AM$2+2,FALSE)=0,"",IF(AND(ISNUMBER(VLOOKUP($A3,'Control Sample Data'!$A$3:$V$194,AM$2+2,FALSE)),ISNUMBER(VLOOKUP($A3,'Data pre-processing'!$W$3:$AR$194,AM$2+2,FALSE))),VLOOKUP($A3,'Data pre-processing'!$W$3:$AR$194,AM$2+2,FALSE),"")))</f>
        <v/>
      </c>
      <c r="AN3" s="59" t="str">
        <f>IF($A3="","",IF(VLOOKUP($A3,'Data pre-processing'!$W$3:$AR$194,AN$2+2,FALSE)=0,"",IF(AND(ISNUMBER(VLOOKUP($A3,'Control Sample Data'!$A$3:$V$194,AN$2+2,FALSE)),ISNUMBER(VLOOKUP($A3,'Data pre-processing'!$W$3:$AR$194,AN$2+2,FALSE))),VLOOKUP($A3,'Data pre-processing'!$W$3:$AR$194,AN$2+2,FALSE),"")))</f>
        <v/>
      </c>
      <c r="AO3" s="59" t="str">
        <f>IF($A3="","",IF(VLOOKUP($A3,'Data pre-processing'!$W$3:$AR$194,AO$2+2,FALSE)=0,"",IF(AND(ISNUMBER(VLOOKUP($A3,'Control Sample Data'!$A$3:$V$194,AO$2+2,FALSE)),ISNUMBER(VLOOKUP($A3,'Data pre-processing'!$W$3:$AR$194,AO$2+2,FALSE))),VLOOKUP($A3,'Data pre-processing'!$W$3:$AR$194,AO$2+2,FALSE),"")))</f>
        <v/>
      </c>
      <c r="AP3" s="59" t="str">
        <f>IF($A3="","",IF(VLOOKUP($A3,'Data pre-processing'!$W$3:$AR$194,AP$2+2,FALSE)=0,"",IF(AND(ISNUMBER(VLOOKUP($A3,'Control Sample Data'!$A$3:$V$194,AP$2+2,FALSE)),ISNUMBER(VLOOKUP($A3,'Data pre-processing'!$W$3:$AR$194,AP$2+2,FALSE))),VLOOKUP($A3,'Data pre-processing'!$W$3:$AR$194,AP$2+2,FALSE),"")))</f>
        <v/>
      </c>
      <c r="AQ3" s="59" t="str">
        <f>IF($A3="","",IF(VLOOKUP($A3,'Data pre-processing'!$W$3:$AR$194,AQ$2+2,FALSE)=0,"",IF(AND(ISNUMBER(VLOOKUP($A3,'Control Sample Data'!$A$3:$V$194,AQ$2+2,FALSE)),ISNUMBER(VLOOKUP($A3,'Data pre-processing'!$W$3:$AR$194,AQ$2+2,FALSE))),VLOOKUP($A3,'Data pre-processing'!$W$3:$AR$194,AQ$2+2,FALSE),"")))</f>
        <v/>
      </c>
      <c r="AR3" s="59" t="str">
        <f>IF($A3="","",IF(VLOOKUP($A3,'Data pre-processing'!$W$3:$AR$194,AR$2+2,FALSE)=0,"",IF(AND(ISNUMBER(VLOOKUP($A3,'Control Sample Data'!$A$3:$V$194,AR$2+2,FALSE)),ISNUMBER(VLOOKUP($A3,'Data pre-processing'!$W$3:$AR$194,AR$2+2,FALSE))),VLOOKUP($A3,'Data pre-processing'!$W$3:$AR$194,AR$2+2,FALSE),"")))</f>
        <v/>
      </c>
      <c r="AS3" s="59" t="str">
        <f>IF($A3="","",IF(VLOOKUP($A3,'Data pre-processing'!$W$3:$AR$194,AS$2+2,FALSE)=0,"",IF(AND(ISNUMBER(VLOOKUP($A3,'Control Sample Data'!$A$3:$V$194,AS$2+2,FALSE)),ISNUMBER(VLOOKUP($A3,'Data pre-processing'!$W$3:$AR$194,AS$2+2,FALSE))),VLOOKUP($A3,'Data pre-processing'!$W$3:$AR$194,AS$2+2,FALSE),"")))</f>
        <v/>
      </c>
      <c r="AT3" s="59" t="str">
        <f>IF($A3="","",IF(VLOOKUP($A3,'Data pre-processing'!$W$3:$AR$194,AT$2+2,FALSE)=0,"",IF(AND(ISNUMBER(VLOOKUP($A3,'Control Sample Data'!$A$3:$V$194,AT$2+2,FALSE)),ISNUMBER(VLOOKUP($A3,'Data pre-processing'!$W$3:$AR$194,AT$2+2,FALSE))),VLOOKUP($A3,'Data pre-processing'!$W$3:$AR$194,AT$2+2,FALSE),"")))</f>
        <v/>
      </c>
      <c r="AW3" s="17" t="str">
        <f>A3</f>
        <v>ACTB</v>
      </c>
      <c r="AX3" s="20" t="e">
        <f>AVERAGE(D3:W3)-AVERAGE(AA3:AT3)</f>
        <v>#DIV/0!</v>
      </c>
      <c r="AY3" s="20" t="e">
        <f>STDEV(D3:W3)/AVERAGE(D3:W3)-STDEV(AA3:AT3)/AVERAGE(AA3:AT3)</f>
        <v>#DIV/0!</v>
      </c>
      <c r="AZ3" s="20" t="str">
        <f>IF(ISERROR(TTEST('Choose Housekeeping Genes'!D3:W3,'Choose Housekeeping Genes'!AA3:AT3,2,2)),"N/A",TTEST('Choose Housekeeping Genes'!D3:W3,'Choose Housekeeping Genes'!AA3:AT3,2,2))</f>
        <v>N/A</v>
      </c>
      <c r="BA3" s="20" t="e">
        <f ca="1">IF($AW3=$A$9,"",AZ3)</f>
        <v>#NUM!</v>
      </c>
      <c r="BB3" s="20" t="e">
        <f ca="1">IF(OR($AW3=$A$10,$AW3=$A$9),"",AZ3)</f>
        <v>#NUM!</v>
      </c>
    </row>
    <row r="4" spans="1:54" ht="12" customHeight="1">
      <c r="A4" s="177" t="s">
        <v>1292</v>
      </c>
      <c r="B4" s="102"/>
      <c r="C4" s="103" t="str">
        <f>IF($A4="","",IF(VLOOKUP($A4,'Test Sample Data'!$A$3:$L$196,2,FALSE)=0,"",VLOOKUP($A4,'Test Sample Data'!$A$3:$L$196,2,FALSE)))</f>
        <v>O19|P19</v>
      </c>
      <c r="D4" s="104" t="str">
        <f>IF($A4="","",IF(VLOOKUP($A4,'Data pre-processing'!$A$3:$V$194,D$2+2,FALSE)=0,"",IF(AND(ISNUMBER(VLOOKUP($A4,'Test Sample Data'!$A$3:$V$194,D$2+2,FALSE)),ISNUMBER(VLOOKUP($A4,'Data pre-processing'!$A$3:$V$194,D$2+2,FALSE))),VLOOKUP($A4,'Data pre-processing'!$A$3:$V$194,D$2+2,FALSE),"")))</f>
        <v/>
      </c>
      <c r="E4" s="104" t="str">
        <f>IF($A4="","",IF(VLOOKUP($A4,'Data pre-processing'!$A$3:$V$194,E$2+2,FALSE)=0,"",IF(AND(ISNUMBER(VLOOKUP($A4,'Test Sample Data'!$A$3:$V$194,E$2+2,FALSE)),ISNUMBER(VLOOKUP($A4,'Data pre-processing'!$A$3:$V$194,E$2+2,FALSE))),VLOOKUP($A4,'Data pre-processing'!$A$3:$V$194,E$2+2,FALSE),"")))</f>
        <v/>
      </c>
      <c r="F4" s="104" t="str">
        <f>IF($A4="","",IF(VLOOKUP($A4,'Data pre-processing'!$A$3:$V$194,F$2+2,FALSE)=0,"",IF(AND(ISNUMBER(VLOOKUP($A4,'Test Sample Data'!$A$3:$V$194,F$2+2,FALSE)),ISNUMBER(VLOOKUP($A4,'Data pre-processing'!$A$3:$V$194,F$2+2,FALSE))),VLOOKUP($A4,'Data pre-processing'!$A$3:$V$194,F$2+2,FALSE),"")))</f>
        <v/>
      </c>
      <c r="G4" s="104" t="str">
        <f>IF($A4="","",IF(VLOOKUP($A4,'Data pre-processing'!$A$3:$V$194,G$2+2,FALSE)=0,"",IF(AND(ISNUMBER(VLOOKUP($A4,'Test Sample Data'!$A$3:$V$194,G$2+2,FALSE)),ISNUMBER(VLOOKUP($A4,'Data pre-processing'!$A$3:$V$194,G$2+2,FALSE))),VLOOKUP($A4,'Data pre-processing'!$A$3:$V$194,G$2+2,FALSE),"")))</f>
        <v/>
      </c>
      <c r="H4" s="104" t="str">
        <f>IF($A4="","",IF(VLOOKUP($A4,'Data pre-processing'!$A$3:$V$194,H$2+2,FALSE)=0,"",IF(AND(ISNUMBER(VLOOKUP($A4,'Test Sample Data'!$A$3:$V$194,H$2+2,FALSE)),ISNUMBER(VLOOKUP($A4,'Data pre-processing'!$A$3:$V$194,H$2+2,FALSE))),VLOOKUP($A4,'Data pre-processing'!$A$3:$V$194,H$2+2,FALSE),"")))</f>
        <v/>
      </c>
      <c r="I4" s="104" t="str">
        <f>IF($A4="","",IF(VLOOKUP($A4,'Data pre-processing'!$A$3:$V$194,I$2+2,FALSE)=0,"",IF(AND(ISNUMBER(VLOOKUP($A4,'Test Sample Data'!$A$3:$V$194,I$2+2,FALSE)),ISNUMBER(VLOOKUP($A4,'Data pre-processing'!$A$3:$V$194,I$2+2,FALSE))),VLOOKUP($A4,'Data pre-processing'!$A$3:$V$194,I$2+2,FALSE),"")))</f>
        <v/>
      </c>
      <c r="J4" s="104" t="str">
        <f>IF($A4="","",IF(VLOOKUP($A4,'Data pre-processing'!$A$3:$V$194,J$2+2,FALSE)=0,"",IF(AND(ISNUMBER(VLOOKUP($A4,'Test Sample Data'!$A$3:$V$194,J$2+2,FALSE)),ISNUMBER(VLOOKUP($A4,'Data pre-processing'!$A$3:$V$194,J$2+2,FALSE))),VLOOKUP($A4,'Data pre-processing'!$A$3:$V$194,J$2+2,FALSE),"")))</f>
        <v/>
      </c>
      <c r="K4" s="104" t="str">
        <f>IF($A4="","",IF(VLOOKUP($A4,'Data pre-processing'!$A$3:$V$194,K$2+2,FALSE)=0,"",IF(AND(ISNUMBER(VLOOKUP($A4,'Test Sample Data'!$A$3:$V$194,K$2+2,FALSE)),ISNUMBER(VLOOKUP($A4,'Data pre-processing'!$A$3:$V$194,K$2+2,FALSE))),VLOOKUP($A4,'Data pre-processing'!$A$3:$V$194,K$2+2,FALSE),"")))</f>
        <v/>
      </c>
      <c r="L4" s="104" t="str">
        <f>IF($A4="","",IF(VLOOKUP($A4,'Data pre-processing'!$A$3:$V$194,L$2+2,FALSE)=0,"",IF(AND(ISNUMBER(VLOOKUP($A4,'Test Sample Data'!$A$3:$V$194,L$2+2,FALSE)),ISNUMBER(VLOOKUP($A4,'Data pre-processing'!$A$3:$V$194,L$2+2,FALSE))),VLOOKUP($A4,'Data pre-processing'!$A$3:$V$194,L$2+2,FALSE),"")))</f>
        <v/>
      </c>
      <c r="M4" s="104" t="str">
        <f>IF($A4="","",IF(VLOOKUP($A4,'Data pre-processing'!$A$3:$V$194,M$2+2,FALSE)=0,"",IF(AND(ISNUMBER(VLOOKUP($A4,'Test Sample Data'!$A$3:$V$194,M$2+2,FALSE)),ISNUMBER(VLOOKUP($A4,'Data pre-processing'!$A$3:$V$194,M$2+2,FALSE))),VLOOKUP($A4,'Data pre-processing'!$A$3:$V$194,M$2+2,FALSE),"")))</f>
        <v/>
      </c>
      <c r="N4" s="104" t="str">
        <f>IF($A4="","",IF(VLOOKUP($A4,'Data pre-processing'!$A$3:$V$194,N$2+2,FALSE)=0,"",IF(AND(ISNUMBER(VLOOKUP($A4,'Test Sample Data'!$A$3:$V$194,N$2+2,FALSE)),ISNUMBER(VLOOKUP($A4,'Data pre-processing'!$A$3:$V$194,N$2+2,FALSE))),VLOOKUP($A4,'Data pre-processing'!$A$3:$V$194,N$2+2,FALSE),"")))</f>
        <v/>
      </c>
      <c r="O4" s="104" t="str">
        <f>IF($A4="","",IF(VLOOKUP($A4,'Data pre-processing'!$A$3:$V$194,O$2+2,FALSE)=0,"",IF(AND(ISNUMBER(VLOOKUP($A4,'Test Sample Data'!$A$3:$V$194,O$2+2,FALSE)),ISNUMBER(VLOOKUP($A4,'Data pre-processing'!$A$3:$V$194,O$2+2,FALSE))),VLOOKUP($A4,'Data pre-processing'!$A$3:$V$194,O$2+2,FALSE),"")))</f>
        <v/>
      </c>
      <c r="P4" s="104" t="str">
        <f>IF($A4="","",IF(VLOOKUP($A4,'Data pre-processing'!$A$3:$V$194,P$2+2,FALSE)=0,"",IF(AND(ISNUMBER(VLOOKUP($A4,'Test Sample Data'!$A$3:$V$194,P$2+2,FALSE)),ISNUMBER(VLOOKUP($A4,'Data pre-processing'!$A$3:$V$194,P$2+2,FALSE))),VLOOKUP($A4,'Data pre-processing'!$A$3:$V$194,P$2+2,FALSE),"")))</f>
        <v/>
      </c>
      <c r="Q4" s="104" t="str">
        <f>IF($A4="","",IF(VLOOKUP($A4,'Data pre-processing'!$A$3:$V$194,Q$2+2,FALSE)=0,"",IF(AND(ISNUMBER(VLOOKUP($A4,'Test Sample Data'!$A$3:$V$194,Q$2+2,FALSE)),ISNUMBER(VLOOKUP($A4,'Data pre-processing'!$A$3:$V$194,Q$2+2,FALSE))),VLOOKUP($A4,'Data pre-processing'!$A$3:$V$194,Q$2+2,FALSE),"")))</f>
        <v/>
      </c>
      <c r="R4" s="104" t="str">
        <f>IF($A4="","",IF(VLOOKUP($A4,'Data pre-processing'!$A$3:$V$194,R$2+2,FALSE)=0,"",IF(AND(ISNUMBER(VLOOKUP($A4,'Test Sample Data'!$A$3:$V$194,R$2+2,FALSE)),ISNUMBER(VLOOKUP($A4,'Data pre-processing'!$A$3:$V$194,R$2+2,FALSE))),VLOOKUP($A4,'Data pre-processing'!$A$3:$V$194,R$2+2,FALSE),"")))</f>
        <v/>
      </c>
      <c r="S4" s="104" t="str">
        <f>IF($A4="","",IF(VLOOKUP($A4,'Data pre-processing'!$A$3:$V$194,S$2+2,FALSE)=0,"",IF(AND(ISNUMBER(VLOOKUP($A4,'Test Sample Data'!$A$3:$V$194,S$2+2,FALSE)),ISNUMBER(VLOOKUP($A4,'Data pre-processing'!$A$3:$V$194,S$2+2,FALSE))),VLOOKUP($A4,'Data pre-processing'!$A$3:$V$194,S$2+2,FALSE),"")))</f>
        <v/>
      </c>
      <c r="T4" s="104" t="str">
        <f>IF($A4="","",IF(VLOOKUP($A4,'Data pre-processing'!$A$3:$V$194,T$2+2,FALSE)=0,"",IF(AND(ISNUMBER(VLOOKUP($A4,'Test Sample Data'!$A$3:$V$194,T$2+2,FALSE)),ISNUMBER(VLOOKUP($A4,'Data pre-processing'!$A$3:$V$194,T$2+2,FALSE))),VLOOKUP($A4,'Data pre-processing'!$A$3:$V$194,T$2+2,FALSE),"")))</f>
        <v/>
      </c>
      <c r="U4" s="104" t="str">
        <f>IF($A4="","",IF(VLOOKUP($A4,'Data pre-processing'!$A$3:$V$194,U$2+2,FALSE)=0,"",IF(AND(ISNUMBER(VLOOKUP($A4,'Test Sample Data'!$A$3:$V$194,U$2+2,FALSE)),ISNUMBER(VLOOKUP($A4,'Data pre-processing'!$A$3:$V$194,U$2+2,FALSE))),VLOOKUP($A4,'Data pre-processing'!$A$3:$V$194,U$2+2,FALSE),"")))</f>
        <v/>
      </c>
      <c r="V4" s="104" t="str">
        <f>IF($A4="","",IF(VLOOKUP($A4,'Data pre-processing'!$A$3:$V$194,V$2+2,FALSE)=0,"",IF(AND(ISNUMBER(VLOOKUP($A4,'Test Sample Data'!$A$3:$V$194,V$2+2,FALSE)),ISNUMBER(VLOOKUP($A4,'Data pre-processing'!$A$3:$V$194,V$2+2,FALSE))),VLOOKUP($A4,'Data pre-processing'!$A$3:$V$194,V$2+2,FALSE),"")))</f>
        <v/>
      </c>
      <c r="W4" s="104" t="str">
        <f>IF($A4="","",IF(VLOOKUP($A4,'Data pre-processing'!$A$3:$V$194,W$2+2,FALSE)=0,"",IF(AND(ISNUMBER(VLOOKUP($A4,'Test Sample Data'!$A$3:$V$194,W$2+2,FALSE)),ISNUMBER(VLOOKUP($A4,'Data pre-processing'!$A$3:$V$194,W$2+2,FALSE))),VLOOKUP($A4,'Data pre-processing'!$A$3:$V$194,W$2+2,FALSE),"")))</f>
        <v/>
      </c>
      <c r="Y4" s="116" t="str">
        <f>A4</f>
        <v>GAPDH</v>
      </c>
      <c r="Z4" s="116" t="str">
        <f>IF('Choose Housekeeping Genes'!C4=0,"",'Choose Housekeeping Genes'!C4)</f>
        <v>O19|P19</v>
      </c>
      <c r="AA4" s="104" t="str">
        <f>IF($A4="","",IF(VLOOKUP($A4,'Data pre-processing'!$W$3:$AR$194,AA$2+2,FALSE)=0,"",IF(AND(ISNUMBER(VLOOKUP($A4,'Control Sample Data'!$A$3:$V$194,AA$2+2,FALSE)),ISNUMBER(VLOOKUP($A4,'Data pre-processing'!$W$3:$AR$194,AA$2+2,FALSE))),VLOOKUP($A4,'Data pre-processing'!$W$3:$AR$194,AA$2+2,FALSE),"")))</f>
        <v/>
      </c>
      <c r="AB4" s="104" t="str">
        <f>IF($A4="","",IF(VLOOKUP($A4,'Data pre-processing'!$W$3:$AR$194,AB$2+2,FALSE)=0,"",IF(AND(ISNUMBER(VLOOKUP($A4,'Control Sample Data'!$A$3:$V$194,AB$2+2,FALSE)),ISNUMBER(VLOOKUP($A4,'Data pre-processing'!$W$3:$AR$194,AB$2+2,FALSE))),VLOOKUP($A4,'Data pre-processing'!$W$3:$AR$194,AB$2+2,FALSE),"")))</f>
        <v/>
      </c>
      <c r="AC4" s="104" t="str">
        <f>IF($A4="","",IF(VLOOKUP($A4,'Data pre-processing'!$W$3:$AR$194,AC$2+2,FALSE)=0,"",IF(AND(ISNUMBER(VLOOKUP($A4,'Control Sample Data'!$A$3:$V$194,AC$2+2,FALSE)),ISNUMBER(VLOOKUP($A4,'Data pre-processing'!$W$3:$AR$194,AC$2+2,FALSE))),VLOOKUP($A4,'Data pre-processing'!$W$3:$AR$194,AC$2+2,FALSE),"")))</f>
        <v/>
      </c>
      <c r="AD4" s="104" t="str">
        <f>IF($A4="","",IF(VLOOKUP($A4,'Data pre-processing'!$W$3:$AR$194,AD$2+2,FALSE)=0,"",IF(AND(ISNUMBER(VLOOKUP($A4,'Control Sample Data'!$A$3:$V$194,AD$2+2,FALSE)),ISNUMBER(VLOOKUP($A4,'Data pre-processing'!$W$3:$AR$194,AD$2+2,FALSE))),VLOOKUP($A4,'Data pre-processing'!$W$3:$AR$194,AD$2+2,FALSE),"")))</f>
        <v/>
      </c>
      <c r="AE4" s="104" t="str">
        <f>IF($A4="","",IF(VLOOKUP($A4,'Data pre-processing'!$W$3:$AR$194,AE$2+2,FALSE)=0,"",IF(AND(ISNUMBER(VLOOKUP($A4,'Control Sample Data'!$A$3:$V$194,AE$2+2,FALSE)),ISNUMBER(VLOOKUP($A4,'Data pre-processing'!$W$3:$AR$194,AE$2+2,FALSE))),VLOOKUP($A4,'Data pre-processing'!$W$3:$AR$194,AE$2+2,FALSE),"")))</f>
        <v/>
      </c>
      <c r="AF4" s="104" t="str">
        <f>IF($A4="","",IF(VLOOKUP($A4,'Data pre-processing'!$W$3:$AR$194,AF$2+2,FALSE)=0,"",IF(AND(ISNUMBER(VLOOKUP($A4,'Control Sample Data'!$A$3:$V$194,AF$2+2,FALSE)),ISNUMBER(VLOOKUP($A4,'Data pre-processing'!$W$3:$AR$194,AF$2+2,FALSE))),VLOOKUP($A4,'Data pre-processing'!$W$3:$AR$194,AF$2+2,FALSE),"")))</f>
        <v/>
      </c>
      <c r="AG4" s="104" t="str">
        <f>IF($A4="","",IF(VLOOKUP($A4,'Data pre-processing'!$W$3:$AR$194,AG$2+2,FALSE)=0,"",IF(AND(ISNUMBER(VLOOKUP($A4,'Control Sample Data'!$A$3:$V$194,AG$2+2,FALSE)),ISNUMBER(VLOOKUP($A4,'Data pre-processing'!$W$3:$AR$194,AG$2+2,FALSE))),VLOOKUP($A4,'Data pre-processing'!$W$3:$AR$194,AG$2+2,FALSE),"")))</f>
        <v/>
      </c>
      <c r="AH4" s="104" t="str">
        <f>IF($A4="","",IF(VLOOKUP($A4,'Data pre-processing'!$W$3:$AR$194,AH$2+2,FALSE)=0,"",IF(AND(ISNUMBER(VLOOKUP($A4,'Control Sample Data'!$A$3:$V$194,AH$2+2,FALSE)),ISNUMBER(VLOOKUP($A4,'Data pre-processing'!$W$3:$AR$194,AH$2+2,FALSE))),VLOOKUP($A4,'Data pre-processing'!$W$3:$AR$194,AH$2+2,FALSE),"")))</f>
        <v/>
      </c>
      <c r="AI4" s="104" t="str">
        <f>IF($A4="","",IF(VLOOKUP($A4,'Data pre-processing'!$W$3:$AR$194,AI$2+2,FALSE)=0,"",IF(AND(ISNUMBER(VLOOKUP($A4,'Control Sample Data'!$A$3:$V$194,AI$2+2,FALSE)),ISNUMBER(VLOOKUP($A4,'Data pre-processing'!$W$3:$AR$194,AI$2+2,FALSE))),VLOOKUP($A4,'Data pre-processing'!$W$3:$AR$194,AI$2+2,FALSE),"")))</f>
        <v/>
      </c>
      <c r="AJ4" s="104" t="str">
        <f>IF($A4="","",IF(VLOOKUP($A4,'Data pre-processing'!$W$3:$AR$194,AJ$2+2,FALSE)=0,"",IF(AND(ISNUMBER(VLOOKUP($A4,'Control Sample Data'!$A$3:$V$194,AJ$2+2,FALSE)),ISNUMBER(VLOOKUP($A4,'Data pre-processing'!$W$3:$AR$194,AJ$2+2,FALSE))),VLOOKUP($A4,'Data pre-processing'!$W$3:$AR$194,AJ$2+2,FALSE),"")))</f>
        <v/>
      </c>
      <c r="AK4" s="104" t="str">
        <f>IF($A4="","",IF(VLOOKUP($A4,'Data pre-processing'!$W$3:$AR$194,AK$2+2,FALSE)=0,"",IF(AND(ISNUMBER(VLOOKUP($A4,'Control Sample Data'!$A$3:$V$194,AK$2+2,FALSE)),ISNUMBER(VLOOKUP($A4,'Data pre-processing'!$W$3:$AR$194,AK$2+2,FALSE))),VLOOKUP($A4,'Data pre-processing'!$W$3:$AR$194,AK$2+2,FALSE),"")))</f>
        <v/>
      </c>
      <c r="AL4" s="104" t="str">
        <f>IF($A4="","",IF(VLOOKUP($A4,'Data pre-processing'!$W$3:$AR$194,AL$2+2,FALSE)=0,"",IF(AND(ISNUMBER(VLOOKUP($A4,'Control Sample Data'!$A$3:$V$194,AL$2+2,FALSE)),ISNUMBER(VLOOKUP($A4,'Data pre-processing'!$W$3:$AR$194,AL$2+2,FALSE))),VLOOKUP($A4,'Data pre-processing'!$W$3:$AR$194,AL$2+2,FALSE),"")))</f>
        <v/>
      </c>
      <c r="AM4" s="104" t="str">
        <f>IF($A4="","",IF(VLOOKUP($A4,'Data pre-processing'!$W$3:$AR$194,AM$2+2,FALSE)=0,"",IF(AND(ISNUMBER(VLOOKUP($A4,'Control Sample Data'!$A$3:$V$194,AM$2+2,FALSE)),ISNUMBER(VLOOKUP($A4,'Data pre-processing'!$W$3:$AR$194,AM$2+2,FALSE))),VLOOKUP($A4,'Data pre-processing'!$W$3:$AR$194,AM$2+2,FALSE),"")))</f>
        <v/>
      </c>
      <c r="AN4" s="104" t="str">
        <f>IF($A4="","",IF(VLOOKUP($A4,'Data pre-processing'!$W$3:$AR$194,AN$2+2,FALSE)=0,"",IF(AND(ISNUMBER(VLOOKUP($A4,'Control Sample Data'!$A$3:$V$194,AN$2+2,FALSE)),ISNUMBER(VLOOKUP($A4,'Data pre-processing'!$W$3:$AR$194,AN$2+2,FALSE))),VLOOKUP($A4,'Data pre-processing'!$W$3:$AR$194,AN$2+2,FALSE),"")))</f>
        <v/>
      </c>
      <c r="AO4" s="104" t="str">
        <f>IF($A4="","",IF(VLOOKUP($A4,'Data pre-processing'!$W$3:$AR$194,AO$2+2,FALSE)=0,"",IF(AND(ISNUMBER(VLOOKUP($A4,'Control Sample Data'!$A$3:$V$194,AO$2+2,FALSE)),ISNUMBER(VLOOKUP($A4,'Data pre-processing'!$W$3:$AR$194,AO$2+2,FALSE))),VLOOKUP($A4,'Data pre-processing'!$W$3:$AR$194,AO$2+2,FALSE),"")))</f>
        <v/>
      </c>
      <c r="AP4" s="104" t="str">
        <f>IF($A4="","",IF(VLOOKUP($A4,'Data pre-processing'!$W$3:$AR$194,AP$2+2,FALSE)=0,"",IF(AND(ISNUMBER(VLOOKUP($A4,'Control Sample Data'!$A$3:$V$194,AP$2+2,FALSE)),ISNUMBER(VLOOKUP($A4,'Data pre-processing'!$W$3:$AR$194,AP$2+2,FALSE))),VLOOKUP($A4,'Data pre-processing'!$W$3:$AR$194,AP$2+2,FALSE),"")))</f>
        <v/>
      </c>
      <c r="AQ4" s="104" t="str">
        <f>IF($A4="","",IF(VLOOKUP($A4,'Data pre-processing'!$W$3:$AR$194,AQ$2+2,FALSE)=0,"",IF(AND(ISNUMBER(VLOOKUP($A4,'Control Sample Data'!$A$3:$V$194,AQ$2+2,FALSE)),ISNUMBER(VLOOKUP($A4,'Data pre-processing'!$W$3:$AR$194,AQ$2+2,FALSE))),VLOOKUP($A4,'Data pre-processing'!$W$3:$AR$194,AQ$2+2,FALSE),"")))</f>
        <v/>
      </c>
      <c r="AR4" s="104" t="str">
        <f>IF($A4="","",IF(VLOOKUP($A4,'Data pre-processing'!$W$3:$AR$194,AR$2+2,FALSE)=0,"",IF(AND(ISNUMBER(VLOOKUP($A4,'Control Sample Data'!$A$3:$V$194,AR$2+2,FALSE)),ISNUMBER(VLOOKUP($A4,'Data pre-processing'!$W$3:$AR$194,AR$2+2,FALSE))),VLOOKUP($A4,'Data pre-processing'!$W$3:$AR$194,AR$2+2,FALSE),"")))</f>
        <v/>
      </c>
      <c r="AS4" s="104" t="str">
        <f>IF($A4="","",IF(VLOOKUP($A4,'Data pre-processing'!$W$3:$AR$194,AS$2+2,FALSE)=0,"",IF(AND(ISNUMBER(VLOOKUP($A4,'Control Sample Data'!$A$3:$V$194,AS$2+2,FALSE)),ISNUMBER(VLOOKUP($A4,'Data pre-processing'!$W$3:$AR$194,AS$2+2,FALSE))),VLOOKUP($A4,'Data pre-processing'!$W$3:$AR$194,AS$2+2,FALSE),"")))</f>
        <v/>
      </c>
      <c r="AT4" s="104" t="str">
        <f>IF($A4="","",IF(VLOOKUP($A4,'Data pre-processing'!$W$3:$AR$194,AT$2+2,FALSE)=0,"",IF(AND(ISNUMBER(VLOOKUP($A4,'Control Sample Data'!$A$3:$V$194,AT$2+2,FALSE)),ISNUMBER(VLOOKUP($A4,'Data pre-processing'!$W$3:$AR$194,AT$2+2,FALSE))),VLOOKUP($A4,'Data pre-processing'!$W$3:$AR$194,AT$2+2,FALSE),"")))</f>
        <v/>
      </c>
      <c r="AW4" s="17" t="str">
        <f>A4</f>
        <v>GAPDH</v>
      </c>
      <c r="AX4" s="20" t="e">
        <f t="shared" ref="AX4:AX5" si="0">AVERAGE(D4:W4)-AVERAGE(AA4:AT4)</f>
        <v>#DIV/0!</v>
      </c>
      <c r="AY4" s="20" t="e">
        <f t="shared" ref="AY4:AY5" si="1">STDEV(D4:W4)/AVERAGE(D4:W4)-STDEV(AA4:AT4)/AVERAGE(AA4:AT4)</f>
        <v>#DIV/0!</v>
      </c>
      <c r="AZ4" s="20" t="str">
        <f>IF(ISERROR(TTEST('Choose Housekeeping Genes'!D4:W4,'Choose Housekeeping Genes'!AA4:AT4,2,2)),"N/A",TTEST('Choose Housekeeping Genes'!D4:W4,'Choose Housekeeping Genes'!AA4:AT4,2,2))</f>
        <v>N/A</v>
      </c>
      <c r="BA4" s="20" t="e">
        <f ca="1">IF($AW4=$A$9,"",AZ4)</f>
        <v>#NUM!</v>
      </c>
      <c r="BB4" s="20" t="e">
        <f ca="1">IF(OR($AW4=$A$10,$AW4=$A$9),"",AZ4)</f>
        <v>#NUM!</v>
      </c>
    </row>
    <row r="5" spans="1:54" ht="12.75" customHeight="1">
      <c r="A5" s="176" t="s">
        <v>1293</v>
      </c>
      <c r="B5" s="102"/>
      <c r="C5" s="108" t="str">
        <f>IF($A5="","",IF(VLOOKUP($A5,'Test Sample Data'!$A$3:$L$196,2,FALSE)=0,"",VLOOKUP($A5,'Test Sample Data'!$A$3:$L$196,2,FALSE)))</f>
        <v>O20|P20</v>
      </c>
      <c r="D5" s="104" t="str">
        <f>IF($A5="","",IF(VLOOKUP($A5,'Data pre-processing'!$A$3:$V$194,D$2+2,FALSE)=0,"",IF(AND(ISNUMBER(VLOOKUP($A5,'Test Sample Data'!$A$3:$V$194,D$2+2,FALSE)),ISNUMBER(VLOOKUP($A5,'Data pre-processing'!$A$3:$V$194,D$2+2,FALSE))),VLOOKUP($A5,'Data pre-processing'!$A$3:$V$194,D$2+2,FALSE),"")))</f>
        <v/>
      </c>
      <c r="E5" s="104" t="str">
        <f>IF($A5="","",IF(VLOOKUP($A5,'Data pre-processing'!$A$3:$V$194,E$2+2,FALSE)=0,"",IF(AND(ISNUMBER(VLOOKUP($A5,'Test Sample Data'!$A$3:$V$194,E$2+2,FALSE)),ISNUMBER(VLOOKUP($A5,'Data pre-processing'!$A$3:$V$194,E$2+2,FALSE))),VLOOKUP($A5,'Data pre-processing'!$A$3:$V$194,E$2+2,FALSE),"")))</f>
        <v/>
      </c>
      <c r="F5" s="104" t="str">
        <f>IF($A5="","",IF(VLOOKUP($A5,'Data pre-processing'!$A$3:$V$194,F$2+2,FALSE)=0,"",IF(AND(ISNUMBER(VLOOKUP($A5,'Test Sample Data'!$A$3:$V$194,F$2+2,FALSE)),ISNUMBER(VLOOKUP($A5,'Data pre-processing'!$A$3:$V$194,F$2+2,FALSE))),VLOOKUP($A5,'Data pre-processing'!$A$3:$V$194,F$2+2,FALSE),"")))</f>
        <v/>
      </c>
      <c r="G5" s="104" t="str">
        <f>IF($A5="","",IF(VLOOKUP($A5,'Data pre-processing'!$A$3:$V$194,G$2+2,FALSE)=0,"",IF(AND(ISNUMBER(VLOOKUP($A5,'Test Sample Data'!$A$3:$V$194,G$2+2,FALSE)),ISNUMBER(VLOOKUP($A5,'Data pre-processing'!$A$3:$V$194,G$2+2,FALSE))),VLOOKUP($A5,'Data pre-processing'!$A$3:$V$194,G$2+2,FALSE),"")))</f>
        <v/>
      </c>
      <c r="H5" s="104" t="str">
        <f>IF($A5="","",IF(VLOOKUP($A5,'Data pre-processing'!$A$3:$V$194,H$2+2,FALSE)=0,"",IF(AND(ISNUMBER(VLOOKUP($A5,'Test Sample Data'!$A$3:$V$194,H$2+2,FALSE)),ISNUMBER(VLOOKUP($A5,'Data pre-processing'!$A$3:$V$194,H$2+2,FALSE))),VLOOKUP($A5,'Data pre-processing'!$A$3:$V$194,H$2+2,FALSE),"")))</f>
        <v/>
      </c>
      <c r="I5" s="104" t="str">
        <f>IF($A5="","",IF(VLOOKUP($A5,'Data pre-processing'!$A$3:$V$194,I$2+2,FALSE)=0,"",IF(AND(ISNUMBER(VLOOKUP($A5,'Test Sample Data'!$A$3:$V$194,I$2+2,FALSE)),ISNUMBER(VLOOKUP($A5,'Data pre-processing'!$A$3:$V$194,I$2+2,FALSE))),VLOOKUP($A5,'Data pre-processing'!$A$3:$V$194,I$2+2,FALSE),"")))</f>
        <v/>
      </c>
      <c r="J5" s="104" t="str">
        <f>IF($A5="","",IF(VLOOKUP($A5,'Data pre-processing'!$A$3:$V$194,J$2+2,FALSE)=0,"",IF(AND(ISNUMBER(VLOOKUP($A5,'Test Sample Data'!$A$3:$V$194,J$2+2,FALSE)),ISNUMBER(VLOOKUP($A5,'Data pre-processing'!$A$3:$V$194,J$2+2,FALSE))),VLOOKUP($A5,'Data pre-processing'!$A$3:$V$194,J$2+2,FALSE),"")))</f>
        <v/>
      </c>
      <c r="K5" s="104" t="str">
        <f>IF($A5="","",IF(VLOOKUP($A5,'Data pre-processing'!$A$3:$V$194,K$2+2,FALSE)=0,"",IF(AND(ISNUMBER(VLOOKUP($A5,'Test Sample Data'!$A$3:$V$194,K$2+2,FALSE)),ISNUMBER(VLOOKUP($A5,'Data pre-processing'!$A$3:$V$194,K$2+2,FALSE))),VLOOKUP($A5,'Data pre-processing'!$A$3:$V$194,K$2+2,FALSE),"")))</f>
        <v/>
      </c>
      <c r="L5" s="104" t="str">
        <f>IF($A5="","",IF(VLOOKUP($A5,'Data pre-processing'!$A$3:$V$194,L$2+2,FALSE)=0,"",IF(AND(ISNUMBER(VLOOKUP($A5,'Test Sample Data'!$A$3:$V$194,L$2+2,FALSE)),ISNUMBER(VLOOKUP($A5,'Data pre-processing'!$A$3:$V$194,L$2+2,FALSE))),VLOOKUP($A5,'Data pre-processing'!$A$3:$V$194,L$2+2,FALSE),"")))</f>
        <v/>
      </c>
      <c r="M5" s="104" t="str">
        <f>IF($A5="","",IF(VLOOKUP($A5,'Data pre-processing'!$A$3:$V$194,M$2+2,FALSE)=0,"",IF(AND(ISNUMBER(VLOOKUP($A5,'Test Sample Data'!$A$3:$V$194,M$2+2,FALSE)),ISNUMBER(VLOOKUP($A5,'Data pre-processing'!$A$3:$V$194,M$2+2,FALSE))),VLOOKUP($A5,'Data pre-processing'!$A$3:$V$194,M$2+2,FALSE),"")))</f>
        <v/>
      </c>
      <c r="N5" s="104" t="str">
        <f>IF($A5="","",IF(VLOOKUP($A5,'Data pre-processing'!$A$3:$V$194,N$2+2,FALSE)=0,"",IF(AND(ISNUMBER(VLOOKUP($A5,'Test Sample Data'!$A$3:$V$194,N$2+2,FALSE)),ISNUMBER(VLOOKUP($A5,'Data pre-processing'!$A$3:$V$194,N$2+2,FALSE))),VLOOKUP($A5,'Data pre-processing'!$A$3:$V$194,N$2+2,FALSE),"")))</f>
        <v/>
      </c>
      <c r="O5" s="104" t="str">
        <f>IF($A5="","",IF(VLOOKUP($A5,'Data pre-processing'!$A$3:$V$194,O$2+2,FALSE)=0,"",IF(AND(ISNUMBER(VLOOKUP($A5,'Test Sample Data'!$A$3:$V$194,O$2+2,FALSE)),ISNUMBER(VLOOKUP($A5,'Data pre-processing'!$A$3:$V$194,O$2+2,FALSE))),VLOOKUP($A5,'Data pre-processing'!$A$3:$V$194,O$2+2,FALSE),"")))</f>
        <v/>
      </c>
      <c r="P5" s="104" t="str">
        <f>IF($A5="","",IF(VLOOKUP($A5,'Data pre-processing'!$A$3:$V$194,P$2+2,FALSE)=0,"",IF(AND(ISNUMBER(VLOOKUP($A5,'Test Sample Data'!$A$3:$V$194,P$2+2,FALSE)),ISNUMBER(VLOOKUP($A5,'Data pre-processing'!$A$3:$V$194,P$2+2,FALSE))),VLOOKUP($A5,'Data pre-processing'!$A$3:$V$194,P$2+2,FALSE),"")))</f>
        <v/>
      </c>
      <c r="Q5" s="104" t="str">
        <f>IF($A5="","",IF(VLOOKUP($A5,'Data pre-processing'!$A$3:$V$194,Q$2+2,FALSE)=0,"",IF(AND(ISNUMBER(VLOOKUP($A5,'Test Sample Data'!$A$3:$V$194,Q$2+2,FALSE)),ISNUMBER(VLOOKUP($A5,'Data pre-processing'!$A$3:$V$194,Q$2+2,FALSE))),VLOOKUP($A5,'Data pre-processing'!$A$3:$V$194,Q$2+2,FALSE),"")))</f>
        <v/>
      </c>
      <c r="R5" s="104" t="str">
        <f>IF($A5="","",IF(VLOOKUP($A5,'Data pre-processing'!$A$3:$V$194,R$2+2,FALSE)=0,"",IF(AND(ISNUMBER(VLOOKUP($A5,'Test Sample Data'!$A$3:$V$194,R$2+2,FALSE)),ISNUMBER(VLOOKUP($A5,'Data pre-processing'!$A$3:$V$194,R$2+2,FALSE))),VLOOKUP($A5,'Data pre-processing'!$A$3:$V$194,R$2+2,FALSE),"")))</f>
        <v/>
      </c>
      <c r="S5" s="104" t="str">
        <f>IF($A5="","",IF(VLOOKUP($A5,'Data pre-processing'!$A$3:$V$194,S$2+2,FALSE)=0,"",IF(AND(ISNUMBER(VLOOKUP($A5,'Test Sample Data'!$A$3:$V$194,S$2+2,FALSE)),ISNUMBER(VLOOKUP($A5,'Data pre-processing'!$A$3:$V$194,S$2+2,FALSE))),VLOOKUP($A5,'Data pre-processing'!$A$3:$V$194,S$2+2,FALSE),"")))</f>
        <v/>
      </c>
      <c r="T5" s="104" t="str">
        <f>IF($A5="","",IF(VLOOKUP($A5,'Data pre-processing'!$A$3:$V$194,T$2+2,FALSE)=0,"",IF(AND(ISNUMBER(VLOOKUP($A5,'Test Sample Data'!$A$3:$V$194,T$2+2,FALSE)),ISNUMBER(VLOOKUP($A5,'Data pre-processing'!$A$3:$V$194,T$2+2,FALSE))),VLOOKUP($A5,'Data pre-processing'!$A$3:$V$194,T$2+2,FALSE),"")))</f>
        <v/>
      </c>
      <c r="U5" s="104" t="str">
        <f>IF($A5="","",IF(VLOOKUP($A5,'Data pre-processing'!$A$3:$V$194,U$2+2,FALSE)=0,"",IF(AND(ISNUMBER(VLOOKUP($A5,'Test Sample Data'!$A$3:$V$194,U$2+2,FALSE)),ISNUMBER(VLOOKUP($A5,'Data pre-processing'!$A$3:$V$194,U$2+2,FALSE))),VLOOKUP($A5,'Data pre-processing'!$A$3:$V$194,U$2+2,FALSE),"")))</f>
        <v/>
      </c>
      <c r="V5" s="104" t="str">
        <f>IF($A5="","",IF(VLOOKUP($A5,'Data pre-processing'!$A$3:$V$194,V$2+2,FALSE)=0,"",IF(AND(ISNUMBER(VLOOKUP($A5,'Test Sample Data'!$A$3:$V$194,V$2+2,FALSE)),ISNUMBER(VLOOKUP($A5,'Data pre-processing'!$A$3:$V$194,V$2+2,FALSE))),VLOOKUP($A5,'Data pre-processing'!$A$3:$V$194,V$2+2,FALSE),"")))</f>
        <v/>
      </c>
      <c r="W5" s="104" t="str">
        <f>IF($A5="","",IF(VLOOKUP($A5,'Data pre-processing'!$A$3:$V$194,W$2+2,FALSE)=0,"",IF(AND(ISNUMBER(VLOOKUP($A5,'Test Sample Data'!$A$3:$V$194,W$2+2,FALSE)),ISNUMBER(VLOOKUP($A5,'Data pre-processing'!$A$3:$V$194,W$2+2,FALSE))),VLOOKUP($A5,'Data pre-processing'!$A$3:$V$194,W$2+2,FALSE),"")))</f>
        <v/>
      </c>
      <c r="Y5" s="116" t="str">
        <f>A5</f>
        <v>18S rRNA</v>
      </c>
      <c r="Z5" s="116" t="str">
        <f>IF('Choose Housekeeping Genes'!C5=0,"",'Choose Housekeeping Genes'!C5)</f>
        <v>O20|P20</v>
      </c>
      <c r="AA5" s="104" t="str">
        <f>IF($A5="","",IF(VLOOKUP($A5,'Data pre-processing'!$W$3:$AR$194,AA$2+2,FALSE)=0,"",IF(AND(ISNUMBER(VLOOKUP($A5,'Control Sample Data'!$A$3:$V$194,AA$2+2,FALSE)),ISNUMBER(VLOOKUP($A5,'Data pre-processing'!$W$3:$AR$194,AA$2+2,FALSE))),VLOOKUP($A5,'Data pre-processing'!$W$3:$AR$194,AA$2+2,FALSE),"")))</f>
        <v/>
      </c>
      <c r="AB5" s="104" t="str">
        <f>IF($A5="","",IF(VLOOKUP($A5,'Data pre-processing'!$W$3:$AR$194,AB$2+2,FALSE)=0,"",IF(AND(ISNUMBER(VLOOKUP($A5,'Control Sample Data'!$A$3:$V$194,AB$2+2,FALSE)),ISNUMBER(VLOOKUP($A5,'Data pre-processing'!$W$3:$AR$194,AB$2+2,FALSE))),VLOOKUP($A5,'Data pre-processing'!$W$3:$AR$194,AB$2+2,FALSE),"")))</f>
        <v/>
      </c>
      <c r="AC5" s="104" t="str">
        <f>IF($A5="","",IF(VLOOKUP($A5,'Data pre-processing'!$W$3:$AR$194,AC$2+2,FALSE)=0,"",IF(AND(ISNUMBER(VLOOKUP($A5,'Control Sample Data'!$A$3:$V$194,AC$2+2,FALSE)),ISNUMBER(VLOOKUP($A5,'Data pre-processing'!$W$3:$AR$194,AC$2+2,FALSE))),VLOOKUP($A5,'Data pre-processing'!$W$3:$AR$194,AC$2+2,FALSE),"")))</f>
        <v/>
      </c>
      <c r="AD5" s="104" t="str">
        <f>IF($A5="","",IF(VLOOKUP($A5,'Data pre-processing'!$W$3:$AR$194,AD$2+2,FALSE)=0,"",IF(AND(ISNUMBER(VLOOKUP($A5,'Control Sample Data'!$A$3:$V$194,AD$2+2,FALSE)),ISNUMBER(VLOOKUP($A5,'Data pre-processing'!$W$3:$AR$194,AD$2+2,FALSE))),VLOOKUP($A5,'Data pre-processing'!$W$3:$AR$194,AD$2+2,FALSE),"")))</f>
        <v/>
      </c>
      <c r="AE5" s="104" t="str">
        <f>IF($A5="","",IF(VLOOKUP($A5,'Data pre-processing'!$W$3:$AR$194,AE$2+2,FALSE)=0,"",IF(AND(ISNUMBER(VLOOKUP($A5,'Control Sample Data'!$A$3:$V$194,AE$2+2,FALSE)),ISNUMBER(VLOOKUP($A5,'Data pre-processing'!$W$3:$AR$194,AE$2+2,FALSE))),VLOOKUP($A5,'Data pre-processing'!$W$3:$AR$194,AE$2+2,FALSE),"")))</f>
        <v/>
      </c>
      <c r="AF5" s="104" t="str">
        <f>IF($A5="","",IF(VLOOKUP($A5,'Data pre-processing'!$W$3:$AR$194,AF$2+2,FALSE)=0,"",IF(AND(ISNUMBER(VLOOKUP($A5,'Control Sample Data'!$A$3:$V$194,AF$2+2,FALSE)),ISNUMBER(VLOOKUP($A5,'Data pre-processing'!$W$3:$AR$194,AF$2+2,FALSE))),VLOOKUP($A5,'Data pre-processing'!$W$3:$AR$194,AF$2+2,FALSE),"")))</f>
        <v/>
      </c>
      <c r="AG5" s="104" t="str">
        <f>IF($A5="","",IF(VLOOKUP($A5,'Data pre-processing'!$W$3:$AR$194,AG$2+2,FALSE)=0,"",IF(AND(ISNUMBER(VLOOKUP($A5,'Control Sample Data'!$A$3:$V$194,AG$2+2,FALSE)),ISNUMBER(VLOOKUP($A5,'Data pre-processing'!$W$3:$AR$194,AG$2+2,FALSE))),VLOOKUP($A5,'Data pre-processing'!$W$3:$AR$194,AG$2+2,FALSE),"")))</f>
        <v/>
      </c>
      <c r="AH5" s="104" t="str">
        <f>IF($A5="","",IF(VLOOKUP($A5,'Data pre-processing'!$W$3:$AR$194,AH$2+2,FALSE)=0,"",IF(AND(ISNUMBER(VLOOKUP($A5,'Control Sample Data'!$A$3:$V$194,AH$2+2,FALSE)),ISNUMBER(VLOOKUP($A5,'Data pre-processing'!$W$3:$AR$194,AH$2+2,FALSE))),VLOOKUP($A5,'Data pre-processing'!$W$3:$AR$194,AH$2+2,FALSE),"")))</f>
        <v/>
      </c>
      <c r="AI5" s="104" t="str">
        <f>IF($A5="","",IF(VLOOKUP($A5,'Data pre-processing'!$W$3:$AR$194,AI$2+2,FALSE)=0,"",IF(AND(ISNUMBER(VLOOKUP($A5,'Control Sample Data'!$A$3:$V$194,AI$2+2,FALSE)),ISNUMBER(VLOOKUP($A5,'Data pre-processing'!$W$3:$AR$194,AI$2+2,FALSE))),VLOOKUP($A5,'Data pre-processing'!$W$3:$AR$194,AI$2+2,FALSE),"")))</f>
        <v/>
      </c>
      <c r="AJ5" s="104" t="str">
        <f>IF($A5="","",IF(VLOOKUP($A5,'Data pre-processing'!$W$3:$AR$194,AJ$2+2,FALSE)=0,"",IF(AND(ISNUMBER(VLOOKUP($A5,'Control Sample Data'!$A$3:$V$194,AJ$2+2,FALSE)),ISNUMBER(VLOOKUP($A5,'Data pre-processing'!$W$3:$AR$194,AJ$2+2,FALSE))),VLOOKUP($A5,'Data pre-processing'!$W$3:$AR$194,AJ$2+2,FALSE),"")))</f>
        <v/>
      </c>
      <c r="AK5" s="104" t="str">
        <f>IF($A5="","",IF(VLOOKUP($A5,'Data pre-processing'!$W$3:$AR$194,AK$2+2,FALSE)=0,"",IF(AND(ISNUMBER(VLOOKUP($A5,'Control Sample Data'!$A$3:$V$194,AK$2+2,FALSE)),ISNUMBER(VLOOKUP($A5,'Data pre-processing'!$W$3:$AR$194,AK$2+2,FALSE))),VLOOKUP($A5,'Data pre-processing'!$W$3:$AR$194,AK$2+2,FALSE),"")))</f>
        <v/>
      </c>
      <c r="AL5" s="104" t="str">
        <f>IF($A5="","",IF(VLOOKUP($A5,'Data pre-processing'!$W$3:$AR$194,AL$2+2,FALSE)=0,"",IF(AND(ISNUMBER(VLOOKUP($A5,'Control Sample Data'!$A$3:$V$194,AL$2+2,FALSE)),ISNUMBER(VLOOKUP($A5,'Data pre-processing'!$W$3:$AR$194,AL$2+2,FALSE))),VLOOKUP($A5,'Data pre-processing'!$W$3:$AR$194,AL$2+2,FALSE),"")))</f>
        <v/>
      </c>
      <c r="AM5" s="104" t="str">
        <f>IF($A5="","",IF(VLOOKUP($A5,'Data pre-processing'!$W$3:$AR$194,AM$2+2,FALSE)=0,"",IF(AND(ISNUMBER(VLOOKUP($A5,'Control Sample Data'!$A$3:$V$194,AM$2+2,FALSE)),ISNUMBER(VLOOKUP($A5,'Data pre-processing'!$W$3:$AR$194,AM$2+2,FALSE))),VLOOKUP($A5,'Data pre-processing'!$W$3:$AR$194,AM$2+2,FALSE),"")))</f>
        <v/>
      </c>
      <c r="AN5" s="104" t="str">
        <f>IF($A5="","",IF(VLOOKUP($A5,'Data pre-processing'!$W$3:$AR$194,AN$2+2,FALSE)=0,"",IF(AND(ISNUMBER(VLOOKUP($A5,'Control Sample Data'!$A$3:$V$194,AN$2+2,FALSE)),ISNUMBER(VLOOKUP($A5,'Data pre-processing'!$W$3:$AR$194,AN$2+2,FALSE))),VLOOKUP($A5,'Data pre-processing'!$W$3:$AR$194,AN$2+2,FALSE),"")))</f>
        <v/>
      </c>
      <c r="AO5" s="104" t="str">
        <f>IF($A5="","",IF(VLOOKUP($A5,'Data pre-processing'!$W$3:$AR$194,AO$2+2,FALSE)=0,"",IF(AND(ISNUMBER(VLOOKUP($A5,'Control Sample Data'!$A$3:$V$194,AO$2+2,FALSE)),ISNUMBER(VLOOKUP($A5,'Data pre-processing'!$W$3:$AR$194,AO$2+2,FALSE))),VLOOKUP($A5,'Data pre-processing'!$W$3:$AR$194,AO$2+2,FALSE),"")))</f>
        <v/>
      </c>
      <c r="AP5" s="104" t="str">
        <f>IF($A5="","",IF(VLOOKUP($A5,'Data pre-processing'!$W$3:$AR$194,AP$2+2,FALSE)=0,"",IF(AND(ISNUMBER(VLOOKUP($A5,'Control Sample Data'!$A$3:$V$194,AP$2+2,FALSE)),ISNUMBER(VLOOKUP($A5,'Data pre-processing'!$W$3:$AR$194,AP$2+2,FALSE))),VLOOKUP($A5,'Data pre-processing'!$W$3:$AR$194,AP$2+2,FALSE),"")))</f>
        <v/>
      </c>
      <c r="AQ5" s="104" t="str">
        <f>IF($A5="","",IF(VLOOKUP($A5,'Data pre-processing'!$W$3:$AR$194,AQ$2+2,FALSE)=0,"",IF(AND(ISNUMBER(VLOOKUP($A5,'Control Sample Data'!$A$3:$V$194,AQ$2+2,FALSE)),ISNUMBER(VLOOKUP($A5,'Data pre-processing'!$W$3:$AR$194,AQ$2+2,FALSE))),VLOOKUP($A5,'Data pre-processing'!$W$3:$AR$194,AQ$2+2,FALSE),"")))</f>
        <v/>
      </c>
      <c r="AR5" s="104" t="str">
        <f>IF($A5="","",IF(VLOOKUP($A5,'Data pre-processing'!$W$3:$AR$194,AR$2+2,FALSE)=0,"",IF(AND(ISNUMBER(VLOOKUP($A5,'Control Sample Data'!$A$3:$V$194,AR$2+2,FALSE)),ISNUMBER(VLOOKUP($A5,'Data pre-processing'!$W$3:$AR$194,AR$2+2,FALSE))),VLOOKUP($A5,'Data pre-processing'!$W$3:$AR$194,AR$2+2,FALSE),"")))</f>
        <v/>
      </c>
      <c r="AS5" s="104" t="str">
        <f>IF($A5="","",IF(VLOOKUP($A5,'Data pre-processing'!$W$3:$AR$194,AS$2+2,FALSE)=0,"",IF(AND(ISNUMBER(VLOOKUP($A5,'Control Sample Data'!$A$3:$V$194,AS$2+2,FALSE)),ISNUMBER(VLOOKUP($A5,'Data pre-processing'!$W$3:$AR$194,AS$2+2,FALSE))),VLOOKUP($A5,'Data pre-processing'!$W$3:$AR$194,AS$2+2,FALSE),"")))</f>
        <v/>
      </c>
      <c r="AT5" s="104" t="str">
        <f>IF($A5="","",IF(VLOOKUP($A5,'Data pre-processing'!$W$3:$AR$194,AT$2+2,FALSE)=0,"",IF(AND(ISNUMBER(VLOOKUP($A5,'Control Sample Data'!$A$3:$V$194,AT$2+2,FALSE)),ISNUMBER(VLOOKUP($A5,'Data pre-processing'!$W$3:$AR$194,AT$2+2,FALSE))),VLOOKUP($A5,'Data pre-processing'!$W$3:$AR$194,AT$2+2,FALSE),"")))</f>
        <v/>
      </c>
      <c r="AW5" s="17" t="str">
        <f>A5</f>
        <v>18S rRNA</v>
      </c>
      <c r="AX5" s="20" t="e">
        <f t="shared" si="0"/>
        <v>#DIV/0!</v>
      </c>
      <c r="AY5" s="20" t="e">
        <f t="shared" si="1"/>
        <v>#DIV/0!</v>
      </c>
      <c r="AZ5" s="20" t="str">
        <f>IF(ISERROR(TTEST('Choose Housekeeping Genes'!D5:W5,'Choose Housekeeping Genes'!AA5:AT5,2,2)),"N/A",TTEST('Choose Housekeeping Genes'!D5:W5,'Choose Housekeeping Genes'!AA5:AT5,2,2))</f>
        <v>N/A</v>
      </c>
      <c r="BA5" s="20" t="e">
        <f ca="1">IF($AW5=$A$9,"",AZ5)</f>
        <v>#NUM!</v>
      </c>
      <c r="BB5" s="20" t="e">
        <f ca="1">IF(OR($AW5=$A$10,$AW5=$A$9),"",AZ5)</f>
        <v>#NUM!</v>
      </c>
    </row>
    <row r="6" spans="1:54" ht="13.5">
      <c r="A6" s="243" t="s">
        <v>456</v>
      </c>
      <c r="B6" s="106"/>
      <c r="C6" s="109"/>
      <c r="D6" s="244" t="s">
        <v>457</v>
      </c>
      <c r="E6" s="245"/>
      <c r="F6" s="245"/>
      <c r="G6" s="245"/>
      <c r="H6" s="245"/>
      <c r="I6" s="245"/>
      <c r="J6" s="245"/>
      <c r="K6" s="245"/>
      <c r="L6" s="245"/>
      <c r="M6" s="245"/>
      <c r="N6" s="245"/>
      <c r="O6" s="245"/>
      <c r="P6" s="245"/>
      <c r="Q6" s="245"/>
      <c r="R6" s="245"/>
      <c r="S6" s="245"/>
      <c r="T6" s="245"/>
      <c r="U6" s="245"/>
      <c r="V6" s="245"/>
      <c r="W6" s="245"/>
      <c r="Y6" s="231" t="s">
        <v>458</v>
      </c>
      <c r="Z6" s="117"/>
      <c r="AA6" s="223" t="s">
        <v>454</v>
      </c>
      <c r="AB6" s="224"/>
      <c r="AC6" s="224"/>
      <c r="AD6" s="224"/>
      <c r="AE6" s="224"/>
      <c r="AF6" s="224"/>
      <c r="AG6" s="224"/>
      <c r="AH6" s="224"/>
      <c r="AI6" s="224"/>
      <c r="AJ6" s="224"/>
      <c r="AK6" s="224"/>
      <c r="AL6" s="224"/>
      <c r="AM6" s="224"/>
      <c r="AN6" s="224"/>
      <c r="AO6" s="224"/>
      <c r="AP6" s="224"/>
      <c r="AQ6" s="224"/>
      <c r="AR6" s="224"/>
      <c r="AS6" s="224"/>
      <c r="AT6" s="225"/>
    </row>
    <row r="7" spans="1:54" ht="13.5">
      <c r="A7" s="243"/>
      <c r="B7" s="106"/>
      <c r="C7" s="110"/>
      <c r="D7" s="244" t="s">
        <v>5</v>
      </c>
      <c r="E7" s="245"/>
      <c r="F7" s="245"/>
      <c r="G7" s="245"/>
      <c r="H7" s="245"/>
      <c r="I7" s="245"/>
      <c r="J7" s="245"/>
      <c r="K7" s="245"/>
      <c r="L7" s="245"/>
      <c r="M7" s="245"/>
      <c r="N7" s="245"/>
      <c r="O7" s="245"/>
      <c r="P7" s="245"/>
      <c r="Q7" s="245"/>
      <c r="R7" s="245"/>
      <c r="S7" s="245"/>
      <c r="T7" s="245"/>
      <c r="U7" s="245"/>
      <c r="V7" s="245"/>
      <c r="W7" s="245"/>
      <c r="Y7" s="232"/>
      <c r="Z7" s="117"/>
      <c r="AA7" s="223" t="s">
        <v>23</v>
      </c>
      <c r="AB7" s="224"/>
      <c r="AC7" s="224"/>
      <c r="AD7" s="224"/>
      <c r="AE7" s="224"/>
      <c r="AF7" s="224"/>
      <c r="AG7" s="224"/>
      <c r="AH7" s="224"/>
      <c r="AI7" s="224"/>
      <c r="AJ7" s="224"/>
      <c r="AK7" s="224"/>
      <c r="AL7" s="224"/>
      <c r="AM7" s="224"/>
      <c r="AN7" s="224"/>
      <c r="AO7" s="224"/>
      <c r="AP7" s="224"/>
      <c r="AQ7" s="224"/>
      <c r="AR7" s="224"/>
      <c r="AS7" s="224"/>
      <c r="AT7" s="225"/>
    </row>
    <row r="8" spans="1:54" ht="12.75" customHeight="1">
      <c r="A8" s="243"/>
      <c r="B8" s="106"/>
      <c r="C8" s="110"/>
      <c r="D8" s="124">
        <v>1</v>
      </c>
      <c r="E8" s="125">
        <v>2</v>
      </c>
      <c r="F8" s="125">
        <v>3</v>
      </c>
      <c r="G8" s="125">
        <v>4</v>
      </c>
      <c r="H8" s="125">
        <v>5</v>
      </c>
      <c r="I8" s="125">
        <v>6</v>
      </c>
      <c r="J8" s="125">
        <v>7</v>
      </c>
      <c r="K8" s="125">
        <v>8</v>
      </c>
      <c r="L8" s="125">
        <v>9</v>
      </c>
      <c r="M8" s="125">
        <v>10</v>
      </c>
      <c r="N8" s="125">
        <v>11</v>
      </c>
      <c r="O8" s="125">
        <v>12</v>
      </c>
      <c r="P8" s="125">
        <v>13</v>
      </c>
      <c r="Q8" s="125">
        <v>14</v>
      </c>
      <c r="R8" s="125">
        <v>15</v>
      </c>
      <c r="S8" s="125">
        <v>16</v>
      </c>
      <c r="T8" s="125">
        <v>17</v>
      </c>
      <c r="U8" s="125">
        <v>18</v>
      </c>
      <c r="V8" s="125">
        <v>19</v>
      </c>
      <c r="W8" s="125">
        <v>20</v>
      </c>
      <c r="Y8" s="232"/>
      <c r="Z8" s="117"/>
      <c r="AA8" s="118">
        <v>1</v>
      </c>
      <c r="AB8" s="118">
        <v>2</v>
      </c>
      <c r="AC8" s="118">
        <v>3</v>
      </c>
      <c r="AD8" s="118">
        <v>4</v>
      </c>
      <c r="AE8" s="118">
        <v>5</v>
      </c>
      <c r="AF8" s="118">
        <v>6</v>
      </c>
      <c r="AG8" s="118">
        <v>7</v>
      </c>
      <c r="AH8" s="118">
        <v>8</v>
      </c>
      <c r="AI8" s="118">
        <v>9</v>
      </c>
      <c r="AJ8" s="118">
        <v>10</v>
      </c>
      <c r="AK8" s="118">
        <v>11</v>
      </c>
      <c r="AL8" s="118">
        <v>12</v>
      </c>
      <c r="AM8" s="118">
        <v>13</v>
      </c>
      <c r="AN8" s="118">
        <v>14</v>
      </c>
      <c r="AO8" s="118">
        <v>15</v>
      </c>
      <c r="AP8" s="118">
        <v>16</v>
      </c>
      <c r="AQ8" s="118">
        <v>17</v>
      </c>
      <c r="AR8" s="118">
        <v>18</v>
      </c>
      <c r="AS8" s="118">
        <v>19</v>
      </c>
      <c r="AT8" s="118">
        <v>20</v>
      </c>
    </row>
    <row r="9" spans="1:54" ht="12.75" customHeight="1">
      <c r="A9" s="122" t="e">
        <f t="array" aca="1" ref="A9" ca="1">INDIRECT("AW"&amp;MIN(IF(AZ$3:AZ$5=LARGE($AZ$3:$AZ$5,1),ROW($AZ$3:$AZ$5),"")))</f>
        <v>#NUM!</v>
      </c>
      <c r="B9" s="106"/>
      <c r="C9" s="110"/>
      <c r="D9" s="107" t="e">
        <f ca="1">IF($A9="","",IF(VLOOKUP($A9,'Choose Housekeeping Genes'!$A$3:$W$5,D$8+3,FALSE)=0,"",IF(ISNUMBER(VLOOKUP($A9,'Choose Housekeeping Genes'!$A$3:$W$5,D$8+3,FALSE)),VLOOKUP($A9,'Choose Housekeeping Genes'!$A$3:$W$5,D$8+3,FALSE),"")))</f>
        <v>#NUM!</v>
      </c>
      <c r="E9" s="105" t="e">
        <f ca="1">IF($A9="","",IF(VLOOKUP($A9,'Choose Housekeeping Genes'!$A$3:$W$5,E$8+3,FALSE)=0,"",IF(ISNUMBER(VLOOKUP($A9,'Choose Housekeeping Genes'!$A$3:$W$5,E$8+3,FALSE)),VLOOKUP($A9,'Choose Housekeeping Genes'!$A$3:$W$5,E$8+3,FALSE),"")))</f>
        <v>#NUM!</v>
      </c>
      <c r="F9" s="105" t="e">
        <f ca="1">IF($A9="","",IF(VLOOKUP($A9,'Choose Housekeeping Genes'!$A$3:$W$5,F$8+3,FALSE)=0,"",IF(ISNUMBER(VLOOKUP($A9,'Choose Housekeeping Genes'!$A$3:$W$5,F$8+3,FALSE)),VLOOKUP($A9,'Choose Housekeeping Genes'!$A$3:$W$5,F$8+3,FALSE),"")))</f>
        <v>#NUM!</v>
      </c>
      <c r="G9" s="105" t="e">
        <f ca="1">IF($A9="","",IF(VLOOKUP($A9,'Choose Housekeeping Genes'!$A$3:$W$5,G$8+3,FALSE)=0,"",IF(ISNUMBER(VLOOKUP($A9,'Choose Housekeeping Genes'!$A$3:$W$5,G$8+3,FALSE)),VLOOKUP($A9,'Choose Housekeeping Genes'!$A$3:$W$5,G$8+3,FALSE),"")))</f>
        <v>#NUM!</v>
      </c>
      <c r="H9" s="105" t="e">
        <f ca="1">IF($A9="","",IF(VLOOKUP($A9,'Choose Housekeeping Genes'!$A$3:$W$5,H$8+3,FALSE)=0,"",IF(ISNUMBER(VLOOKUP($A9,'Choose Housekeeping Genes'!$A$3:$W$5,H$8+3,FALSE)),VLOOKUP($A9,'Choose Housekeeping Genes'!$A$3:$W$5,H$8+3,FALSE),"")))</f>
        <v>#NUM!</v>
      </c>
      <c r="I9" s="105" t="e">
        <f ca="1">IF($A9="","",IF(VLOOKUP($A9,'Choose Housekeeping Genes'!$A$3:$W$5,I$8+3,FALSE)=0,"",IF(ISNUMBER(VLOOKUP($A9,'Choose Housekeeping Genes'!$A$3:$W$5,I$8+3,FALSE)),VLOOKUP($A9,'Choose Housekeeping Genes'!$A$3:$W$5,I$8+3,FALSE),"")))</f>
        <v>#NUM!</v>
      </c>
      <c r="J9" s="105" t="e">
        <f ca="1">IF($A9="","",IF(VLOOKUP($A9,'Choose Housekeeping Genes'!$A$3:$W$5,J$8+3,FALSE)=0,"",IF(ISNUMBER(VLOOKUP($A9,'Choose Housekeeping Genes'!$A$3:$W$5,J$8+3,FALSE)),VLOOKUP($A9,'Choose Housekeeping Genes'!$A$3:$W$5,J$8+3,FALSE),"")))</f>
        <v>#NUM!</v>
      </c>
      <c r="K9" s="105" t="e">
        <f ca="1">IF($A9="","",IF(VLOOKUP($A9,'Choose Housekeeping Genes'!$A$3:$W$5,K$8+3,FALSE)=0,"",IF(ISNUMBER(VLOOKUP($A9,'Choose Housekeeping Genes'!$A$3:$W$5,K$8+3,FALSE)),VLOOKUP($A9,'Choose Housekeeping Genes'!$A$3:$W$5,K$8+3,FALSE),"")))</f>
        <v>#NUM!</v>
      </c>
      <c r="L9" s="105" t="e">
        <f ca="1">IF($A9="","",IF(VLOOKUP($A9,'Choose Housekeeping Genes'!$A$3:$W$5,L$8+3,FALSE)=0,"",IF(ISNUMBER(VLOOKUP($A9,'Choose Housekeeping Genes'!$A$3:$W$5,L$8+3,FALSE)),VLOOKUP($A9,'Choose Housekeeping Genes'!$A$3:$W$5,L$8+3,FALSE),"")))</f>
        <v>#NUM!</v>
      </c>
      <c r="M9" s="105" t="e">
        <f ca="1">IF($A9="","",IF(VLOOKUP($A9,'Choose Housekeeping Genes'!$A$3:$W$5,M$8+3,FALSE)=0,"",IF(ISNUMBER(VLOOKUP($A9,'Choose Housekeeping Genes'!$A$3:$W$5,M$8+3,FALSE)),VLOOKUP($A9,'Choose Housekeeping Genes'!$A$3:$W$5,M$8+3,FALSE),"")))</f>
        <v>#NUM!</v>
      </c>
      <c r="N9" s="105" t="e">
        <f ca="1">IF($A9="","",IF(VLOOKUP($A9,'Choose Housekeeping Genes'!$A$3:$W$5,N$8+3,FALSE)=0,"",IF(ISNUMBER(VLOOKUP($A9,'Choose Housekeeping Genes'!$A$3:$W$5,N$8+3,FALSE)),VLOOKUP($A9,'Choose Housekeeping Genes'!$A$3:$W$5,N$8+3,FALSE),"")))</f>
        <v>#NUM!</v>
      </c>
      <c r="O9" s="105" t="e">
        <f ca="1">IF($A9="","",IF(VLOOKUP($A9,'Choose Housekeeping Genes'!$A$3:$W$5,O$8+3,FALSE)=0,"",IF(ISNUMBER(VLOOKUP($A9,'Choose Housekeeping Genes'!$A$3:$W$5,O$8+3,FALSE)),VLOOKUP($A9,'Choose Housekeeping Genes'!$A$3:$W$5,O$8+3,FALSE),"")))</f>
        <v>#NUM!</v>
      </c>
      <c r="P9" s="105" t="e">
        <f ca="1">IF($A9="","",IF(VLOOKUP($A9,'Choose Housekeeping Genes'!$A$3:$W$5,P$8+3,FALSE)=0,"",IF(ISNUMBER(VLOOKUP($A9,'Choose Housekeeping Genes'!$A$3:$W$5,P$8+3,FALSE)),VLOOKUP($A9,'Choose Housekeeping Genes'!$A$3:$W$5,P$8+3,FALSE),"")))</f>
        <v>#NUM!</v>
      </c>
      <c r="Q9" s="105" t="e">
        <f ca="1">IF($A9="","",IF(VLOOKUP($A9,'Choose Housekeeping Genes'!$A$3:$W$5,Q$8+3,FALSE)=0,"",IF(ISNUMBER(VLOOKUP($A9,'Choose Housekeeping Genes'!$A$3:$W$5,Q$8+3,FALSE)),VLOOKUP($A9,'Choose Housekeeping Genes'!$A$3:$W$5,Q$8+3,FALSE),"")))</f>
        <v>#NUM!</v>
      </c>
      <c r="R9" s="105" t="e">
        <f ca="1">IF($A9="","",IF(VLOOKUP($A9,'Choose Housekeeping Genes'!$A$3:$W$5,R$8+3,FALSE)=0,"",IF(ISNUMBER(VLOOKUP($A9,'Choose Housekeeping Genes'!$A$3:$W$5,R$8+3,FALSE)),VLOOKUP($A9,'Choose Housekeeping Genes'!$A$3:$W$5,R$8+3,FALSE),"")))</f>
        <v>#NUM!</v>
      </c>
      <c r="S9" s="105" t="e">
        <f ca="1">IF($A9="","",IF(VLOOKUP($A9,'Choose Housekeeping Genes'!$A$3:$W$5,S$8+3,FALSE)=0,"",IF(ISNUMBER(VLOOKUP($A9,'Choose Housekeeping Genes'!$A$3:$W$5,S$8+3,FALSE)),VLOOKUP($A9,'Choose Housekeeping Genes'!$A$3:$W$5,S$8+3,FALSE),"")))</f>
        <v>#NUM!</v>
      </c>
      <c r="T9" s="105" t="e">
        <f ca="1">IF($A9="","",IF(VLOOKUP($A9,'Choose Housekeeping Genes'!$A$3:$W$5,T$8+3,FALSE)=0,"",IF(ISNUMBER(VLOOKUP($A9,'Choose Housekeeping Genes'!$A$3:$W$5,T$8+3,FALSE)),VLOOKUP($A9,'Choose Housekeeping Genes'!$A$3:$W$5,T$8+3,FALSE),"")))</f>
        <v>#NUM!</v>
      </c>
      <c r="U9" s="105" t="e">
        <f ca="1">IF($A9="","",IF(VLOOKUP($A9,'Choose Housekeeping Genes'!$A$3:$W$5,U$8+3,FALSE)=0,"",IF(ISNUMBER(VLOOKUP($A9,'Choose Housekeeping Genes'!$A$3:$W$5,U$8+3,FALSE)),VLOOKUP($A9,'Choose Housekeeping Genes'!$A$3:$W$5,U$8+3,FALSE),"")))</f>
        <v>#NUM!</v>
      </c>
      <c r="V9" s="105" t="e">
        <f ca="1">IF($A9="","",IF(VLOOKUP($A9,'Choose Housekeeping Genes'!$A$3:$W$5,V$8+3,FALSE)=0,"",IF(ISNUMBER(VLOOKUP($A9,'Choose Housekeeping Genes'!$A$3:$W$5,V$8+3,FALSE)),VLOOKUP($A9,'Choose Housekeeping Genes'!$A$3:$W$5,V$8+3,FALSE),"")))</f>
        <v>#NUM!</v>
      </c>
      <c r="W9" s="105" t="e">
        <f ca="1">IF($A9="","",IF(VLOOKUP($A9,'Choose Housekeeping Genes'!$A$3:$W$5,W$8+3,FALSE)=0,"",IF(ISNUMBER(VLOOKUP($A9,'Choose Housekeeping Genes'!$A$3:$W$5,W$8+3,FALSE)),VLOOKUP($A9,'Choose Housekeeping Genes'!$A$3:$W$5,W$8+3,FALSE),"")))</f>
        <v>#NUM!</v>
      </c>
      <c r="Y9" s="116" t="e">
        <f ca="1">A9</f>
        <v>#NUM!</v>
      </c>
      <c r="Z9" s="117"/>
      <c r="AA9" s="105" t="e">
        <f ca="1">IF($A9="","",IF(VLOOKUP($A9,'Choose Housekeeping Genes'!$Y$3:$AT$5,AA$8+2,FALSE)=0,"",IF(ISNUMBER(VLOOKUP($A9,'Choose Housekeeping Genes'!$Y$3:$AT$5,AA$8+2,FALSE)),VLOOKUP($A9,'Choose Housekeeping Genes'!$Y$3:$AT$5,AA$8+2,FALSE),"")))</f>
        <v>#NUM!</v>
      </c>
      <c r="AB9" s="105" t="e">
        <f ca="1">IF($A9="","",IF(VLOOKUP($A9,'Choose Housekeeping Genes'!$Y$3:$AT$5,AB$8+2,FALSE)=0,"",IF(ISNUMBER(VLOOKUP($A9,'Choose Housekeeping Genes'!$Y$3:$AT$5,AB$8+2,FALSE)),VLOOKUP($A9,'Choose Housekeeping Genes'!$Y$3:$AT$5,AB$8+2,FALSE),"")))</f>
        <v>#NUM!</v>
      </c>
      <c r="AC9" s="105" t="e">
        <f ca="1">IF($A9="","",IF(VLOOKUP($A9,'Choose Housekeeping Genes'!$Y$3:$AT$5,AC$8+2,FALSE)=0,"",IF(ISNUMBER(VLOOKUP($A9,'Choose Housekeeping Genes'!$Y$3:$AT$5,AC$8+2,FALSE)),VLOOKUP($A9,'Choose Housekeeping Genes'!$Y$3:$AT$5,AC$8+2,FALSE),"")))</f>
        <v>#NUM!</v>
      </c>
      <c r="AD9" s="105" t="e">
        <f ca="1">IF($A9="","",IF(VLOOKUP($A9,'Choose Housekeeping Genes'!$Y$3:$AT$5,AD$8+2,FALSE)=0,"",IF(ISNUMBER(VLOOKUP($A9,'Choose Housekeeping Genes'!$Y$3:$AT$5,AD$8+2,FALSE)),VLOOKUP($A9,'Choose Housekeeping Genes'!$Y$3:$AT$5,AD$8+2,FALSE),"")))</f>
        <v>#NUM!</v>
      </c>
      <c r="AE9" s="105" t="e">
        <f ca="1">IF($A9="","",IF(VLOOKUP($A9,'Choose Housekeeping Genes'!$Y$3:$AT$5,AE$8+2,FALSE)=0,"",IF(ISNUMBER(VLOOKUP($A9,'Choose Housekeeping Genes'!$Y$3:$AT$5,AE$8+2,FALSE)),VLOOKUP($A9,'Choose Housekeeping Genes'!$Y$3:$AT$5,AE$8+2,FALSE),"")))</f>
        <v>#NUM!</v>
      </c>
      <c r="AF9" s="105" t="e">
        <f ca="1">IF($A9="","",IF(VLOOKUP($A9,'Choose Housekeeping Genes'!$Y$3:$AT$5,AF$8+2,FALSE)=0,"",IF(ISNUMBER(VLOOKUP($A9,'Choose Housekeeping Genes'!$Y$3:$AT$5,AF$8+2,FALSE)),VLOOKUP($A9,'Choose Housekeeping Genes'!$Y$3:$AT$5,AF$8+2,FALSE),"")))</f>
        <v>#NUM!</v>
      </c>
      <c r="AG9" s="105" t="e">
        <f ca="1">IF($A9="","",IF(VLOOKUP($A9,'Choose Housekeeping Genes'!$Y$3:$AT$5,AG$8+2,FALSE)=0,"",IF(ISNUMBER(VLOOKUP($A9,'Choose Housekeeping Genes'!$Y$3:$AT$5,AG$8+2,FALSE)),VLOOKUP($A9,'Choose Housekeeping Genes'!$Y$3:$AT$5,AG$8+2,FALSE),"")))</f>
        <v>#NUM!</v>
      </c>
      <c r="AH9" s="105" t="e">
        <f ca="1">IF($A9="","",IF(VLOOKUP($A9,'Choose Housekeeping Genes'!$Y$3:$AT$5,AH$8+2,FALSE)=0,"",IF(ISNUMBER(VLOOKUP($A9,'Choose Housekeeping Genes'!$Y$3:$AT$5,AH$8+2,FALSE)),VLOOKUP($A9,'Choose Housekeeping Genes'!$Y$3:$AT$5,AH$8+2,FALSE),"")))</f>
        <v>#NUM!</v>
      </c>
      <c r="AI9" s="105" t="e">
        <f ca="1">IF($A9="","",IF(VLOOKUP($A9,'Choose Housekeeping Genes'!$Y$3:$AT$5,AI$8+2,FALSE)=0,"",IF(ISNUMBER(VLOOKUP($A9,'Choose Housekeeping Genes'!$Y$3:$AT$5,AI$8+2,FALSE)),VLOOKUP($A9,'Choose Housekeeping Genes'!$Y$3:$AT$5,AI$8+2,FALSE),"")))</f>
        <v>#NUM!</v>
      </c>
      <c r="AJ9" s="105" t="e">
        <f ca="1">IF($A9="","",IF(VLOOKUP($A9,'Choose Housekeeping Genes'!$Y$3:$AT$5,AJ$8+2,FALSE)=0,"",IF(ISNUMBER(VLOOKUP($A9,'Choose Housekeeping Genes'!$Y$3:$AT$5,AJ$8+2,FALSE)),VLOOKUP($A9,'Choose Housekeeping Genes'!$Y$3:$AT$5,AJ$8+2,FALSE),"")))</f>
        <v>#NUM!</v>
      </c>
      <c r="AK9" s="105" t="e">
        <f ca="1">IF($A9="","",IF(VLOOKUP($A9,'Choose Housekeeping Genes'!$Y$3:$AT$5,AK$8+2,FALSE)=0,"",IF(ISNUMBER(VLOOKUP($A9,'Choose Housekeeping Genes'!$Y$3:$AT$5,AK$8+2,FALSE)),VLOOKUP($A9,'Choose Housekeeping Genes'!$Y$3:$AT$5,AK$8+2,FALSE),"")))</f>
        <v>#NUM!</v>
      </c>
      <c r="AL9" s="105" t="e">
        <f ca="1">IF($A9="","",IF(VLOOKUP($A9,'Choose Housekeeping Genes'!$Y$3:$AT$5,AL$8+2,FALSE)=0,"",IF(ISNUMBER(VLOOKUP($A9,'Choose Housekeeping Genes'!$Y$3:$AT$5,AL$8+2,FALSE)),VLOOKUP($A9,'Choose Housekeeping Genes'!$Y$3:$AT$5,AL$8+2,FALSE),"")))</f>
        <v>#NUM!</v>
      </c>
      <c r="AM9" s="105" t="e">
        <f ca="1">IF($A9="","",IF(VLOOKUP($A9,'Choose Housekeeping Genes'!$Y$3:$AT$5,AM$8+2,FALSE)=0,"",IF(ISNUMBER(VLOOKUP($A9,'Choose Housekeeping Genes'!$Y$3:$AT$5,AM$8+2,FALSE)),VLOOKUP($A9,'Choose Housekeeping Genes'!$Y$3:$AT$5,AM$8+2,FALSE),"")))</f>
        <v>#NUM!</v>
      </c>
      <c r="AN9" s="105" t="e">
        <f ca="1">IF($A9="","",IF(VLOOKUP($A9,'Choose Housekeeping Genes'!$Y$3:$AT$5,AN$8+2,FALSE)=0,"",IF(ISNUMBER(VLOOKUP($A9,'Choose Housekeeping Genes'!$Y$3:$AT$5,AN$8+2,FALSE)),VLOOKUP($A9,'Choose Housekeeping Genes'!$Y$3:$AT$5,AN$8+2,FALSE),"")))</f>
        <v>#NUM!</v>
      </c>
      <c r="AO9" s="105" t="e">
        <f ca="1">IF($A9="","",IF(VLOOKUP($A9,'Choose Housekeeping Genes'!$Y$3:$AT$5,AO$8+2,FALSE)=0,"",IF(ISNUMBER(VLOOKUP($A9,'Choose Housekeeping Genes'!$Y$3:$AT$5,AO$8+2,FALSE)),VLOOKUP($A9,'Choose Housekeeping Genes'!$Y$3:$AT$5,AO$8+2,FALSE),"")))</f>
        <v>#NUM!</v>
      </c>
      <c r="AP9" s="105" t="e">
        <f ca="1">IF($A9="","",IF(VLOOKUP($A9,'Choose Housekeeping Genes'!$Y$3:$AT$5,AP$8+2,FALSE)=0,"",IF(ISNUMBER(VLOOKUP($A9,'Choose Housekeeping Genes'!$Y$3:$AT$5,AP$8+2,FALSE)),VLOOKUP($A9,'Choose Housekeeping Genes'!$Y$3:$AT$5,AP$8+2,FALSE),"")))</f>
        <v>#NUM!</v>
      </c>
      <c r="AQ9" s="105" t="e">
        <f ca="1">IF($A9="","",IF(VLOOKUP($A9,'Choose Housekeeping Genes'!$Y$3:$AT$5,AQ$8+2,FALSE)=0,"",IF(ISNUMBER(VLOOKUP($A9,'Choose Housekeeping Genes'!$Y$3:$AT$5,AQ$8+2,FALSE)),VLOOKUP($A9,'Choose Housekeeping Genes'!$Y$3:$AT$5,AQ$8+2,FALSE),"")))</f>
        <v>#NUM!</v>
      </c>
      <c r="AR9" s="105" t="e">
        <f ca="1">IF($A9="","",IF(VLOOKUP($A9,'Choose Housekeeping Genes'!$Y$3:$AT$5,AR$8+2,FALSE)=0,"",IF(ISNUMBER(VLOOKUP($A9,'Choose Housekeeping Genes'!$Y$3:$AT$5,AR$8+2,FALSE)),VLOOKUP($A9,'Choose Housekeeping Genes'!$Y$3:$AT$5,AR$8+2,FALSE),"")))</f>
        <v>#NUM!</v>
      </c>
      <c r="AS9" s="105" t="e">
        <f ca="1">IF($A9="","",IF(VLOOKUP($A9,'Choose Housekeeping Genes'!$Y$3:$AT$5,AS$8+2,FALSE)=0,"",IF(ISNUMBER(VLOOKUP($A9,'Choose Housekeeping Genes'!$Y$3:$AT$5,AS$8+2,FALSE)),VLOOKUP($A9,'Choose Housekeeping Genes'!$Y$3:$AT$5,AS$8+2,FALSE),"")))</f>
        <v>#NUM!</v>
      </c>
      <c r="AT9" s="105" t="e">
        <f ca="1">IF($A9="","",IF(VLOOKUP($A9,'Choose Housekeeping Genes'!$Y$3:$AT$5,AT$8+2,FALSE)=0,"",IF(ISNUMBER(VLOOKUP($A9,'Choose Housekeeping Genes'!$Y$3:$AT$5,AT$8+2,FALSE)),VLOOKUP($A9,'Choose Housekeeping Genes'!$Y$3:$AT$5,AT$8+2,FALSE),"")))</f>
        <v>#NUM!</v>
      </c>
    </row>
    <row r="10" spans="1:54" ht="12.75" customHeight="1">
      <c r="A10" s="122" t="e">
        <f t="array" aca="1" ref="A10" ca="1">INDIRECT("AW"&amp;MIN(IF(BA$3:BA$5=LARGE($BA$3:$BA$5,1),ROW($BA$3:$BA$5),"")))</f>
        <v>#NUM!</v>
      </c>
      <c r="B10" s="106"/>
      <c r="C10" s="110"/>
      <c r="D10" s="107" t="e">
        <f ca="1">IF($A10="","",IF(VLOOKUP($A10,'Choose Housekeeping Genes'!$A$3:$W$5,D$8+3,FALSE)=0,"",IF(ISNUMBER(VLOOKUP($A10,'Choose Housekeeping Genes'!$A$3:$W$5,D$8+3,FALSE)),VLOOKUP($A10,'Choose Housekeeping Genes'!$A$3:$W$5,D$8+3,FALSE),"")))</f>
        <v>#NUM!</v>
      </c>
      <c r="E10" s="105" t="e">
        <f ca="1">IF($A10="","",IF(VLOOKUP($A10,'Choose Housekeeping Genes'!$A$3:$W$5,E$8+3,FALSE)=0,"",IF(ISNUMBER(VLOOKUP($A10,'Choose Housekeeping Genes'!$A$3:$W$5,E$8+3,FALSE)),VLOOKUP($A10,'Choose Housekeeping Genes'!$A$3:$W$5,E$8+3,FALSE),"")))</f>
        <v>#NUM!</v>
      </c>
      <c r="F10" s="105" t="e">
        <f ca="1">IF($A10="","",IF(VLOOKUP($A10,'Choose Housekeeping Genes'!$A$3:$W$5,F$8+3,FALSE)=0,"",IF(ISNUMBER(VLOOKUP($A10,'Choose Housekeeping Genes'!$A$3:$W$5,F$8+3,FALSE)),VLOOKUP($A10,'Choose Housekeeping Genes'!$A$3:$W$5,F$8+3,FALSE),"")))</f>
        <v>#NUM!</v>
      </c>
      <c r="G10" s="105" t="e">
        <f ca="1">IF($A10="","",IF(VLOOKUP($A10,'Choose Housekeeping Genes'!$A$3:$W$5,G$8+3,FALSE)=0,"",IF(ISNUMBER(VLOOKUP($A10,'Choose Housekeeping Genes'!$A$3:$W$5,G$8+3,FALSE)),VLOOKUP($A10,'Choose Housekeeping Genes'!$A$3:$W$5,G$8+3,FALSE),"")))</f>
        <v>#NUM!</v>
      </c>
      <c r="H10" s="105" t="e">
        <f ca="1">IF($A10="","",IF(VLOOKUP($A10,'Choose Housekeeping Genes'!$A$3:$W$5,H$8+3,FALSE)=0,"",IF(ISNUMBER(VLOOKUP($A10,'Choose Housekeeping Genes'!$A$3:$W$5,H$8+3,FALSE)),VLOOKUP($A10,'Choose Housekeeping Genes'!$A$3:$W$5,H$8+3,FALSE),"")))</f>
        <v>#NUM!</v>
      </c>
      <c r="I10" s="105" t="e">
        <f ca="1">IF($A10="","",IF(VLOOKUP($A10,'Choose Housekeeping Genes'!$A$3:$W$5,I$8+3,FALSE)=0,"",IF(ISNUMBER(VLOOKUP($A10,'Choose Housekeeping Genes'!$A$3:$W$5,I$8+3,FALSE)),VLOOKUP($A10,'Choose Housekeeping Genes'!$A$3:$W$5,I$8+3,FALSE),"")))</f>
        <v>#NUM!</v>
      </c>
      <c r="J10" s="105" t="e">
        <f ca="1">IF($A10="","",IF(VLOOKUP($A10,'Choose Housekeeping Genes'!$A$3:$W$5,J$8+3,FALSE)=0,"",IF(ISNUMBER(VLOOKUP($A10,'Choose Housekeeping Genes'!$A$3:$W$5,J$8+3,FALSE)),VLOOKUP($A10,'Choose Housekeeping Genes'!$A$3:$W$5,J$8+3,FALSE),"")))</f>
        <v>#NUM!</v>
      </c>
      <c r="K10" s="105" t="e">
        <f ca="1">IF($A10="","",IF(VLOOKUP($A10,'Choose Housekeeping Genes'!$A$3:$W$5,K$8+3,FALSE)=0,"",IF(ISNUMBER(VLOOKUP($A10,'Choose Housekeeping Genes'!$A$3:$W$5,K$8+3,FALSE)),VLOOKUP($A10,'Choose Housekeeping Genes'!$A$3:$W$5,K$8+3,FALSE),"")))</f>
        <v>#NUM!</v>
      </c>
      <c r="L10" s="105" t="e">
        <f ca="1">IF($A10="","",IF(VLOOKUP($A10,'Choose Housekeeping Genes'!$A$3:$W$5,L$8+3,FALSE)=0,"",IF(ISNUMBER(VLOOKUP($A10,'Choose Housekeeping Genes'!$A$3:$W$5,L$8+3,FALSE)),VLOOKUP($A10,'Choose Housekeeping Genes'!$A$3:$W$5,L$8+3,FALSE),"")))</f>
        <v>#NUM!</v>
      </c>
      <c r="M10" s="105" t="e">
        <f ca="1">IF($A10="","",IF(VLOOKUP($A10,'Choose Housekeeping Genes'!$A$3:$W$5,M$8+3,FALSE)=0,"",IF(ISNUMBER(VLOOKUP($A10,'Choose Housekeeping Genes'!$A$3:$W$5,M$8+3,FALSE)),VLOOKUP($A10,'Choose Housekeeping Genes'!$A$3:$W$5,M$8+3,FALSE),"")))</f>
        <v>#NUM!</v>
      </c>
      <c r="N10" s="105" t="e">
        <f ca="1">IF($A10="","",IF(VLOOKUP($A10,'Choose Housekeeping Genes'!$A$3:$W$5,N$8+3,FALSE)=0,"",IF(ISNUMBER(VLOOKUP($A10,'Choose Housekeeping Genes'!$A$3:$W$5,N$8+3,FALSE)),VLOOKUP($A10,'Choose Housekeeping Genes'!$A$3:$W$5,N$8+3,FALSE),"")))</f>
        <v>#NUM!</v>
      </c>
      <c r="O10" s="105" t="e">
        <f ca="1">IF($A10="","",IF(VLOOKUP($A10,'Choose Housekeeping Genes'!$A$3:$W$5,O$8+3,FALSE)=0,"",IF(ISNUMBER(VLOOKUP($A10,'Choose Housekeeping Genes'!$A$3:$W$5,O$8+3,FALSE)),VLOOKUP($A10,'Choose Housekeeping Genes'!$A$3:$W$5,O$8+3,FALSE),"")))</f>
        <v>#NUM!</v>
      </c>
      <c r="P10" s="105" t="e">
        <f ca="1">IF($A10="","",IF(VLOOKUP($A10,'Choose Housekeeping Genes'!$A$3:$W$5,P$8+3,FALSE)=0,"",IF(ISNUMBER(VLOOKUP($A10,'Choose Housekeeping Genes'!$A$3:$W$5,P$8+3,FALSE)),VLOOKUP($A10,'Choose Housekeeping Genes'!$A$3:$W$5,P$8+3,FALSE),"")))</f>
        <v>#NUM!</v>
      </c>
      <c r="Q10" s="105" t="e">
        <f ca="1">IF($A10="","",IF(VLOOKUP($A10,'Choose Housekeeping Genes'!$A$3:$W$5,Q$8+3,FALSE)=0,"",IF(ISNUMBER(VLOOKUP($A10,'Choose Housekeeping Genes'!$A$3:$W$5,Q$8+3,FALSE)),VLOOKUP($A10,'Choose Housekeeping Genes'!$A$3:$W$5,Q$8+3,FALSE),"")))</f>
        <v>#NUM!</v>
      </c>
      <c r="R10" s="105" t="e">
        <f ca="1">IF($A10="","",IF(VLOOKUP($A10,'Choose Housekeeping Genes'!$A$3:$W$5,R$8+3,FALSE)=0,"",IF(ISNUMBER(VLOOKUP($A10,'Choose Housekeeping Genes'!$A$3:$W$5,R$8+3,FALSE)),VLOOKUP($A10,'Choose Housekeeping Genes'!$A$3:$W$5,R$8+3,FALSE),"")))</f>
        <v>#NUM!</v>
      </c>
      <c r="S10" s="105" t="e">
        <f ca="1">IF($A10="","",IF(VLOOKUP($A10,'Choose Housekeeping Genes'!$A$3:$W$5,S$8+3,FALSE)=0,"",IF(ISNUMBER(VLOOKUP($A10,'Choose Housekeeping Genes'!$A$3:$W$5,S$8+3,FALSE)),VLOOKUP($A10,'Choose Housekeeping Genes'!$A$3:$W$5,S$8+3,FALSE),"")))</f>
        <v>#NUM!</v>
      </c>
      <c r="T10" s="105" t="e">
        <f ca="1">IF($A10="","",IF(VLOOKUP($A10,'Choose Housekeeping Genes'!$A$3:$W$5,T$8+3,FALSE)=0,"",IF(ISNUMBER(VLOOKUP($A10,'Choose Housekeeping Genes'!$A$3:$W$5,T$8+3,FALSE)),VLOOKUP($A10,'Choose Housekeeping Genes'!$A$3:$W$5,T$8+3,FALSE),"")))</f>
        <v>#NUM!</v>
      </c>
      <c r="U10" s="105" t="e">
        <f ca="1">IF($A10="","",IF(VLOOKUP($A10,'Choose Housekeeping Genes'!$A$3:$W$5,U$8+3,FALSE)=0,"",IF(ISNUMBER(VLOOKUP($A10,'Choose Housekeeping Genes'!$A$3:$W$5,U$8+3,FALSE)),VLOOKUP($A10,'Choose Housekeeping Genes'!$A$3:$W$5,U$8+3,FALSE),"")))</f>
        <v>#NUM!</v>
      </c>
      <c r="V10" s="105" t="e">
        <f ca="1">IF($A10="","",IF(VLOOKUP($A10,'Choose Housekeeping Genes'!$A$3:$W$5,V$8+3,FALSE)=0,"",IF(ISNUMBER(VLOOKUP($A10,'Choose Housekeeping Genes'!$A$3:$W$5,V$8+3,FALSE)),VLOOKUP($A10,'Choose Housekeeping Genes'!$A$3:$W$5,V$8+3,FALSE),"")))</f>
        <v>#NUM!</v>
      </c>
      <c r="W10" s="105" t="e">
        <f ca="1">IF($A10="","",IF(VLOOKUP($A10,'Choose Housekeeping Genes'!$A$3:$W$5,W$8+3,FALSE)=0,"",IF(ISNUMBER(VLOOKUP($A10,'Choose Housekeeping Genes'!$A$3:$W$5,W$8+3,FALSE)),VLOOKUP($A10,'Choose Housekeeping Genes'!$A$3:$W$5,W$8+3,FALSE),"")))</f>
        <v>#NUM!</v>
      </c>
      <c r="Y10" s="116" t="e">
        <f ca="1">A10</f>
        <v>#NUM!</v>
      </c>
      <c r="Z10" s="119"/>
      <c r="AA10" s="105" t="e">
        <f ca="1">IF($A10="","",IF(VLOOKUP($A10,'Choose Housekeeping Genes'!$Y$3:$AT$5,AA$8+2,FALSE)=0,"",IF(ISNUMBER(VLOOKUP($A10,'Choose Housekeeping Genes'!$Y$3:$AT$5,AA$8+2,FALSE)),VLOOKUP($A10,'Choose Housekeeping Genes'!$Y$3:$AT$5,AA$8+2,FALSE),"")))</f>
        <v>#NUM!</v>
      </c>
      <c r="AB10" s="105" t="e">
        <f ca="1">IF($A10="","",IF(VLOOKUP($A10,'Choose Housekeeping Genes'!$Y$3:$AT$5,AB$8+2,FALSE)=0,"",IF(ISNUMBER(VLOOKUP($A10,'Choose Housekeeping Genes'!$Y$3:$AT$5,AB$8+2,FALSE)),VLOOKUP($A10,'Choose Housekeeping Genes'!$Y$3:$AT$5,AB$8+2,FALSE),"")))</f>
        <v>#NUM!</v>
      </c>
      <c r="AC10" s="105" t="e">
        <f ca="1">IF($A10="","",IF(VLOOKUP($A10,'Choose Housekeeping Genes'!$Y$3:$AT$5,AC$8+2,FALSE)=0,"",IF(ISNUMBER(VLOOKUP($A10,'Choose Housekeeping Genes'!$Y$3:$AT$5,AC$8+2,FALSE)),VLOOKUP($A10,'Choose Housekeeping Genes'!$Y$3:$AT$5,AC$8+2,FALSE),"")))</f>
        <v>#NUM!</v>
      </c>
      <c r="AD10" s="105" t="e">
        <f ca="1">IF($A10="","",IF(VLOOKUP($A10,'Choose Housekeeping Genes'!$Y$3:$AT$5,AD$8+2,FALSE)=0,"",IF(ISNUMBER(VLOOKUP($A10,'Choose Housekeeping Genes'!$Y$3:$AT$5,AD$8+2,FALSE)),VLOOKUP($A10,'Choose Housekeeping Genes'!$Y$3:$AT$5,AD$8+2,FALSE),"")))</f>
        <v>#NUM!</v>
      </c>
      <c r="AE10" s="105" t="e">
        <f ca="1">IF($A10="","",IF(VLOOKUP($A10,'Choose Housekeeping Genes'!$Y$3:$AT$5,AE$8+2,FALSE)=0,"",IF(ISNUMBER(VLOOKUP($A10,'Choose Housekeeping Genes'!$Y$3:$AT$5,AE$8+2,FALSE)),VLOOKUP($A10,'Choose Housekeeping Genes'!$Y$3:$AT$5,AE$8+2,FALSE),"")))</f>
        <v>#NUM!</v>
      </c>
      <c r="AF10" s="105" t="e">
        <f ca="1">IF($A10="","",IF(VLOOKUP($A10,'Choose Housekeeping Genes'!$Y$3:$AT$5,AF$8+2,FALSE)=0,"",IF(ISNUMBER(VLOOKUP($A10,'Choose Housekeeping Genes'!$Y$3:$AT$5,AF$8+2,FALSE)),VLOOKUP($A10,'Choose Housekeeping Genes'!$Y$3:$AT$5,AF$8+2,FALSE),"")))</f>
        <v>#NUM!</v>
      </c>
      <c r="AG10" s="105" t="e">
        <f ca="1">IF($A10="","",IF(VLOOKUP($A10,'Choose Housekeeping Genes'!$Y$3:$AT$5,AG$8+2,FALSE)=0,"",IF(ISNUMBER(VLOOKUP($A10,'Choose Housekeeping Genes'!$Y$3:$AT$5,AG$8+2,FALSE)),VLOOKUP($A10,'Choose Housekeeping Genes'!$Y$3:$AT$5,AG$8+2,FALSE),"")))</f>
        <v>#NUM!</v>
      </c>
      <c r="AH10" s="105" t="e">
        <f ca="1">IF($A10="","",IF(VLOOKUP($A10,'Choose Housekeeping Genes'!$Y$3:$AT$5,AH$8+2,FALSE)=0,"",IF(ISNUMBER(VLOOKUP($A10,'Choose Housekeeping Genes'!$Y$3:$AT$5,AH$8+2,FALSE)),VLOOKUP($A10,'Choose Housekeeping Genes'!$Y$3:$AT$5,AH$8+2,FALSE),"")))</f>
        <v>#NUM!</v>
      </c>
      <c r="AI10" s="105" t="e">
        <f ca="1">IF($A10="","",IF(VLOOKUP($A10,'Choose Housekeeping Genes'!$Y$3:$AT$5,AI$8+2,FALSE)=0,"",IF(ISNUMBER(VLOOKUP($A10,'Choose Housekeeping Genes'!$Y$3:$AT$5,AI$8+2,FALSE)),VLOOKUP($A10,'Choose Housekeeping Genes'!$Y$3:$AT$5,AI$8+2,FALSE),"")))</f>
        <v>#NUM!</v>
      </c>
      <c r="AJ10" s="105" t="e">
        <f ca="1">IF($A10="","",IF(VLOOKUP($A10,'Choose Housekeeping Genes'!$Y$3:$AT$5,AJ$8+2,FALSE)=0,"",IF(ISNUMBER(VLOOKUP($A10,'Choose Housekeeping Genes'!$Y$3:$AT$5,AJ$8+2,FALSE)),VLOOKUP($A10,'Choose Housekeeping Genes'!$Y$3:$AT$5,AJ$8+2,FALSE),"")))</f>
        <v>#NUM!</v>
      </c>
      <c r="AK10" s="105" t="e">
        <f ca="1">IF($A10="","",IF(VLOOKUP($A10,'Choose Housekeeping Genes'!$Y$3:$AT$5,AK$8+2,FALSE)=0,"",IF(ISNUMBER(VLOOKUP($A10,'Choose Housekeeping Genes'!$Y$3:$AT$5,AK$8+2,FALSE)),VLOOKUP($A10,'Choose Housekeeping Genes'!$Y$3:$AT$5,AK$8+2,FALSE),"")))</f>
        <v>#NUM!</v>
      </c>
      <c r="AL10" s="105" t="e">
        <f ca="1">IF($A10="","",IF(VLOOKUP($A10,'Choose Housekeeping Genes'!$Y$3:$AT$5,AL$8+2,FALSE)=0,"",IF(ISNUMBER(VLOOKUP($A10,'Choose Housekeeping Genes'!$Y$3:$AT$5,AL$8+2,FALSE)),VLOOKUP($A10,'Choose Housekeeping Genes'!$Y$3:$AT$5,AL$8+2,FALSE),"")))</f>
        <v>#NUM!</v>
      </c>
      <c r="AM10" s="105" t="e">
        <f ca="1">IF($A10="","",IF(VLOOKUP($A10,'Choose Housekeeping Genes'!$Y$3:$AT$5,AM$8+2,FALSE)=0,"",IF(ISNUMBER(VLOOKUP($A10,'Choose Housekeeping Genes'!$Y$3:$AT$5,AM$8+2,FALSE)),VLOOKUP($A10,'Choose Housekeeping Genes'!$Y$3:$AT$5,AM$8+2,FALSE),"")))</f>
        <v>#NUM!</v>
      </c>
      <c r="AN10" s="105" t="e">
        <f ca="1">IF($A10="","",IF(VLOOKUP($A10,'Choose Housekeeping Genes'!$Y$3:$AT$5,AN$8+2,FALSE)=0,"",IF(ISNUMBER(VLOOKUP($A10,'Choose Housekeeping Genes'!$Y$3:$AT$5,AN$8+2,FALSE)),VLOOKUP($A10,'Choose Housekeeping Genes'!$Y$3:$AT$5,AN$8+2,FALSE),"")))</f>
        <v>#NUM!</v>
      </c>
      <c r="AO10" s="105" t="e">
        <f ca="1">IF($A10="","",IF(VLOOKUP($A10,'Choose Housekeeping Genes'!$Y$3:$AT$5,AO$8+2,FALSE)=0,"",IF(ISNUMBER(VLOOKUP($A10,'Choose Housekeeping Genes'!$Y$3:$AT$5,AO$8+2,FALSE)),VLOOKUP($A10,'Choose Housekeeping Genes'!$Y$3:$AT$5,AO$8+2,FALSE),"")))</f>
        <v>#NUM!</v>
      </c>
      <c r="AP10" s="105" t="e">
        <f ca="1">IF($A10="","",IF(VLOOKUP($A10,'Choose Housekeeping Genes'!$Y$3:$AT$5,AP$8+2,FALSE)=0,"",IF(ISNUMBER(VLOOKUP($A10,'Choose Housekeeping Genes'!$Y$3:$AT$5,AP$8+2,FALSE)),VLOOKUP($A10,'Choose Housekeeping Genes'!$Y$3:$AT$5,AP$8+2,FALSE),"")))</f>
        <v>#NUM!</v>
      </c>
      <c r="AQ10" s="105" t="e">
        <f ca="1">IF($A10="","",IF(VLOOKUP($A10,'Choose Housekeeping Genes'!$Y$3:$AT$5,AQ$8+2,FALSE)=0,"",IF(ISNUMBER(VLOOKUP($A10,'Choose Housekeeping Genes'!$Y$3:$AT$5,AQ$8+2,FALSE)),VLOOKUP($A10,'Choose Housekeeping Genes'!$Y$3:$AT$5,AQ$8+2,FALSE),"")))</f>
        <v>#NUM!</v>
      </c>
      <c r="AR10" s="105" t="e">
        <f ca="1">IF($A10="","",IF(VLOOKUP($A10,'Choose Housekeeping Genes'!$Y$3:$AT$5,AR$8+2,FALSE)=0,"",IF(ISNUMBER(VLOOKUP($A10,'Choose Housekeeping Genes'!$Y$3:$AT$5,AR$8+2,FALSE)),VLOOKUP($A10,'Choose Housekeeping Genes'!$Y$3:$AT$5,AR$8+2,FALSE),"")))</f>
        <v>#NUM!</v>
      </c>
      <c r="AS10" s="105" t="e">
        <f ca="1">IF($A10="","",IF(VLOOKUP($A10,'Choose Housekeeping Genes'!$Y$3:$AT$5,AS$8+2,FALSE)=0,"",IF(ISNUMBER(VLOOKUP($A10,'Choose Housekeeping Genes'!$Y$3:$AT$5,AS$8+2,FALSE)),VLOOKUP($A10,'Choose Housekeeping Genes'!$Y$3:$AT$5,AS$8+2,FALSE),"")))</f>
        <v>#NUM!</v>
      </c>
      <c r="AT10" s="105" t="e">
        <f ca="1">IF($A10="","",IF(VLOOKUP($A10,'Choose Housekeeping Genes'!$Y$3:$AT$5,AT$8+2,FALSE)=0,"",IF(ISNUMBER(VLOOKUP($A10,'Choose Housekeeping Genes'!$Y$3:$AT$5,AT$8+2,FALSE)),VLOOKUP($A10,'Choose Housekeeping Genes'!$Y$3:$AT$5,AT$8+2,FALSE),"")))</f>
        <v>#NUM!</v>
      </c>
    </row>
    <row r="11" spans="1:54" ht="12.75" customHeight="1">
      <c r="A11" s="122" t="e">
        <f t="array" aca="1" ref="A11" ca="1">INDIRECT("AW"&amp;MIN(IF(BB$3:BB$5=LARGE($BB$3:$BB$5,1),ROW($AW$3:$AW$5),"")))</f>
        <v>#NUM!</v>
      </c>
      <c r="B11" s="106"/>
      <c r="C11" s="110"/>
      <c r="D11" s="107" t="e">
        <f ca="1">IF($A11="","",IF(VLOOKUP($A11,'Choose Housekeeping Genes'!$A$3:$W$5,D$8+3,FALSE)=0,"",IF(ISNUMBER(VLOOKUP($A11,'Choose Housekeeping Genes'!$A$3:$W$5,D$8+3,FALSE)),VLOOKUP($A11,'Choose Housekeeping Genes'!$A$3:$W$5,D$8+3,FALSE),"")))</f>
        <v>#NUM!</v>
      </c>
      <c r="E11" s="105" t="e">
        <f ca="1">IF($A11="","",IF(VLOOKUP($A11,'Choose Housekeeping Genes'!$A$3:$W$5,E$8+3,FALSE)=0,"",IF(ISNUMBER(VLOOKUP($A11,'Choose Housekeeping Genes'!$A$3:$W$5,E$8+3,FALSE)),VLOOKUP($A11,'Choose Housekeeping Genes'!$A$3:$W$5,E$8+3,FALSE),"")))</f>
        <v>#NUM!</v>
      </c>
      <c r="F11" s="105" t="e">
        <f ca="1">IF($A11="","",IF(VLOOKUP($A11,'Choose Housekeeping Genes'!$A$3:$W$5,F$8+3,FALSE)=0,"",IF(ISNUMBER(VLOOKUP($A11,'Choose Housekeeping Genes'!$A$3:$W$5,F$8+3,FALSE)),VLOOKUP($A11,'Choose Housekeeping Genes'!$A$3:$W$5,F$8+3,FALSE),"")))</f>
        <v>#NUM!</v>
      </c>
      <c r="G11" s="105" t="e">
        <f ca="1">IF($A11="","",IF(VLOOKUP($A11,'Choose Housekeeping Genes'!$A$3:$W$5,G$8+3,FALSE)=0,"",IF(ISNUMBER(VLOOKUP($A11,'Choose Housekeeping Genes'!$A$3:$W$5,G$8+3,FALSE)),VLOOKUP($A11,'Choose Housekeeping Genes'!$A$3:$W$5,G$8+3,FALSE),"")))</f>
        <v>#NUM!</v>
      </c>
      <c r="H11" s="105" t="e">
        <f ca="1">IF($A11="","",IF(VLOOKUP($A11,'Choose Housekeeping Genes'!$A$3:$W$5,H$8+3,FALSE)=0,"",IF(ISNUMBER(VLOOKUP($A11,'Choose Housekeeping Genes'!$A$3:$W$5,H$8+3,FALSE)),VLOOKUP($A11,'Choose Housekeeping Genes'!$A$3:$W$5,H$8+3,FALSE),"")))</f>
        <v>#NUM!</v>
      </c>
      <c r="I11" s="105" t="e">
        <f ca="1">IF($A11="","",IF(VLOOKUP($A11,'Choose Housekeeping Genes'!$A$3:$W$5,I$8+3,FALSE)=0,"",IF(ISNUMBER(VLOOKUP($A11,'Choose Housekeeping Genes'!$A$3:$W$5,I$8+3,FALSE)),VLOOKUP($A11,'Choose Housekeeping Genes'!$A$3:$W$5,I$8+3,FALSE),"")))</f>
        <v>#NUM!</v>
      </c>
      <c r="J11" s="105" t="e">
        <f ca="1">IF($A11="","",IF(VLOOKUP($A11,'Choose Housekeeping Genes'!$A$3:$W$5,J$8+3,FALSE)=0,"",IF(ISNUMBER(VLOOKUP($A11,'Choose Housekeeping Genes'!$A$3:$W$5,J$8+3,FALSE)),VLOOKUP($A11,'Choose Housekeeping Genes'!$A$3:$W$5,J$8+3,FALSE),"")))</f>
        <v>#NUM!</v>
      </c>
      <c r="K11" s="105" t="e">
        <f ca="1">IF($A11="","",IF(VLOOKUP($A11,'Choose Housekeeping Genes'!$A$3:$W$5,K$8+3,FALSE)=0,"",IF(ISNUMBER(VLOOKUP($A11,'Choose Housekeeping Genes'!$A$3:$W$5,K$8+3,FALSE)),VLOOKUP($A11,'Choose Housekeeping Genes'!$A$3:$W$5,K$8+3,FALSE),"")))</f>
        <v>#NUM!</v>
      </c>
      <c r="L11" s="105" t="e">
        <f ca="1">IF($A11="","",IF(VLOOKUP($A11,'Choose Housekeeping Genes'!$A$3:$W$5,L$8+3,FALSE)=0,"",IF(ISNUMBER(VLOOKUP($A11,'Choose Housekeeping Genes'!$A$3:$W$5,L$8+3,FALSE)),VLOOKUP($A11,'Choose Housekeeping Genes'!$A$3:$W$5,L$8+3,FALSE),"")))</f>
        <v>#NUM!</v>
      </c>
      <c r="M11" s="105" t="e">
        <f ca="1">IF($A11="","",IF(VLOOKUP($A11,'Choose Housekeeping Genes'!$A$3:$W$5,M$8+3,FALSE)=0,"",IF(ISNUMBER(VLOOKUP($A11,'Choose Housekeeping Genes'!$A$3:$W$5,M$8+3,FALSE)),VLOOKUP($A11,'Choose Housekeeping Genes'!$A$3:$W$5,M$8+3,FALSE),"")))</f>
        <v>#NUM!</v>
      </c>
      <c r="N11" s="105" t="e">
        <f ca="1">IF($A11="","",IF(VLOOKUP($A11,'Choose Housekeeping Genes'!$A$3:$W$5,N$8+3,FALSE)=0,"",IF(ISNUMBER(VLOOKUP($A11,'Choose Housekeeping Genes'!$A$3:$W$5,N$8+3,FALSE)),VLOOKUP($A11,'Choose Housekeeping Genes'!$A$3:$W$5,N$8+3,FALSE),"")))</f>
        <v>#NUM!</v>
      </c>
      <c r="O11" s="105" t="e">
        <f ca="1">IF($A11="","",IF(VLOOKUP($A11,'Choose Housekeeping Genes'!$A$3:$W$5,O$8+3,FALSE)=0,"",IF(ISNUMBER(VLOOKUP($A11,'Choose Housekeeping Genes'!$A$3:$W$5,O$8+3,FALSE)),VLOOKUP($A11,'Choose Housekeeping Genes'!$A$3:$W$5,O$8+3,FALSE),"")))</f>
        <v>#NUM!</v>
      </c>
      <c r="P11" s="105" t="e">
        <f ca="1">IF($A11="","",IF(VLOOKUP($A11,'Choose Housekeeping Genes'!$A$3:$W$5,P$8+3,FALSE)=0,"",IF(ISNUMBER(VLOOKUP($A11,'Choose Housekeeping Genes'!$A$3:$W$5,P$8+3,FALSE)),VLOOKUP($A11,'Choose Housekeeping Genes'!$A$3:$W$5,P$8+3,FALSE),"")))</f>
        <v>#NUM!</v>
      </c>
      <c r="Q11" s="105" t="e">
        <f ca="1">IF($A11="","",IF(VLOOKUP($A11,'Choose Housekeeping Genes'!$A$3:$W$5,Q$8+3,FALSE)=0,"",IF(ISNUMBER(VLOOKUP($A11,'Choose Housekeeping Genes'!$A$3:$W$5,Q$8+3,FALSE)),VLOOKUP($A11,'Choose Housekeeping Genes'!$A$3:$W$5,Q$8+3,FALSE),"")))</f>
        <v>#NUM!</v>
      </c>
      <c r="R11" s="105" t="e">
        <f ca="1">IF($A11="","",IF(VLOOKUP($A11,'Choose Housekeeping Genes'!$A$3:$W$5,R$8+3,FALSE)=0,"",IF(ISNUMBER(VLOOKUP($A11,'Choose Housekeeping Genes'!$A$3:$W$5,R$8+3,FALSE)),VLOOKUP($A11,'Choose Housekeeping Genes'!$A$3:$W$5,R$8+3,FALSE),"")))</f>
        <v>#NUM!</v>
      </c>
      <c r="S11" s="105" t="e">
        <f ca="1">IF($A11="","",IF(VLOOKUP($A11,'Choose Housekeeping Genes'!$A$3:$W$5,S$8+3,FALSE)=0,"",IF(ISNUMBER(VLOOKUP($A11,'Choose Housekeeping Genes'!$A$3:$W$5,S$8+3,FALSE)),VLOOKUP($A11,'Choose Housekeeping Genes'!$A$3:$W$5,S$8+3,FALSE),"")))</f>
        <v>#NUM!</v>
      </c>
      <c r="T11" s="105" t="e">
        <f ca="1">IF($A11="","",IF(VLOOKUP($A11,'Choose Housekeeping Genes'!$A$3:$W$5,T$8+3,FALSE)=0,"",IF(ISNUMBER(VLOOKUP($A11,'Choose Housekeeping Genes'!$A$3:$W$5,T$8+3,FALSE)),VLOOKUP($A11,'Choose Housekeeping Genes'!$A$3:$W$5,T$8+3,FALSE),"")))</f>
        <v>#NUM!</v>
      </c>
      <c r="U11" s="105" t="e">
        <f ca="1">IF($A11="","",IF(VLOOKUP($A11,'Choose Housekeeping Genes'!$A$3:$W$5,U$8+3,FALSE)=0,"",IF(ISNUMBER(VLOOKUP($A11,'Choose Housekeeping Genes'!$A$3:$W$5,U$8+3,FALSE)),VLOOKUP($A11,'Choose Housekeeping Genes'!$A$3:$W$5,U$8+3,FALSE),"")))</f>
        <v>#NUM!</v>
      </c>
      <c r="V11" s="105" t="e">
        <f ca="1">IF($A11="","",IF(VLOOKUP($A11,'Choose Housekeeping Genes'!$A$3:$W$5,V$8+3,FALSE)=0,"",IF(ISNUMBER(VLOOKUP($A11,'Choose Housekeeping Genes'!$A$3:$W$5,V$8+3,FALSE)),VLOOKUP($A11,'Choose Housekeeping Genes'!$A$3:$W$5,V$8+3,FALSE),"")))</f>
        <v>#NUM!</v>
      </c>
      <c r="W11" s="105" t="e">
        <f ca="1">IF($A11="","",IF(VLOOKUP($A11,'Choose Housekeeping Genes'!$A$3:$W$5,W$8+3,FALSE)=0,"",IF(ISNUMBER(VLOOKUP($A11,'Choose Housekeeping Genes'!$A$3:$W$5,W$8+3,FALSE)),VLOOKUP($A11,'Choose Housekeeping Genes'!$A$3:$W$5,W$8+3,FALSE),"")))</f>
        <v>#NUM!</v>
      </c>
      <c r="Y11" s="116" t="e">
        <f ca="1">A11</f>
        <v>#NUM!</v>
      </c>
      <c r="Z11" s="119"/>
      <c r="AA11" s="105" t="e">
        <f ca="1">IF($A11="","",IF(VLOOKUP($A11,'Choose Housekeeping Genes'!$Y$3:$AT$5,AA$8+2,FALSE)=0,"",IF(ISNUMBER(VLOOKUP($A11,'Choose Housekeeping Genes'!$Y$3:$AT$5,AA$8+2,FALSE)),VLOOKUP($A11,'Choose Housekeeping Genes'!$Y$3:$AT$5,AA$8+2,FALSE),"")))</f>
        <v>#NUM!</v>
      </c>
      <c r="AB11" s="105" t="e">
        <f ca="1">IF($A11="","",IF(VLOOKUP($A11,'Choose Housekeeping Genes'!$Y$3:$AT$5,AB$8+2,FALSE)=0,"",IF(ISNUMBER(VLOOKUP($A11,'Choose Housekeeping Genes'!$Y$3:$AT$5,AB$8+2,FALSE)),VLOOKUP($A11,'Choose Housekeeping Genes'!$Y$3:$AT$5,AB$8+2,FALSE),"")))</f>
        <v>#NUM!</v>
      </c>
      <c r="AC11" s="105" t="e">
        <f ca="1">IF($A11="","",IF(VLOOKUP($A11,'Choose Housekeeping Genes'!$Y$3:$AT$5,AC$8+2,FALSE)=0,"",IF(ISNUMBER(VLOOKUP($A11,'Choose Housekeeping Genes'!$Y$3:$AT$5,AC$8+2,FALSE)),VLOOKUP($A11,'Choose Housekeeping Genes'!$Y$3:$AT$5,AC$8+2,FALSE),"")))</f>
        <v>#NUM!</v>
      </c>
      <c r="AD11" s="105" t="e">
        <f ca="1">IF($A11="","",IF(VLOOKUP($A11,'Choose Housekeeping Genes'!$Y$3:$AT$5,AD$8+2,FALSE)=0,"",IF(ISNUMBER(VLOOKUP($A11,'Choose Housekeeping Genes'!$Y$3:$AT$5,AD$8+2,FALSE)),VLOOKUP($A11,'Choose Housekeeping Genes'!$Y$3:$AT$5,AD$8+2,FALSE),"")))</f>
        <v>#NUM!</v>
      </c>
      <c r="AE11" s="105" t="e">
        <f ca="1">IF($A11="","",IF(VLOOKUP($A11,'Choose Housekeeping Genes'!$Y$3:$AT$5,AE$8+2,FALSE)=0,"",IF(ISNUMBER(VLOOKUP($A11,'Choose Housekeeping Genes'!$Y$3:$AT$5,AE$8+2,FALSE)),VLOOKUP($A11,'Choose Housekeeping Genes'!$Y$3:$AT$5,AE$8+2,FALSE),"")))</f>
        <v>#NUM!</v>
      </c>
      <c r="AF11" s="105" t="e">
        <f ca="1">IF($A11="","",IF(VLOOKUP($A11,'Choose Housekeeping Genes'!$Y$3:$AT$5,AF$8+2,FALSE)=0,"",IF(ISNUMBER(VLOOKUP($A11,'Choose Housekeeping Genes'!$Y$3:$AT$5,AF$8+2,FALSE)),VLOOKUP($A11,'Choose Housekeeping Genes'!$Y$3:$AT$5,AF$8+2,FALSE),"")))</f>
        <v>#NUM!</v>
      </c>
      <c r="AG11" s="105" t="e">
        <f ca="1">IF($A11="","",IF(VLOOKUP($A11,'Choose Housekeeping Genes'!$Y$3:$AT$5,AG$8+2,FALSE)=0,"",IF(ISNUMBER(VLOOKUP($A11,'Choose Housekeeping Genes'!$Y$3:$AT$5,AG$8+2,FALSE)),VLOOKUP($A11,'Choose Housekeeping Genes'!$Y$3:$AT$5,AG$8+2,FALSE),"")))</f>
        <v>#NUM!</v>
      </c>
      <c r="AH11" s="105" t="e">
        <f ca="1">IF($A11="","",IF(VLOOKUP($A11,'Choose Housekeeping Genes'!$Y$3:$AT$5,AH$8+2,FALSE)=0,"",IF(ISNUMBER(VLOOKUP($A11,'Choose Housekeeping Genes'!$Y$3:$AT$5,AH$8+2,FALSE)),VLOOKUP($A11,'Choose Housekeeping Genes'!$Y$3:$AT$5,AH$8+2,FALSE),"")))</f>
        <v>#NUM!</v>
      </c>
      <c r="AI11" s="105" t="e">
        <f ca="1">IF($A11="","",IF(VLOOKUP($A11,'Choose Housekeeping Genes'!$Y$3:$AT$5,AI$8+2,FALSE)=0,"",IF(ISNUMBER(VLOOKUP($A11,'Choose Housekeeping Genes'!$Y$3:$AT$5,AI$8+2,FALSE)),VLOOKUP($A11,'Choose Housekeeping Genes'!$Y$3:$AT$5,AI$8+2,FALSE),"")))</f>
        <v>#NUM!</v>
      </c>
      <c r="AJ11" s="105" t="e">
        <f ca="1">IF($A11="","",IF(VLOOKUP($A11,'Choose Housekeeping Genes'!$Y$3:$AT$5,AJ$8+2,FALSE)=0,"",IF(ISNUMBER(VLOOKUP($A11,'Choose Housekeeping Genes'!$Y$3:$AT$5,AJ$8+2,FALSE)),VLOOKUP($A11,'Choose Housekeeping Genes'!$Y$3:$AT$5,AJ$8+2,FALSE),"")))</f>
        <v>#NUM!</v>
      </c>
      <c r="AK11" s="105" t="e">
        <f ca="1">IF($A11="","",IF(VLOOKUP($A11,'Choose Housekeeping Genes'!$Y$3:$AT$5,AK$8+2,FALSE)=0,"",IF(ISNUMBER(VLOOKUP($A11,'Choose Housekeeping Genes'!$Y$3:$AT$5,AK$8+2,FALSE)),VLOOKUP($A11,'Choose Housekeeping Genes'!$Y$3:$AT$5,AK$8+2,FALSE),"")))</f>
        <v>#NUM!</v>
      </c>
      <c r="AL11" s="105" t="e">
        <f ca="1">IF($A11="","",IF(VLOOKUP($A11,'Choose Housekeeping Genes'!$Y$3:$AT$5,AL$8+2,FALSE)=0,"",IF(ISNUMBER(VLOOKUP($A11,'Choose Housekeeping Genes'!$Y$3:$AT$5,AL$8+2,FALSE)),VLOOKUP($A11,'Choose Housekeeping Genes'!$Y$3:$AT$5,AL$8+2,FALSE),"")))</f>
        <v>#NUM!</v>
      </c>
      <c r="AM11" s="105" t="e">
        <f ca="1">IF($A11="","",IF(VLOOKUP($A11,'Choose Housekeeping Genes'!$Y$3:$AT$5,AM$8+2,FALSE)=0,"",IF(ISNUMBER(VLOOKUP($A11,'Choose Housekeeping Genes'!$Y$3:$AT$5,AM$8+2,FALSE)),VLOOKUP($A11,'Choose Housekeeping Genes'!$Y$3:$AT$5,AM$8+2,FALSE),"")))</f>
        <v>#NUM!</v>
      </c>
      <c r="AN11" s="105" t="e">
        <f ca="1">IF($A11="","",IF(VLOOKUP($A11,'Choose Housekeeping Genes'!$Y$3:$AT$5,AN$8+2,FALSE)=0,"",IF(ISNUMBER(VLOOKUP($A11,'Choose Housekeeping Genes'!$Y$3:$AT$5,AN$8+2,FALSE)),VLOOKUP($A11,'Choose Housekeeping Genes'!$Y$3:$AT$5,AN$8+2,FALSE),"")))</f>
        <v>#NUM!</v>
      </c>
      <c r="AO11" s="105" t="e">
        <f ca="1">IF($A11="","",IF(VLOOKUP($A11,'Choose Housekeeping Genes'!$Y$3:$AT$5,AO$8+2,FALSE)=0,"",IF(ISNUMBER(VLOOKUP($A11,'Choose Housekeeping Genes'!$Y$3:$AT$5,AO$8+2,FALSE)),VLOOKUP($A11,'Choose Housekeeping Genes'!$Y$3:$AT$5,AO$8+2,FALSE),"")))</f>
        <v>#NUM!</v>
      </c>
      <c r="AP11" s="105" t="e">
        <f ca="1">IF($A11="","",IF(VLOOKUP($A11,'Choose Housekeeping Genes'!$Y$3:$AT$5,AP$8+2,FALSE)=0,"",IF(ISNUMBER(VLOOKUP($A11,'Choose Housekeeping Genes'!$Y$3:$AT$5,AP$8+2,FALSE)),VLOOKUP($A11,'Choose Housekeeping Genes'!$Y$3:$AT$5,AP$8+2,FALSE),"")))</f>
        <v>#NUM!</v>
      </c>
      <c r="AQ11" s="105" t="e">
        <f ca="1">IF($A11="","",IF(VLOOKUP($A11,'Choose Housekeeping Genes'!$Y$3:$AT$5,AQ$8+2,FALSE)=0,"",IF(ISNUMBER(VLOOKUP($A11,'Choose Housekeeping Genes'!$Y$3:$AT$5,AQ$8+2,FALSE)),VLOOKUP($A11,'Choose Housekeeping Genes'!$Y$3:$AT$5,AQ$8+2,FALSE),"")))</f>
        <v>#NUM!</v>
      </c>
      <c r="AR11" s="105" t="e">
        <f ca="1">IF($A11="","",IF(VLOOKUP($A11,'Choose Housekeeping Genes'!$Y$3:$AT$5,AR$8+2,FALSE)=0,"",IF(ISNUMBER(VLOOKUP($A11,'Choose Housekeeping Genes'!$Y$3:$AT$5,AR$8+2,FALSE)),VLOOKUP($A11,'Choose Housekeeping Genes'!$Y$3:$AT$5,AR$8+2,FALSE),"")))</f>
        <v>#NUM!</v>
      </c>
      <c r="AS11" s="105" t="e">
        <f ca="1">IF($A11="","",IF(VLOOKUP($A11,'Choose Housekeeping Genes'!$Y$3:$AT$5,AS$8+2,FALSE)=0,"",IF(ISNUMBER(VLOOKUP($A11,'Choose Housekeeping Genes'!$Y$3:$AT$5,AS$8+2,FALSE)),VLOOKUP($A11,'Choose Housekeeping Genes'!$Y$3:$AT$5,AS$8+2,FALSE),"")))</f>
        <v>#NUM!</v>
      </c>
      <c r="AT11" s="105" t="e">
        <f ca="1">IF($A11="","",IF(VLOOKUP($A11,'Choose Housekeeping Genes'!$Y$3:$AT$5,AT$8+2,FALSE)=0,"",IF(ISNUMBER(VLOOKUP($A11,'Choose Housekeeping Genes'!$Y$3:$AT$5,AT$8+2,FALSE)),VLOOKUP($A11,'Choose Housekeeping Genes'!$Y$3:$AT$5,AT$8+2,FALSE),"")))</f>
        <v>#NUM!</v>
      </c>
    </row>
    <row r="12" spans="1:54" ht="12.75" customHeight="1">
      <c r="A12" s="123" t="s">
        <v>6</v>
      </c>
      <c r="B12" s="106"/>
      <c r="C12" s="111"/>
      <c r="D12" s="126" t="str">
        <f t="shared" ref="D12:W12" ca="1" si="2">IF(ISERROR(AVERAGE(D9:D11)),"",AVERAGE(D9:D11))</f>
        <v/>
      </c>
      <c r="E12" s="103" t="str">
        <f t="shared" ca="1" si="2"/>
        <v/>
      </c>
      <c r="F12" s="103" t="str">
        <f t="shared" ca="1" si="2"/>
        <v/>
      </c>
      <c r="G12" s="103" t="str">
        <f t="shared" ca="1" si="2"/>
        <v/>
      </c>
      <c r="H12" s="103" t="str">
        <f t="shared" ca="1" si="2"/>
        <v/>
      </c>
      <c r="I12" s="103" t="str">
        <f t="shared" ca="1" si="2"/>
        <v/>
      </c>
      <c r="J12" s="103" t="str">
        <f t="shared" ca="1" si="2"/>
        <v/>
      </c>
      <c r="K12" s="103" t="str">
        <f t="shared" ca="1" si="2"/>
        <v/>
      </c>
      <c r="L12" s="103" t="str">
        <f t="shared" ca="1" si="2"/>
        <v/>
      </c>
      <c r="M12" s="103" t="str">
        <f t="shared" ca="1" si="2"/>
        <v/>
      </c>
      <c r="N12" s="103" t="str">
        <f t="shared" ca="1" si="2"/>
        <v/>
      </c>
      <c r="O12" s="103" t="str">
        <f t="shared" ca="1" si="2"/>
        <v/>
      </c>
      <c r="P12" s="103" t="str">
        <f t="shared" ca="1" si="2"/>
        <v/>
      </c>
      <c r="Q12" s="103" t="str">
        <f t="shared" ca="1" si="2"/>
        <v/>
      </c>
      <c r="R12" s="103" t="str">
        <f t="shared" ca="1" si="2"/>
        <v/>
      </c>
      <c r="S12" s="103" t="str">
        <f t="shared" ca="1" si="2"/>
        <v/>
      </c>
      <c r="T12" s="103" t="str">
        <f t="shared" ca="1" si="2"/>
        <v/>
      </c>
      <c r="U12" s="103" t="str">
        <f t="shared" ca="1" si="2"/>
        <v/>
      </c>
      <c r="V12" s="103" t="str">
        <f t="shared" ca="1" si="2"/>
        <v/>
      </c>
      <c r="W12" s="103" t="str">
        <f t="shared" ca="1" si="2"/>
        <v/>
      </c>
      <c r="Y12" s="120" t="s">
        <v>6</v>
      </c>
      <c r="Z12" s="121"/>
      <c r="AA12" s="114" t="str">
        <f t="shared" ref="AA12:AT12" ca="1" si="3">IF(ISERROR(AVERAGE(AA9:AA11)),"",AVERAGE(AA9:AA11))</f>
        <v/>
      </c>
      <c r="AB12" s="114" t="str">
        <f t="shared" ca="1" si="3"/>
        <v/>
      </c>
      <c r="AC12" s="114" t="str">
        <f t="shared" ca="1" si="3"/>
        <v/>
      </c>
      <c r="AD12" s="114" t="str">
        <f t="shared" ca="1" si="3"/>
        <v/>
      </c>
      <c r="AE12" s="114" t="str">
        <f t="shared" ca="1" si="3"/>
        <v/>
      </c>
      <c r="AF12" s="114" t="str">
        <f t="shared" ca="1" si="3"/>
        <v/>
      </c>
      <c r="AG12" s="114" t="str">
        <f t="shared" ca="1" si="3"/>
        <v/>
      </c>
      <c r="AH12" s="114" t="str">
        <f t="shared" ca="1" si="3"/>
        <v/>
      </c>
      <c r="AI12" s="114" t="str">
        <f t="shared" ca="1" si="3"/>
        <v/>
      </c>
      <c r="AJ12" s="114" t="str">
        <f t="shared" ca="1" si="3"/>
        <v/>
      </c>
      <c r="AK12" s="114" t="str">
        <f t="shared" ca="1" si="3"/>
        <v/>
      </c>
      <c r="AL12" s="114" t="str">
        <f t="shared" ca="1" si="3"/>
        <v/>
      </c>
      <c r="AM12" s="114" t="str">
        <f t="shared" ca="1" si="3"/>
        <v/>
      </c>
      <c r="AN12" s="114" t="str">
        <f t="shared" ca="1" si="3"/>
        <v/>
      </c>
      <c r="AO12" s="114" t="str">
        <f t="shared" ca="1" si="3"/>
        <v/>
      </c>
      <c r="AP12" s="114" t="str">
        <f t="shared" ca="1" si="3"/>
        <v/>
      </c>
      <c r="AQ12" s="114" t="str">
        <f t="shared" ca="1" si="3"/>
        <v/>
      </c>
      <c r="AR12" s="114" t="str">
        <f t="shared" ca="1" si="3"/>
        <v/>
      </c>
      <c r="AS12" s="114" t="str">
        <f t="shared" ca="1" si="3"/>
        <v/>
      </c>
      <c r="AT12" s="114" t="str">
        <f t="shared" ca="1" si="3"/>
        <v/>
      </c>
    </row>
    <row r="13" spans="1:54" ht="12.75" customHeight="1">
      <c r="A13" s="65"/>
      <c r="B13" s="65"/>
      <c r="C13" s="65"/>
      <c r="D13" s="65"/>
      <c r="E13" s="65"/>
      <c r="F13" s="65"/>
      <c r="G13" s="65"/>
      <c r="H13" s="65"/>
      <c r="I13" s="65"/>
      <c r="J13" s="65"/>
      <c r="K13" s="65"/>
      <c r="L13" s="65"/>
      <c r="M13" s="65"/>
      <c r="N13" s="65"/>
      <c r="Y13" s="65"/>
      <c r="Z13" s="65"/>
      <c r="AA13" s="65"/>
      <c r="AB13" s="65"/>
      <c r="AC13" s="65"/>
      <c r="AD13" s="65"/>
      <c r="AE13" s="65"/>
      <c r="AF13" s="65"/>
      <c r="AG13" s="65"/>
      <c r="AH13" s="65"/>
      <c r="AI13" s="65"/>
      <c r="AJ13" s="65"/>
    </row>
    <row r="14" spans="1:54" ht="13.5" customHeight="1">
      <c r="A14" s="65"/>
      <c r="B14" s="65"/>
      <c r="C14" s="65"/>
      <c r="D14" s="65"/>
      <c r="E14" s="65"/>
      <c r="F14" s="65"/>
      <c r="G14" s="65"/>
      <c r="H14" s="65"/>
      <c r="I14" s="65"/>
      <c r="J14" s="65"/>
      <c r="K14" s="65"/>
      <c r="L14" s="65"/>
      <c r="M14" s="65"/>
      <c r="N14" s="65"/>
      <c r="Y14" s="65"/>
      <c r="Z14" s="65"/>
      <c r="AA14" s="65"/>
      <c r="AB14" s="65"/>
      <c r="AC14" s="65"/>
      <c r="AD14" s="65"/>
      <c r="AE14" s="65"/>
      <c r="AF14" s="65"/>
      <c r="AG14" s="65"/>
      <c r="AH14" s="65"/>
      <c r="AI14" s="65"/>
      <c r="AJ14" s="65"/>
    </row>
    <row r="15" spans="1:54" ht="13.5" customHeight="1">
      <c r="A15" s="236" t="s">
        <v>1</v>
      </c>
      <c r="B15" s="61"/>
      <c r="C15" s="236" t="s">
        <v>4</v>
      </c>
      <c r="D15" s="226" t="s">
        <v>5</v>
      </c>
      <c r="E15" s="226"/>
      <c r="F15" s="226"/>
      <c r="G15" s="226"/>
      <c r="H15" s="226"/>
      <c r="I15" s="226"/>
      <c r="J15" s="226"/>
      <c r="K15" s="226"/>
      <c r="L15" s="226"/>
      <c r="M15" s="226"/>
      <c r="N15" s="226"/>
      <c r="O15" s="226"/>
      <c r="P15" s="226"/>
      <c r="Q15" s="226"/>
      <c r="R15" s="226"/>
      <c r="S15" s="226"/>
      <c r="T15" s="226"/>
      <c r="U15" s="226"/>
      <c r="V15" s="226"/>
      <c r="W15" s="226"/>
      <c r="Y15" s="241" t="s">
        <v>1</v>
      </c>
      <c r="Z15" s="237" t="s">
        <v>4</v>
      </c>
      <c r="AA15" s="233" t="s">
        <v>23</v>
      </c>
      <c r="AB15" s="233"/>
      <c r="AC15" s="233"/>
      <c r="AD15" s="233"/>
      <c r="AE15" s="233"/>
      <c r="AF15" s="233"/>
      <c r="AG15" s="233"/>
      <c r="AH15" s="233"/>
      <c r="AI15" s="233"/>
      <c r="AJ15" s="233"/>
      <c r="AK15" s="233"/>
      <c r="AL15" s="233"/>
      <c r="AM15" s="233"/>
      <c r="AN15" s="233"/>
      <c r="AO15" s="233"/>
      <c r="AP15" s="233"/>
      <c r="AQ15" s="233"/>
      <c r="AR15" s="233"/>
      <c r="AS15" s="233"/>
      <c r="AT15" s="234"/>
    </row>
    <row r="16" spans="1:54" ht="16.5" customHeight="1">
      <c r="A16" s="236"/>
      <c r="B16" s="61"/>
      <c r="C16" s="236"/>
      <c r="D16" s="66">
        <v>1</v>
      </c>
      <c r="E16" s="66">
        <v>2</v>
      </c>
      <c r="F16" s="66">
        <v>3</v>
      </c>
      <c r="G16" s="66">
        <v>4</v>
      </c>
      <c r="H16" s="66">
        <v>5</v>
      </c>
      <c r="I16" s="66">
        <v>6</v>
      </c>
      <c r="J16" s="66">
        <v>7</v>
      </c>
      <c r="K16" s="66">
        <v>8</v>
      </c>
      <c r="L16" s="66">
        <v>9</v>
      </c>
      <c r="M16" s="66">
        <v>10</v>
      </c>
      <c r="N16" s="66">
        <v>11</v>
      </c>
      <c r="O16" s="66">
        <v>12</v>
      </c>
      <c r="P16" s="66">
        <v>13</v>
      </c>
      <c r="Q16" s="66">
        <v>14</v>
      </c>
      <c r="R16" s="66">
        <v>15</v>
      </c>
      <c r="S16" s="66">
        <v>16</v>
      </c>
      <c r="T16" s="66">
        <v>17</v>
      </c>
      <c r="U16" s="66">
        <v>18</v>
      </c>
      <c r="V16" s="66">
        <v>19</v>
      </c>
      <c r="W16" s="66">
        <v>20</v>
      </c>
      <c r="Y16" s="242"/>
      <c r="Z16" s="238"/>
      <c r="AA16" s="133">
        <v>1</v>
      </c>
      <c r="AB16" s="133">
        <v>2</v>
      </c>
      <c r="AC16" s="133">
        <v>3</v>
      </c>
      <c r="AD16" s="133">
        <v>4</v>
      </c>
      <c r="AE16" s="133">
        <v>5</v>
      </c>
      <c r="AF16" s="133">
        <v>6</v>
      </c>
      <c r="AG16" s="133">
        <v>7</v>
      </c>
      <c r="AH16" s="133">
        <v>8</v>
      </c>
      <c r="AI16" s="133">
        <v>9</v>
      </c>
      <c r="AJ16" s="133">
        <v>10</v>
      </c>
      <c r="AK16" s="133">
        <v>11</v>
      </c>
      <c r="AL16" s="133">
        <v>12</v>
      </c>
      <c r="AM16" s="133">
        <v>13</v>
      </c>
      <c r="AN16" s="133">
        <v>14</v>
      </c>
      <c r="AO16" s="133">
        <v>15</v>
      </c>
      <c r="AP16" s="133">
        <v>16</v>
      </c>
      <c r="AQ16" s="133">
        <v>17</v>
      </c>
      <c r="AR16" s="133">
        <v>18</v>
      </c>
      <c r="AS16" s="133">
        <v>19</v>
      </c>
      <c r="AT16" s="135">
        <v>20</v>
      </c>
    </row>
    <row r="17" spans="1:46" ht="12.75" customHeight="1">
      <c r="A17" s="127" t="s">
        <v>459</v>
      </c>
      <c r="B17" s="128"/>
      <c r="C17" s="58" t="str">
        <f>IF($A17="","",IF(VLOOKUP($A17,'Test Sample Data'!$A$3:$L$196,2,FALSE)=0,"",VLOOKUP($A17,'Test Sample Data'!$A$3:$L$196,2,FALSE)))</f>
        <v>O22|P22</v>
      </c>
      <c r="D17" s="59" t="str">
        <f>IF($A17="","",IF(VLOOKUP($A17,'Test Sample Data'!$A$3:$V$194,D$16+2,FALSE)=0,"",VLOOKUP($A17,'Test Sample Data'!$A$3:$V$194,D$16+2,FALSE)))</f>
        <v/>
      </c>
      <c r="E17" s="59" t="str">
        <f>IF($A17="","",IF(VLOOKUP($A17,'Test Sample Data'!$A$3:$V$194,E$16+2,FALSE)=0,"",VLOOKUP($A17,'Test Sample Data'!$A$3:$V$194,E$16+2,FALSE)))</f>
        <v/>
      </c>
      <c r="F17" s="59" t="str">
        <f>IF($A17="","",IF(VLOOKUP($A17,'Test Sample Data'!$A$3:$V$194,F$16+2,FALSE)=0,"",VLOOKUP($A17,'Test Sample Data'!$A$3:$V$194,F$16+2,FALSE)))</f>
        <v/>
      </c>
      <c r="G17" s="59" t="str">
        <f>IF($A17="","",IF(VLOOKUP($A17,'Test Sample Data'!$A$3:$V$194,G$16+2,FALSE)=0,"",VLOOKUP($A17,'Test Sample Data'!$A$3:$V$194,G$16+2,FALSE)))</f>
        <v/>
      </c>
      <c r="H17" s="59" t="str">
        <f>IF($A17="","",IF(VLOOKUP($A17,'Test Sample Data'!$A$3:$V$194,H$16+2,FALSE)=0,"",VLOOKUP($A17,'Test Sample Data'!$A$3:$V$194,H$16+2,FALSE)))</f>
        <v/>
      </c>
      <c r="I17" s="59" t="str">
        <f>IF($A17="","",IF(VLOOKUP($A17,'Test Sample Data'!$A$3:$V$194,I$16+2,FALSE)=0,"",VLOOKUP($A17,'Test Sample Data'!$A$3:$V$194,I$16+2,FALSE)))</f>
        <v/>
      </c>
      <c r="J17" s="59" t="str">
        <f>IF($A17="","",IF(VLOOKUP($A17,'Test Sample Data'!$A$3:$V$194,J$16+2,FALSE)=0,"",VLOOKUP($A17,'Test Sample Data'!$A$3:$V$194,J$16+2,FALSE)))</f>
        <v/>
      </c>
      <c r="K17" s="59" t="str">
        <f>IF($A17="","",IF(VLOOKUP($A17,'Test Sample Data'!$A$3:$V$194,K$16+2,FALSE)=0,"",VLOOKUP($A17,'Test Sample Data'!$A$3:$V$194,K$16+2,FALSE)))</f>
        <v/>
      </c>
      <c r="L17" s="59" t="str">
        <f>IF($A17="","",IF(VLOOKUP($A17,'Test Sample Data'!$A$3:$V$194,L$16+2,FALSE)=0,"",VLOOKUP($A17,'Test Sample Data'!$A$3:$V$194,L$16+2,FALSE)))</f>
        <v/>
      </c>
      <c r="M17" s="59" t="str">
        <f>IF($A17="","",IF(VLOOKUP($A17,'Test Sample Data'!$A$3:$V$194,M$16+2,FALSE)=0,"",VLOOKUP($A17,'Test Sample Data'!$A$3:$V$194,M$16+2,FALSE)))</f>
        <v/>
      </c>
      <c r="N17" s="59" t="str">
        <f>IF($A17="","",IF(VLOOKUP($A17,'Test Sample Data'!$A$3:$V$194,N$16+2,FALSE)=0,"",VLOOKUP($A17,'Test Sample Data'!$A$3:$V$194,N$16+2,FALSE)))</f>
        <v/>
      </c>
      <c r="O17" s="59" t="str">
        <f>IF($A17="","",IF(VLOOKUP($A17,'Test Sample Data'!$A$3:$V$194,O$16+2,FALSE)=0,"",VLOOKUP($A17,'Test Sample Data'!$A$3:$V$194,O$16+2,FALSE)))</f>
        <v/>
      </c>
      <c r="P17" s="59" t="str">
        <f>IF($A17="","",IF(VLOOKUP($A17,'Test Sample Data'!$A$3:$V$194,P$16+2,FALSE)=0,"",VLOOKUP($A17,'Test Sample Data'!$A$3:$V$194,P$16+2,FALSE)))</f>
        <v/>
      </c>
      <c r="Q17" s="59" t="str">
        <f>IF($A17="","",IF(VLOOKUP($A17,'Test Sample Data'!$A$3:$V$194,Q$16+2,FALSE)=0,"",VLOOKUP($A17,'Test Sample Data'!$A$3:$V$194,Q$16+2,FALSE)))</f>
        <v/>
      </c>
      <c r="R17" s="59" t="str">
        <f>IF($A17="","",IF(VLOOKUP($A17,'Test Sample Data'!$A$3:$V$194,R$16+2,FALSE)=0,"",VLOOKUP($A17,'Test Sample Data'!$A$3:$V$194,R$16+2,FALSE)))</f>
        <v/>
      </c>
      <c r="S17" s="59" t="str">
        <f>IF($A17="","",IF(VLOOKUP($A17,'Test Sample Data'!$A$3:$V$194,S$16+2,FALSE)=0,"",VLOOKUP($A17,'Test Sample Data'!$A$3:$V$194,S$16+2,FALSE)))</f>
        <v/>
      </c>
      <c r="T17" s="59" t="str">
        <f>IF($A17="","",IF(VLOOKUP($A17,'Test Sample Data'!$A$3:$V$194,T$16+2,FALSE)=0,"",VLOOKUP($A17,'Test Sample Data'!$A$3:$V$194,T$16+2,FALSE)))</f>
        <v/>
      </c>
      <c r="U17" s="59" t="str">
        <f>IF($A17="","",IF(VLOOKUP($A17,'Test Sample Data'!$A$3:$V$194,U$16+2,FALSE)=0,"",VLOOKUP($A17,'Test Sample Data'!$A$3:$V$194,U$16+2,FALSE)))</f>
        <v/>
      </c>
      <c r="V17" s="59" t="str">
        <f>IF($A17="","",IF(VLOOKUP($A17,'Test Sample Data'!$A$3:$V$194,V$16+2,FALSE)=0,"",VLOOKUP($A17,'Test Sample Data'!$A$3:$V$194,V$16+2,FALSE)))</f>
        <v/>
      </c>
      <c r="W17" s="59" t="str">
        <f>IF($A17="","",IF(VLOOKUP($A17,'Test Sample Data'!$A$3:$V$194,W$16+2,FALSE)=0,"",VLOOKUP($A17,'Test Sample Data'!$A$3:$V$194,W$16+2,FALSE)))</f>
        <v/>
      </c>
      <c r="Y17" s="134" t="s">
        <v>459</v>
      </c>
      <c r="Z17" s="113" t="str">
        <f>IF('Choose Housekeeping Genes'!C17=0,"",'Choose Housekeeping Genes'!C17)</f>
        <v>O22|P22</v>
      </c>
      <c r="AA17" s="59" t="str">
        <f>IF($A17="","",IF(VLOOKUP($A17,'Control Sample Data'!$A$3:$V$194,AA$16+2,FALSE)=0,"",VLOOKUP($A17,'Control Sample Data'!$A$3:$V$194,AA$16+2,FALSE)))</f>
        <v/>
      </c>
      <c r="AB17" s="59" t="str">
        <f>IF($A17="","",IF(VLOOKUP($A17,'Control Sample Data'!$A$3:$V$194,AB$16+2,FALSE)=0,"",VLOOKUP($A17,'Control Sample Data'!$A$3:$V$194,AB$16+2,FALSE)))</f>
        <v/>
      </c>
      <c r="AC17" s="59" t="str">
        <f>IF($A17="","",IF(VLOOKUP($A17,'Control Sample Data'!$A$3:$V$194,AC$16+2,FALSE)=0,"",VLOOKUP($A17,'Control Sample Data'!$A$3:$V$194,AC$16+2,FALSE)))</f>
        <v/>
      </c>
      <c r="AD17" s="59" t="str">
        <f>IF($A17="","",IF(VLOOKUP($A17,'Control Sample Data'!$A$3:$V$194,AD$16+2,FALSE)=0,"",VLOOKUP($A17,'Control Sample Data'!$A$3:$V$194,AD$16+2,FALSE)))</f>
        <v/>
      </c>
      <c r="AE17" s="59" t="str">
        <f>IF($A17="","",IF(VLOOKUP($A17,'Control Sample Data'!$A$3:$V$194,AE$16+2,FALSE)=0,"",VLOOKUP($A17,'Control Sample Data'!$A$3:$V$194,AE$16+2,FALSE)))</f>
        <v/>
      </c>
      <c r="AF17" s="59" t="str">
        <f>IF($A17="","",IF(VLOOKUP($A17,'Control Sample Data'!$A$3:$V$194,AF$16+2,FALSE)=0,"",VLOOKUP($A17,'Control Sample Data'!$A$3:$V$194,AF$16+2,FALSE)))</f>
        <v/>
      </c>
      <c r="AG17" s="59" t="str">
        <f>IF($A17="","",IF(VLOOKUP($A17,'Control Sample Data'!$A$3:$V$194,AG$16+2,FALSE)=0,"",VLOOKUP($A17,'Control Sample Data'!$A$3:$V$194,AG$16+2,FALSE)))</f>
        <v/>
      </c>
      <c r="AH17" s="59" t="str">
        <f>IF($A17="","",IF(VLOOKUP($A17,'Control Sample Data'!$A$3:$V$194,AH$16+2,FALSE)=0,"",VLOOKUP($A17,'Control Sample Data'!$A$3:$V$194,AH$16+2,FALSE)))</f>
        <v/>
      </c>
      <c r="AI17" s="59" t="str">
        <f>IF($A17="","",IF(VLOOKUP($A17,'Control Sample Data'!$A$3:$V$194,AI$16+2,FALSE)=0,"",VLOOKUP($A17,'Control Sample Data'!$A$3:$V$194,AI$16+2,FALSE)))</f>
        <v/>
      </c>
      <c r="AJ17" s="59" t="str">
        <f>IF($A17="","",IF(VLOOKUP($A17,'Control Sample Data'!$A$3:$V$194,AJ$16+2,FALSE)=0,"",VLOOKUP($A17,'Control Sample Data'!$A$3:$V$194,AJ$16+2,FALSE)))</f>
        <v/>
      </c>
      <c r="AK17" s="59" t="str">
        <f>IF($A17="","",IF(VLOOKUP($A17,'Control Sample Data'!$A$3:$V$194,AK$16+2,FALSE)=0,"",VLOOKUP($A17,'Control Sample Data'!$A$3:$V$194,AK$16+2,FALSE)))</f>
        <v/>
      </c>
      <c r="AL17" s="59" t="str">
        <f>IF($A17="","",IF(VLOOKUP($A17,'Control Sample Data'!$A$3:$V$194,AL$16+2,FALSE)=0,"",VLOOKUP($A17,'Control Sample Data'!$A$3:$V$194,AL$16+2,FALSE)))</f>
        <v/>
      </c>
      <c r="AM17" s="59" t="str">
        <f>IF($A17="","",IF(VLOOKUP($A17,'Control Sample Data'!$A$3:$V$194,AM$16+2,FALSE)=0,"",VLOOKUP($A17,'Control Sample Data'!$A$3:$V$194,AM$16+2,FALSE)))</f>
        <v/>
      </c>
      <c r="AN17" s="59" t="str">
        <f>IF($A17="","",IF(VLOOKUP($A17,'Control Sample Data'!$A$3:$V$194,AN$16+2,FALSE)=0,"",VLOOKUP($A17,'Control Sample Data'!$A$3:$V$194,AN$16+2,FALSE)))</f>
        <v/>
      </c>
      <c r="AO17" s="59" t="str">
        <f>IF($A17="","",IF(VLOOKUP($A17,'Control Sample Data'!$A$3:$V$194,AO$16+2,FALSE)=0,"",VLOOKUP($A17,'Control Sample Data'!$A$3:$V$194,AO$16+2,FALSE)))</f>
        <v/>
      </c>
      <c r="AP17" s="59" t="str">
        <f>IF($A17="","",IF(VLOOKUP($A17,'Control Sample Data'!$A$3:$V$194,AP$16+2,FALSE)=0,"",VLOOKUP($A17,'Control Sample Data'!$A$3:$V$194,AP$16+2,FALSE)))</f>
        <v/>
      </c>
      <c r="AQ17" s="59" t="str">
        <f>IF($A17="","",IF(VLOOKUP($A17,'Control Sample Data'!$A$3:$V$194,AQ$16+2,FALSE)=0,"",VLOOKUP($A17,'Control Sample Data'!$A$3:$V$194,AQ$16+2,FALSE)))</f>
        <v/>
      </c>
      <c r="AR17" s="59" t="str">
        <f>IF($A17="","",IF(VLOOKUP($A17,'Control Sample Data'!$A$3:$V$194,AR$16+2,FALSE)=0,"",VLOOKUP($A17,'Control Sample Data'!$A$3:$V$194,AR$16+2,FALSE)))</f>
        <v/>
      </c>
      <c r="AS17" s="59" t="str">
        <f>IF($A17="","",IF(VLOOKUP($A17,'Control Sample Data'!$A$3:$V$194,AS$16+2,FALSE)=0,"",VLOOKUP($A17,'Control Sample Data'!$A$3:$V$194,AS$16+2,FALSE)))</f>
        <v/>
      </c>
      <c r="AT17" s="59" t="str">
        <f>IF($A17="","",IF(VLOOKUP($A17,'Control Sample Data'!$A$3:$V$194,AT$16+2,FALSE)=0,"",VLOOKUP($A17,'Control Sample Data'!$A$3:$V$194,AT$16+2,FALSE)))</f>
        <v/>
      </c>
    </row>
    <row r="18" spans="1:46" ht="12.75" customHeight="1">
      <c r="A18" s="129" t="s">
        <v>28</v>
      </c>
      <c r="B18" s="130"/>
      <c r="C18" s="130"/>
      <c r="D18" s="55" t="str">
        <f>IF(ISERROR(AVERAGE('Choose Housekeeping Genes'!D$17)),"",AVERAGE('Choose Housekeeping Genes'!D$17))</f>
        <v/>
      </c>
      <c r="E18" s="55" t="str">
        <f>IF(ISERROR(AVERAGE('Choose Housekeeping Genes'!E$17)),"",AVERAGE('Choose Housekeeping Genes'!E$17))</f>
        <v/>
      </c>
      <c r="F18" s="55" t="str">
        <f>IF(ISERROR(AVERAGE('Choose Housekeeping Genes'!F$17)),"",AVERAGE('Choose Housekeeping Genes'!F$17))</f>
        <v/>
      </c>
      <c r="G18" s="55" t="str">
        <f>IF(ISERROR(AVERAGE('Choose Housekeeping Genes'!G$17)),"",AVERAGE('Choose Housekeeping Genes'!G$17))</f>
        <v/>
      </c>
      <c r="H18" s="55" t="str">
        <f>IF(ISERROR(AVERAGE('Choose Housekeeping Genes'!H$17)),"",AVERAGE('Choose Housekeeping Genes'!H$17))</f>
        <v/>
      </c>
      <c r="I18" s="55" t="str">
        <f>IF(ISERROR(AVERAGE('Choose Housekeeping Genes'!I$17)),"",AVERAGE('Choose Housekeeping Genes'!I$17))</f>
        <v/>
      </c>
      <c r="J18" s="55" t="str">
        <f>IF(ISERROR(AVERAGE('Choose Housekeeping Genes'!J$17)),"",AVERAGE('Choose Housekeeping Genes'!J$17))</f>
        <v/>
      </c>
      <c r="K18" s="55" t="str">
        <f>IF(ISERROR(AVERAGE('Choose Housekeeping Genes'!K$17)),"",AVERAGE('Choose Housekeeping Genes'!K$17))</f>
        <v/>
      </c>
      <c r="L18" s="55" t="str">
        <f>IF(ISERROR(AVERAGE('Choose Housekeeping Genes'!L$17)),"",AVERAGE('Choose Housekeeping Genes'!L$17))</f>
        <v/>
      </c>
      <c r="M18" s="55" t="str">
        <f>IF(ISERROR(AVERAGE('Choose Housekeeping Genes'!M$17)),"",AVERAGE('Choose Housekeeping Genes'!M$17))</f>
        <v/>
      </c>
      <c r="N18" s="55" t="str">
        <f>IF(ISERROR(AVERAGE('Choose Housekeeping Genes'!N$17)),"",AVERAGE('Choose Housekeeping Genes'!N$17))</f>
        <v/>
      </c>
      <c r="O18" s="55" t="str">
        <f>IF(ISERROR(AVERAGE('Choose Housekeeping Genes'!O$17)),"",AVERAGE('Choose Housekeeping Genes'!O$17))</f>
        <v/>
      </c>
      <c r="P18" s="55" t="str">
        <f>IF(ISERROR(AVERAGE('Choose Housekeeping Genes'!P$17)),"",AVERAGE('Choose Housekeeping Genes'!P$17))</f>
        <v/>
      </c>
      <c r="Q18" s="55" t="str">
        <f>IF(ISERROR(AVERAGE('Choose Housekeeping Genes'!Q$17)),"",AVERAGE('Choose Housekeeping Genes'!Q$17))</f>
        <v/>
      </c>
      <c r="R18" s="55" t="str">
        <f>IF(ISERROR(AVERAGE('Choose Housekeeping Genes'!R$17)),"",AVERAGE('Choose Housekeeping Genes'!R$17))</f>
        <v/>
      </c>
      <c r="S18" s="55" t="str">
        <f>IF(ISERROR(AVERAGE('Choose Housekeeping Genes'!S$17)),"",AVERAGE('Choose Housekeeping Genes'!S$17))</f>
        <v/>
      </c>
      <c r="T18" s="55" t="str">
        <f>IF(ISERROR(AVERAGE('Choose Housekeeping Genes'!T$17)),"",AVERAGE('Choose Housekeeping Genes'!T$17))</f>
        <v/>
      </c>
      <c r="U18" s="55" t="str">
        <f>IF(ISERROR(AVERAGE('Choose Housekeeping Genes'!U$17)),"",AVERAGE('Choose Housekeeping Genes'!U$17))</f>
        <v/>
      </c>
      <c r="V18" s="55" t="str">
        <f>IF(ISERROR(AVERAGE('Choose Housekeeping Genes'!V$17)),"",AVERAGE('Choose Housekeeping Genes'!V$17))</f>
        <v/>
      </c>
      <c r="W18" s="55" t="str">
        <f>IF(ISERROR(AVERAGE('Choose Housekeeping Genes'!W$17)),"",AVERAGE('Choose Housekeeping Genes'!W$17))</f>
        <v/>
      </c>
      <c r="Y18" s="136" t="s">
        <v>28</v>
      </c>
      <c r="Z18" s="119"/>
      <c r="AA18" s="55" t="str">
        <f>IF(ISERROR(AVERAGE('Choose Housekeeping Genes'!AA$17)),"",AVERAGE('Choose Housekeeping Genes'!AA$17))</f>
        <v/>
      </c>
      <c r="AB18" s="55" t="str">
        <f>IF(ISERROR(AVERAGE('Choose Housekeeping Genes'!AB$17)),"",AVERAGE('Choose Housekeeping Genes'!AB$17))</f>
        <v/>
      </c>
      <c r="AC18" s="55" t="str">
        <f>IF(ISERROR(AVERAGE('Choose Housekeeping Genes'!AC$17)),"",AVERAGE('Choose Housekeeping Genes'!AC$17))</f>
        <v/>
      </c>
      <c r="AD18" s="55" t="str">
        <f>IF(ISERROR(AVERAGE('Choose Housekeeping Genes'!AD$17)),"",AVERAGE('Choose Housekeeping Genes'!AD$17))</f>
        <v/>
      </c>
      <c r="AE18" s="55" t="str">
        <f>IF(ISERROR(AVERAGE('Choose Housekeeping Genes'!AE$17)),"",AVERAGE('Choose Housekeeping Genes'!AE$17))</f>
        <v/>
      </c>
      <c r="AF18" s="55" t="str">
        <f>IF(ISERROR(AVERAGE('Choose Housekeeping Genes'!AF$17)),"",AVERAGE('Choose Housekeeping Genes'!AF$17))</f>
        <v/>
      </c>
      <c r="AG18" s="55" t="str">
        <f>IF(ISERROR(AVERAGE('Choose Housekeeping Genes'!AG$17)),"",AVERAGE('Choose Housekeeping Genes'!AG$17))</f>
        <v/>
      </c>
      <c r="AH18" s="55" t="str">
        <f>IF(ISERROR(AVERAGE('Choose Housekeeping Genes'!AH$17)),"",AVERAGE('Choose Housekeeping Genes'!AH$17))</f>
        <v/>
      </c>
      <c r="AI18" s="55" t="str">
        <f>IF(ISERROR(AVERAGE('Choose Housekeeping Genes'!AI$17)),"",AVERAGE('Choose Housekeeping Genes'!AI$17))</f>
        <v/>
      </c>
      <c r="AJ18" s="55" t="str">
        <f>IF(ISERROR(AVERAGE('Choose Housekeeping Genes'!AJ$17)),"",AVERAGE('Choose Housekeeping Genes'!AJ$17))</f>
        <v/>
      </c>
      <c r="AK18" s="55" t="str">
        <f>IF(ISERROR(AVERAGE('Choose Housekeeping Genes'!AK$17)),"",AVERAGE('Choose Housekeeping Genes'!AK$17))</f>
        <v/>
      </c>
      <c r="AL18" s="55" t="str">
        <f>IF(ISERROR(AVERAGE('Choose Housekeeping Genes'!AL$17)),"",AVERAGE('Choose Housekeeping Genes'!AL$17))</f>
        <v/>
      </c>
      <c r="AM18" s="55" t="str">
        <f>IF(ISERROR(AVERAGE('Choose Housekeeping Genes'!AM$17)),"",AVERAGE('Choose Housekeeping Genes'!AM$17))</f>
        <v/>
      </c>
      <c r="AN18" s="55" t="str">
        <f>IF(ISERROR(AVERAGE('Choose Housekeeping Genes'!AN$17)),"",AVERAGE('Choose Housekeeping Genes'!AN$17))</f>
        <v/>
      </c>
      <c r="AO18" s="55" t="str">
        <f>IF(ISERROR(AVERAGE('Choose Housekeeping Genes'!AO$17)),"",AVERAGE('Choose Housekeeping Genes'!AO$17))</f>
        <v/>
      </c>
      <c r="AP18" s="55" t="str">
        <f>IF(ISERROR(AVERAGE('Choose Housekeeping Genes'!AP$17)),"",AVERAGE('Choose Housekeeping Genes'!AP$17))</f>
        <v/>
      </c>
      <c r="AQ18" s="55" t="str">
        <f>IF(ISERROR(AVERAGE('Choose Housekeeping Genes'!AQ$17)),"",AVERAGE('Choose Housekeeping Genes'!AQ$17))</f>
        <v/>
      </c>
      <c r="AR18" s="55" t="str">
        <f>IF(ISERROR(AVERAGE('Choose Housekeeping Genes'!AR$17)),"",AVERAGE('Choose Housekeeping Genes'!AR$17))</f>
        <v/>
      </c>
      <c r="AS18" s="55" t="str">
        <f>IF(ISERROR(AVERAGE('Choose Housekeeping Genes'!AS$17)),"",AVERAGE('Choose Housekeeping Genes'!AS$17))</f>
        <v/>
      </c>
      <c r="AT18" s="55" t="str">
        <f>IF(ISERROR(AVERAGE('Choose Housekeeping Genes'!AT$17)),"",AVERAGE('Choose Housekeeping Genes'!AT$17))</f>
        <v/>
      </c>
    </row>
    <row r="19" spans="1:46" ht="13.5" customHeight="1">
      <c r="A19" s="129" t="s">
        <v>29</v>
      </c>
      <c r="B19" s="130"/>
      <c r="C19" s="130"/>
      <c r="D19" s="55" t="str">
        <f>IF(ISNUMBER(D18),AVERAGE('Choose Housekeeping Genes'!$D$17:$W$17,'Choose Housekeeping Genes'!$AA$17:$AT$17),"")</f>
        <v/>
      </c>
      <c r="E19" s="55" t="str">
        <f>IF(ISNUMBER(E18),AVERAGE('Choose Housekeeping Genes'!$D$17:$W$17,'Choose Housekeeping Genes'!$AA$17:$AT$17),"")</f>
        <v/>
      </c>
      <c r="F19" s="55" t="str">
        <f>IF(ISNUMBER(F18),AVERAGE('Choose Housekeeping Genes'!$D$17:$W$17,'Choose Housekeeping Genes'!$AA$17:$AT$17),"")</f>
        <v/>
      </c>
      <c r="G19" s="55" t="str">
        <f>IF(ISNUMBER(G18),AVERAGE('Choose Housekeeping Genes'!$D$17:$W$17,'Choose Housekeeping Genes'!$AA$17:$AT$17),"")</f>
        <v/>
      </c>
      <c r="H19" s="55" t="str">
        <f>IF(ISNUMBER(H18),AVERAGE('Choose Housekeeping Genes'!$D$17:$W$17,'Choose Housekeeping Genes'!$AA$17:$AT$17),"")</f>
        <v/>
      </c>
      <c r="I19" s="55" t="str">
        <f>IF(ISNUMBER(I18),AVERAGE('Choose Housekeeping Genes'!$D$17:$W$17,'Choose Housekeeping Genes'!$AA$17:$AT$17),"")</f>
        <v/>
      </c>
      <c r="J19" s="55" t="str">
        <f>IF(ISNUMBER(J18),AVERAGE('Choose Housekeeping Genes'!$D$17:$W$17,'Choose Housekeeping Genes'!$AA$17:$AT$17),"")</f>
        <v/>
      </c>
      <c r="K19" s="55" t="str">
        <f>IF(ISNUMBER(K18),AVERAGE('Choose Housekeeping Genes'!$D$17:$W$17,'Choose Housekeeping Genes'!$AA$17:$AT$17),"")</f>
        <v/>
      </c>
      <c r="L19" s="55" t="str">
        <f>IF(ISNUMBER(L18),AVERAGE('Choose Housekeeping Genes'!$D$17:$W$17,'Choose Housekeeping Genes'!$AA$17:$AT$17),"")</f>
        <v/>
      </c>
      <c r="M19" s="55" t="str">
        <f>IF(ISNUMBER(M18),AVERAGE('Choose Housekeeping Genes'!$D$17:$W$17,'Choose Housekeeping Genes'!$AA$17:$AT$17),"")</f>
        <v/>
      </c>
      <c r="N19" s="55" t="str">
        <f>IF(ISNUMBER(N18),AVERAGE('Choose Housekeeping Genes'!$D$17:$W$17,'Choose Housekeeping Genes'!$AA$17:$AT$17),"")</f>
        <v/>
      </c>
      <c r="O19" s="55" t="str">
        <f>IF(ISNUMBER(O18),AVERAGE('Choose Housekeeping Genes'!$D$17:$W$17,'Choose Housekeeping Genes'!$AA$17:$AT$17),"")</f>
        <v/>
      </c>
      <c r="P19" s="55" t="str">
        <f>IF(ISNUMBER(P18),AVERAGE('Choose Housekeeping Genes'!$D$17:$W$17,'Choose Housekeeping Genes'!$AA$17:$AT$17),"")</f>
        <v/>
      </c>
      <c r="Q19" s="55" t="str">
        <f>IF(ISNUMBER(Q18),AVERAGE('Choose Housekeeping Genes'!$D$17:$W$17,'Choose Housekeeping Genes'!$AA$17:$AT$17),"")</f>
        <v/>
      </c>
      <c r="R19" s="55" t="str">
        <f>IF(ISNUMBER(R18),AVERAGE('Choose Housekeeping Genes'!$D$17:$W$17,'Choose Housekeeping Genes'!$AA$17:$AT$17),"")</f>
        <v/>
      </c>
      <c r="S19" s="55" t="str">
        <f>IF(ISNUMBER(S18),AVERAGE('Choose Housekeeping Genes'!$D$17:$W$17,'Choose Housekeeping Genes'!$AA$17:$AT$17),"")</f>
        <v/>
      </c>
      <c r="T19" s="55" t="str">
        <f>IF(ISNUMBER(T18),AVERAGE('Choose Housekeeping Genes'!$D$17:$W$17,'Choose Housekeeping Genes'!$AA$17:$AT$17),"")</f>
        <v/>
      </c>
      <c r="U19" s="55" t="str">
        <f>IF(ISNUMBER(U18),AVERAGE('Choose Housekeeping Genes'!$D$17:$W$17,'Choose Housekeeping Genes'!$AA$17:$AT$17),"")</f>
        <v/>
      </c>
      <c r="V19" s="55" t="str">
        <f>IF(ISNUMBER(V18),AVERAGE('Choose Housekeeping Genes'!$D$17:$W$17,'Choose Housekeeping Genes'!$AA$17:$AT$17),"")</f>
        <v/>
      </c>
      <c r="W19" s="55" t="str">
        <f>IF(ISNUMBER(W18),AVERAGE('Choose Housekeeping Genes'!$D$17:$W$17,'Choose Housekeeping Genes'!$AA$17:$AT$17),"")</f>
        <v/>
      </c>
      <c r="Y19" s="136" t="s">
        <v>29</v>
      </c>
      <c r="Z19" s="119"/>
      <c r="AA19" s="55" t="str">
        <f>IF(ISNUMBER(AA18),AVERAGE('Choose Housekeeping Genes'!$D$17:$W$17,'Choose Housekeeping Genes'!$AA$17:$AT$17),"")</f>
        <v/>
      </c>
      <c r="AB19" s="55" t="str">
        <f>IF(ISNUMBER(AB18),AVERAGE('Choose Housekeeping Genes'!$D$17:$W$17,'Choose Housekeeping Genes'!$AA$17:$AT$17),"")</f>
        <v/>
      </c>
      <c r="AC19" s="55" t="str">
        <f>IF(ISNUMBER(AC18),AVERAGE('Choose Housekeeping Genes'!$D$17:$W$17,'Choose Housekeeping Genes'!$AA$17:$AT$17),"")</f>
        <v/>
      </c>
      <c r="AD19" s="55" t="str">
        <f>IF(ISNUMBER(AD18),AVERAGE('Choose Housekeeping Genes'!$D$17:$W$17,'Choose Housekeeping Genes'!$AA$17:$AT$17),"")</f>
        <v/>
      </c>
      <c r="AE19" s="55" t="str">
        <f>IF(ISNUMBER(AE18),AVERAGE('Choose Housekeeping Genes'!$D$17:$W$17,'Choose Housekeeping Genes'!$AA$17:$AT$17),"")</f>
        <v/>
      </c>
      <c r="AF19" s="55" t="str">
        <f>IF(ISNUMBER(AF18),AVERAGE('Choose Housekeeping Genes'!$D$17:$W$17,'Choose Housekeeping Genes'!$AA$17:$AT$17),"")</f>
        <v/>
      </c>
      <c r="AG19" s="55" t="str">
        <f>IF(ISNUMBER(AG18),AVERAGE('Choose Housekeeping Genes'!$D$17:$W$17,'Choose Housekeeping Genes'!$AA$17:$AT$17),"")</f>
        <v/>
      </c>
      <c r="AH19" s="55" t="str">
        <f>IF(ISNUMBER(AH18),AVERAGE('Choose Housekeeping Genes'!$D$17:$W$17,'Choose Housekeeping Genes'!$AA$17:$AT$17),"")</f>
        <v/>
      </c>
      <c r="AI19" s="55" t="str">
        <f>IF(ISNUMBER(AI18),AVERAGE('Choose Housekeeping Genes'!$D$17:$W$17,'Choose Housekeeping Genes'!$AA$17:$AT$17),"")</f>
        <v/>
      </c>
      <c r="AJ19" s="55" t="str">
        <f>IF(ISNUMBER(AJ18),AVERAGE('Choose Housekeeping Genes'!$D$17:$W$17,'Choose Housekeeping Genes'!$AA$17:$AT$17),"")</f>
        <v/>
      </c>
      <c r="AK19" s="55" t="str">
        <f>IF(ISNUMBER(AK18),AVERAGE('Choose Housekeeping Genes'!$D$17:$W$17,'Choose Housekeeping Genes'!$AA$17:$AT$17),"")</f>
        <v/>
      </c>
      <c r="AL19" s="55" t="str">
        <f>IF(ISNUMBER(AL18),AVERAGE('Choose Housekeeping Genes'!$D$17:$W$17,'Choose Housekeeping Genes'!$AA$17:$AT$17),"")</f>
        <v/>
      </c>
      <c r="AM19" s="55" t="str">
        <f>IF(ISNUMBER(AM18),AVERAGE('Choose Housekeeping Genes'!$D$17:$W$17,'Choose Housekeeping Genes'!$AA$17:$AT$17),"")</f>
        <v/>
      </c>
      <c r="AN19" s="55" t="str">
        <f>IF(ISNUMBER(AN18),AVERAGE('Choose Housekeeping Genes'!$D$17:$W$17,'Choose Housekeeping Genes'!$AA$17:$AT$17),"")</f>
        <v/>
      </c>
      <c r="AO19" s="55" t="str">
        <f>IF(ISNUMBER(AO18),AVERAGE('Choose Housekeeping Genes'!$D$17:$W$17,'Choose Housekeeping Genes'!$AA$17:$AT$17),"")</f>
        <v/>
      </c>
      <c r="AP19" s="55" t="str">
        <f>IF(ISNUMBER(AP18),AVERAGE('Choose Housekeeping Genes'!$D$17:$W$17,'Choose Housekeeping Genes'!$AA$17:$AT$17),"")</f>
        <v/>
      </c>
      <c r="AQ19" s="55" t="str">
        <f>IF(ISNUMBER(AQ18),AVERAGE('Choose Housekeeping Genes'!$D$17:$W$17,'Choose Housekeeping Genes'!$AA$17:$AT$17),"")</f>
        <v/>
      </c>
      <c r="AR19" s="55" t="str">
        <f>IF(ISNUMBER(AR18),AVERAGE('Choose Housekeeping Genes'!$D$17:$W$17,'Choose Housekeeping Genes'!$AA$17:$AT$17),"")</f>
        <v/>
      </c>
      <c r="AS19" s="55" t="str">
        <f>IF(ISNUMBER(AS18),AVERAGE('Choose Housekeeping Genes'!$D$17:$W$17,'Choose Housekeeping Genes'!$AA$17:$AT$17),"")</f>
        <v/>
      </c>
      <c r="AT19" s="55" t="str">
        <f>IF(ISNUMBER(AT18),AVERAGE('Choose Housekeeping Genes'!$D$17:$W$17,'Choose Housekeeping Genes'!$AA$17:$AT$17),"")</f>
        <v/>
      </c>
    </row>
    <row r="20" spans="1:46" ht="13.5" customHeight="1">
      <c r="A20" s="131" t="s">
        <v>30</v>
      </c>
      <c r="B20" s="132"/>
      <c r="C20" s="132"/>
      <c r="D20" s="56">
        <f>IF(ISNUMBER('Choose Housekeeping Genes'!D$18-'Choose Housekeeping Genes'!D$19),'Choose Housekeeping Genes'!D$18-'Choose Housekeeping Genes'!D$19,0)</f>
        <v>0</v>
      </c>
      <c r="E20" s="56">
        <f>IF(ISNUMBER('Choose Housekeeping Genes'!E$18-'Choose Housekeeping Genes'!E$19),'Choose Housekeeping Genes'!E$18-'Choose Housekeeping Genes'!E$19,0)</f>
        <v>0</v>
      </c>
      <c r="F20" s="56">
        <f>IF(ISNUMBER('Choose Housekeeping Genes'!F$18-'Choose Housekeeping Genes'!F$19),'Choose Housekeeping Genes'!F$18-'Choose Housekeeping Genes'!F$19,0)</f>
        <v>0</v>
      </c>
      <c r="G20" s="56">
        <f>IF(ISNUMBER('Choose Housekeeping Genes'!G$18-'Choose Housekeeping Genes'!G$19),'Choose Housekeeping Genes'!G$18-'Choose Housekeeping Genes'!G$19,0)</f>
        <v>0</v>
      </c>
      <c r="H20" s="56">
        <f>IF(ISNUMBER('Choose Housekeeping Genes'!H$18-'Choose Housekeeping Genes'!H$19),'Choose Housekeeping Genes'!H$18-'Choose Housekeeping Genes'!H$19,0)</f>
        <v>0</v>
      </c>
      <c r="I20" s="56">
        <f>IF(ISNUMBER('Choose Housekeeping Genes'!I$18-'Choose Housekeeping Genes'!I$19),'Choose Housekeeping Genes'!I$18-'Choose Housekeeping Genes'!I$19,0)</f>
        <v>0</v>
      </c>
      <c r="J20" s="56">
        <f>IF(ISNUMBER('Choose Housekeeping Genes'!J$18-'Choose Housekeeping Genes'!J$19),'Choose Housekeeping Genes'!J$18-'Choose Housekeeping Genes'!J$19,0)</f>
        <v>0</v>
      </c>
      <c r="K20" s="56">
        <f>IF(ISNUMBER('Choose Housekeeping Genes'!K$18-'Choose Housekeeping Genes'!K$19),'Choose Housekeeping Genes'!K$18-'Choose Housekeeping Genes'!K$19,0)</f>
        <v>0</v>
      </c>
      <c r="L20" s="56">
        <f>IF(ISNUMBER('Choose Housekeeping Genes'!L$18-'Choose Housekeeping Genes'!L$19),'Choose Housekeeping Genes'!L$18-'Choose Housekeeping Genes'!L$19,0)</f>
        <v>0</v>
      </c>
      <c r="M20" s="56">
        <f>IF(ISNUMBER('Choose Housekeeping Genes'!M$18-'Choose Housekeeping Genes'!M$19),'Choose Housekeeping Genes'!M$18-'Choose Housekeeping Genes'!M$19,0)</f>
        <v>0</v>
      </c>
      <c r="N20" s="56">
        <f>IF(ISNUMBER('Choose Housekeeping Genes'!N$18-'Choose Housekeeping Genes'!N$19),'Choose Housekeeping Genes'!N$18-'Choose Housekeeping Genes'!N$19,0)</f>
        <v>0</v>
      </c>
      <c r="O20" s="56">
        <f>IF(ISNUMBER('Choose Housekeeping Genes'!O$18-'Choose Housekeeping Genes'!O$19),'Choose Housekeeping Genes'!O$18-'Choose Housekeeping Genes'!O$19,0)</f>
        <v>0</v>
      </c>
      <c r="P20" s="56">
        <f>IF(ISNUMBER('Choose Housekeeping Genes'!P$18-'Choose Housekeeping Genes'!P$19),'Choose Housekeeping Genes'!P$18-'Choose Housekeeping Genes'!P$19,0)</f>
        <v>0</v>
      </c>
      <c r="Q20" s="56">
        <f>IF(ISNUMBER('Choose Housekeeping Genes'!Q$18-'Choose Housekeeping Genes'!Q$19),'Choose Housekeeping Genes'!Q$18-'Choose Housekeeping Genes'!Q$19,0)</f>
        <v>0</v>
      </c>
      <c r="R20" s="56">
        <f>IF(ISNUMBER('Choose Housekeeping Genes'!R$18-'Choose Housekeeping Genes'!R$19),'Choose Housekeeping Genes'!R$18-'Choose Housekeeping Genes'!R$19,0)</f>
        <v>0</v>
      </c>
      <c r="S20" s="56">
        <f>IF(ISNUMBER('Choose Housekeeping Genes'!S$18-'Choose Housekeeping Genes'!S$19),'Choose Housekeeping Genes'!S$18-'Choose Housekeeping Genes'!S$19,0)</f>
        <v>0</v>
      </c>
      <c r="T20" s="56">
        <f>IF(ISNUMBER('Choose Housekeeping Genes'!T$18-'Choose Housekeeping Genes'!T$19),'Choose Housekeeping Genes'!T$18-'Choose Housekeeping Genes'!T$19,0)</f>
        <v>0</v>
      </c>
      <c r="U20" s="56">
        <f>IF(ISNUMBER('Choose Housekeeping Genes'!U$18-'Choose Housekeeping Genes'!U$19),'Choose Housekeeping Genes'!U$18-'Choose Housekeeping Genes'!U$19,0)</f>
        <v>0</v>
      </c>
      <c r="V20" s="56">
        <f>IF(ISNUMBER('Choose Housekeeping Genes'!V$18-'Choose Housekeeping Genes'!V$19),'Choose Housekeeping Genes'!V$18-'Choose Housekeeping Genes'!V$19,0)</f>
        <v>0</v>
      </c>
      <c r="W20" s="56">
        <f>IF(ISNUMBER('Choose Housekeeping Genes'!W$18-'Choose Housekeeping Genes'!W$19),'Choose Housekeeping Genes'!W$18-'Choose Housekeeping Genes'!W$19,0)</f>
        <v>0</v>
      </c>
      <c r="Y20" s="137" t="s">
        <v>30</v>
      </c>
      <c r="Z20" s="121"/>
      <c r="AA20" s="55" t="str">
        <f>IF(ISNUMBER('Choose Housekeeping Genes'!AA$18-'Choose Housekeeping Genes'!AA$19),'Choose Housekeeping Genes'!AA$18-'Choose Housekeeping Genes'!AA$19,"0")</f>
        <v>0</v>
      </c>
      <c r="AB20" s="55" t="str">
        <f>IF(ISNUMBER('Choose Housekeeping Genes'!AB$18-'Choose Housekeeping Genes'!AB$19),'Choose Housekeeping Genes'!AB$18-'Choose Housekeeping Genes'!AB$19,"0")</f>
        <v>0</v>
      </c>
      <c r="AC20" s="55" t="str">
        <f>IF(ISNUMBER('Choose Housekeeping Genes'!AC$18-'Choose Housekeeping Genes'!AC$19),'Choose Housekeeping Genes'!AC$18-'Choose Housekeeping Genes'!AC$19,"0")</f>
        <v>0</v>
      </c>
      <c r="AD20" s="55" t="str">
        <f>IF(ISNUMBER('Choose Housekeeping Genes'!AD$18-'Choose Housekeeping Genes'!AD$19),'Choose Housekeeping Genes'!AD$18-'Choose Housekeeping Genes'!AD$19,"0")</f>
        <v>0</v>
      </c>
      <c r="AE20" s="55" t="str">
        <f>IF(ISNUMBER('Choose Housekeeping Genes'!AE$18-'Choose Housekeeping Genes'!AE$19),'Choose Housekeeping Genes'!AE$18-'Choose Housekeeping Genes'!AE$19,"0")</f>
        <v>0</v>
      </c>
      <c r="AF20" s="55" t="str">
        <f>IF(ISNUMBER('Choose Housekeeping Genes'!AF$18-'Choose Housekeeping Genes'!AF$19),'Choose Housekeeping Genes'!AF$18-'Choose Housekeeping Genes'!AF$19,"0")</f>
        <v>0</v>
      </c>
      <c r="AG20" s="55" t="str">
        <f>IF(ISNUMBER('Choose Housekeeping Genes'!AG$18-'Choose Housekeeping Genes'!AG$19),'Choose Housekeeping Genes'!AG$18-'Choose Housekeeping Genes'!AG$19,"0")</f>
        <v>0</v>
      </c>
      <c r="AH20" s="55" t="str">
        <f>IF(ISNUMBER('Choose Housekeeping Genes'!AH$18-'Choose Housekeeping Genes'!AH$19),'Choose Housekeeping Genes'!AH$18-'Choose Housekeeping Genes'!AH$19,"0")</f>
        <v>0</v>
      </c>
      <c r="AI20" s="55" t="str">
        <f>IF(ISNUMBER('Choose Housekeeping Genes'!AI$18-'Choose Housekeeping Genes'!AI$19),'Choose Housekeeping Genes'!AI$18-'Choose Housekeeping Genes'!AI$19,"0")</f>
        <v>0</v>
      </c>
      <c r="AJ20" s="55" t="str">
        <f>IF(ISNUMBER('Choose Housekeeping Genes'!AJ$18-'Choose Housekeeping Genes'!AJ$19),'Choose Housekeeping Genes'!AJ$18-'Choose Housekeeping Genes'!AJ$19,"0")</f>
        <v>0</v>
      </c>
      <c r="AK20" s="55" t="str">
        <f>IF(ISNUMBER('Choose Housekeeping Genes'!AK$18-'Choose Housekeeping Genes'!AK$19),'Choose Housekeeping Genes'!AK$18-'Choose Housekeeping Genes'!AK$19,"0")</f>
        <v>0</v>
      </c>
      <c r="AL20" s="55" t="str">
        <f>IF(ISNUMBER('Choose Housekeeping Genes'!AL$18-'Choose Housekeeping Genes'!AL$19),'Choose Housekeeping Genes'!AL$18-'Choose Housekeeping Genes'!AL$19,"0")</f>
        <v>0</v>
      </c>
      <c r="AM20" s="55" t="str">
        <f>IF(ISNUMBER('Choose Housekeeping Genes'!AM$18-'Choose Housekeeping Genes'!AM$19),'Choose Housekeeping Genes'!AM$18-'Choose Housekeeping Genes'!AM$19,"0")</f>
        <v>0</v>
      </c>
      <c r="AN20" s="55" t="str">
        <f>IF(ISNUMBER('Choose Housekeeping Genes'!AN$18-'Choose Housekeeping Genes'!AN$19),'Choose Housekeeping Genes'!AN$18-'Choose Housekeeping Genes'!AN$19,"0")</f>
        <v>0</v>
      </c>
      <c r="AO20" s="55" t="str">
        <f>IF(ISNUMBER('Choose Housekeeping Genes'!AO$18-'Choose Housekeeping Genes'!AO$19),'Choose Housekeeping Genes'!AO$18-'Choose Housekeeping Genes'!AO$19,"0")</f>
        <v>0</v>
      </c>
      <c r="AP20" s="55" t="str">
        <f>IF(ISNUMBER('Choose Housekeeping Genes'!AP$18-'Choose Housekeeping Genes'!AP$19),'Choose Housekeeping Genes'!AP$18-'Choose Housekeeping Genes'!AP$19,"0")</f>
        <v>0</v>
      </c>
      <c r="AQ20" s="55" t="str">
        <f>IF(ISNUMBER('Choose Housekeeping Genes'!AQ$18-'Choose Housekeeping Genes'!AQ$19),'Choose Housekeeping Genes'!AQ$18-'Choose Housekeeping Genes'!AQ$19,"0")</f>
        <v>0</v>
      </c>
      <c r="AR20" s="55" t="str">
        <f>IF(ISNUMBER('Choose Housekeeping Genes'!AR$18-'Choose Housekeeping Genes'!AR$19),'Choose Housekeeping Genes'!AR$18-'Choose Housekeeping Genes'!AR$19,"0")</f>
        <v>0</v>
      </c>
      <c r="AS20" s="55" t="str">
        <f>IF(ISNUMBER('Choose Housekeeping Genes'!AS$18-'Choose Housekeeping Genes'!AS$19),'Choose Housekeeping Genes'!AS$18-'Choose Housekeeping Genes'!AS$19,"0")</f>
        <v>0</v>
      </c>
      <c r="AT20" s="55" t="str">
        <f>IF(ISNUMBER('Choose Housekeeping Genes'!AT$18-'Choose Housekeeping Genes'!AT$19),'Choose Housekeeping Genes'!AT$18-'Choose Housekeeping Genes'!AT$19,"0")</f>
        <v>0</v>
      </c>
    </row>
    <row r="21" spans="1:46" ht="13.5" customHeight="1">
      <c r="D21" s="13" t="s">
        <v>31</v>
      </c>
      <c r="AA21" s="13" t="s">
        <v>31</v>
      </c>
    </row>
    <row r="22" spans="1:46" ht="12.75" customHeight="1"/>
    <row r="23" spans="1:46"/>
    <row r="24" spans="1:46"/>
    <row r="25" spans="1:46"/>
    <row r="26" spans="1:46"/>
    <row r="27" spans="1:46"/>
    <row r="28" spans="1:46"/>
    <row r="29" spans="1:46"/>
    <row r="30" spans="1:46"/>
  </sheetData>
  <mergeCells count="22">
    <mergeCell ref="A15:A16"/>
    <mergeCell ref="C15:C16"/>
    <mergeCell ref="Z15:Z16"/>
    <mergeCell ref="Y15:Y16"/>
    <mergeCell ref="A6:A8"/>
    <mergeCell ref="D6:W6"/>
    <mergeCell ref="D7:W7"/>
    <mergeCell ref="A1:A2"/>
    <mergeCell ref="C1:C2"/>
    <mergeCell ref="Z1:Z2"/>
    <mergeCell ref="Y1:Y2"/>
    <mergeCell ref="D1:W1"/>
    <mergeCell ref="AA6:AT6"/>
    <mergeCell ref="D15:W15"/>
    <mergeCell ref="AZ1:AZ2"/>
    <mergeCell ref="AW1:AW2"/>
    <mergeCell ref="AX1:AX2"/>
    <mergeCell ref="AY1:AY2"/>
    <mergeCell ref="Y6:Y8"/>
    <mergeCell ref="AA7:AT7"/>
    <mergeCell ref="AA15:AT15"/>
    <mergeCell ref="AA1:AT1"/>
  </mergeCells>
  <phoneticPr fontId="0" type="noConversion"/>
  <pageMargins left="0.74990626395218019" right="0.74990626395218019" top="0.99987495602585208" bottom="0.99987495602585208" header="0.49993747801292604" footer="0.4999374780129260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98"/>
  <sheetViews>
    <sheetView zoomScale="80" zoomScaleNormal="80" workbookViewId="0"/>
  </sheetViews>
  <sheetFormatPr defaultColWidth="0" defaultRowHeight="15" zeroHeight="1"/>
  <cols>
    <col min="1" max="1" width="9.375" style="13" customWidth="1"/>
    <col min="2" max="2" width="11.125" style="13" customWidth="1"/>
    <col min="3" max="4" width="13.75" style="13" customWidth="1"/>
    <col min="5" max="8" width="7.625" style="13" customWidth="1"/>
    <col min="9" max="9" width="4.625" style="13" customWidth="1"/>
    <col min="10" max="10" width="7.625" style="13" customWidth="1"/>
    <col min="11" max="11" width="11.125" style="31" customWidth="1"/>
    <col min="12" max="13" width="7.625" style="13" customWidth="1"/>
    <col min="14" max="14" width="11.125" style="13" customWidth="1"/>
    <col min="15" max="15" width="11.125" style="13" hidden="1"/>
    <col min="16" max="17" width="13.75" style="13" hidden="1"/>
    <col min="18" max="16383" width="0" style="13" hidden="1"/>
    <col min="16384" max="16384" width="8" style="14" hidden="1"/>
  </cols>
  <sheetData>
    <row r="1" spans="1:256" ht="15" customHeight="1">
      <c r="A1" s="30">
        <v>2</v>
      </c>
      <c r="B1" s="31"/>
      <c r="C1" s="31"/>
      <c r="D1" s="31"/>
      <c r="E1" s="31"/>
      <c r="G1" s="31"/>
      <c r="H1" s="31"/>
      <c r="I1" s="31"/>
      <c r="J1" s="31"/>
    </row>
    <row r="2" spans="1:256" ht="40.5" customHeight="1">
      <c r="A2" s="253" t="s">
        <v>488</v>
      </c>
      <c r="B2" s="254"/>
      <c r="C2" s="254"/>
      <c r="D2" s="254"/>
      <c r="E2" s="254"/>
      <c r="F2" s="254"/>
      <c r="G2" s="254"/>
      <c r="H2" s="255"/>
      <c r="J2" s="31"/>
    </row>
    <row r="3" spans="1:256" ht="15" customHeight="1">
      <c r="A3"/>
      <c r="B3"/>
      <c r="C3"/>
      <c r="D3"/>
      <c r="E3"/>
      <c r="F3"/>
      <c r="G3"/>
      <c r="H3"/>
    </row>
    <row r="4" spans="1:256" ht="30" customHeight="1">
      <c r="A4"/>
      <c r="B4"/>
      <c r="C4"/>
      <c r="D4"/>
      <c r="E4"/>
      <c r="F4"/>
      <c r="G4"/>
      <c r="H4"/>
      <c r="J4" s="257" t="s">
        <v>39</v>
      </c>
      <c r="K4" s="257"/>
      <c r="L4" s="257"/>
      <c r="M4" s="257"/>
      <c r="IS4" s="246" t="s">
        <v>39</v>
      </c>
      <c r="IT4" s="247"/>
      <c r="IU4" s="247"/>
      <c r="IV4" s="248"/>
    </row>
    <row r="5" spans="1:256" ht="15" customHeight="1">
      <c r="J5" s="256" t="s">
        <v>4</v>
      </c>
      <c r="K5" s="258" t="s">
        <v>3</v>
      </c>
      <c r="L5" s="256" t="s">
        <v>54</v>
      </c>
      <c r="M5" s="256"/>
      <c r="IS5" s="249" t="s">
        <v>4</v>
      </c>
      <c r="IT5" s="249" t="s">
        <v>3</v>
      </c>
      <c r="IU5" s="251" t="s">
        <v>40</v>
      </c>
      <c r="IV5" s="252"/>
    </row>
    <row r="6" spans="1:256" ht="30" customHeight="1">
      <c r="J6" s="256"/>
      <c r="K6" s="258"/>
      <c r="L6" s="153" t="str">
        <f>'All expressed genes'!C2</f>
        <v>Test</v>
      </c>
      <c r="M6" s="153" t="str">
        <f>'All expressed genes'!D2</f>
        <v>Control</v>
      </c>
      <c r="IS6" s="250"/>
      <c r="IT6" s="250"/>
      <c r="IU6" s="32" t="str">
        <f>'All expressed genes'!$C2</f>
        <v>Test</v>
      </c>
      <c r="IV6" s="32" t="str">
        <f>'All expressed genes'!$D2</f>
        <v>Control</v>
      </c>
    </row>
    <row r="7" spans="1:256" ht="15" customHeight="1">
      <c r="J7" s="154" t="str">
        <f>'Transcript table'!A11</f>
        <v>1|25</v>
      </c>
      <c r="K7" s="155" t="str">
        <f>'Transcript table'!C11</f>
        <v>1700007L15Rik</v>
      </c>
      <c r="L7" s="156" t="e">
        <f ca="1">'All expressed genes'!E3</f>
        <v>#DIV/0!</v>
      </c>
      <c r="M7" s="156" t="e">
        <f ca="1">'All expressed genes'!F3</f>
        <v>#DIV/0!</v>
      </c>
      <c r="IS7" s="16" t="e">
        <f>#REF!</f>
        <v>#REF!</v>
      </c>
      <c r="IT7" s="16" t="e">
        <f>#REF!</f>
        <v>#REF!</v>
      </c>
      <c r="IU7" s="33" t="str">
        <f t="shared" ref="IU7:IU70" ca="1" si="0">IF(ISNUMBER(L7),L7,"")</f>
        <v/>
      </c>
      <c r="IV7" s="33" t="str">
        <f t="shared" ref="IV7:IV70" ca="1" si="1">IF(ISNUMBER(M7),M7,"")</f>
        <v/>
      </c>
    </row>
    <row r="8" spans="1:256" ht="15" customHeight="1">
      <c r="J8" s="154" t="str">
        <f>'Transcript table'!A12</f>
        <v>2|26</v>
      </c>
      <c r="K8" s="155" t="str">
        <f>'Transcript table'!C12</f>
        <v>4930503E24Rik</v>
      </c>
      <c r="L8" s="156" t="e">
        <f ca="1">'All expressed genes'!E4</f>
        <v>#DIV/0!</v>
      </c>
      <c r="M8" s="156" t="e">
        <f ca="1">'All expressed genes'!F4</f>
        <v>#DIV/0!</v>
      </c>
      <c r="IS8" s="16" t="e">
        <f>#REF!</f>
        <v>#REF!</v>
      </c>
      <c r="IT8" s="16" t="e">
        <f>#REF!</f>
        <v>#REF!</v>
      </c>
      <c r="IU8" s="33" t="str">
        <f t="shared" ca="1" si="0"/>
        <v/>
      </c>
      <c r="IV8" s="33" t="str">
        <f t="shared" ca="1" si="1"/>
        <v/>
      </c>
    </row>
    <row r="9" spans="1:256" ht="15" customHeight="1">
      <c r="J9" s="154" t="str">
        <f>'Transcript table'!A13</f>
        <v>3|27</v>
      </c>
      <c r="K9" s="155" t="str">
        <f>'Transcript table'!C13</f>
        <v>4930570G19Rik-1</v>
      </c>
      <c r="L9" s="156" t="e">
        <f ca="1">'All expressed genes'!E5</f>
        <v>#DIV/0!</v>
      </c>
      <c r="M9" s="156" t="e">
        <f ca="1">'All expressed genes'!F5</f>
        <v>#DIV/0!</v>
      </c>
      <c r="IS9" s="16" t="e">
        <f>#REF!</f>
        <v>#REF!</v>
      </c>
      <c r="IT9" s="16" t="e">
        <f>#REF!</f>
        <v>#REF!</v>
      </c>
      <c r="IU9" s="33" t="str">
        <f t="shared" ca="1" si="0"/>
        <v/>
      </c>
      <c r="IV9" s="33" t="str">
        <f t="shared" ca="1" si="1"/>
        <v/>
      </c>
    </row>
    <row r="10" spans="1:256" ht="15" customHeight="1">
      <c r="J10" s="154" t="str">
        <f>'Transcript table'!A14</f>
        <v>4|28</v>
      </c>
      <c r="K10" s="155" t="str">
        <f>'Transcript table'!C14</f>
        <v>4930570G19Rik-2</v>
      </c>
      <c r="L10" s="156" t="e">
        <f ca="1">'All expressed genes'!E6</f>
        <v>#DIV/0!</v>
      </c>
      <c r="M10" s="156" t="e">
        <f ca="1">'All expressed genes'!F6</f>
        <v>#DIV/0!</v>
      </c>
      <c r="IS10" s="16" t="e">
        <f>#REF!</f>
        <v>#REF!</v>
      </c>
      <c r="IT10" s="16" t="e">
        <f>#REF!</f>
        <v>#REF!</v>
      </c>
      <c r="IU10" s="33" t="str">
        <f t="shared" ca="1" si="0"/>
        <v/>
      </c>
      <c r="IV10" s="33" t="str">
        <f t="shared" ca="1" si="1"/>
        <v/>
      </c>
    </row>
    <row r="11" spans="1:256" ht="15" customHeight="1">
      <c r="J11" s="154" t="str">
        <f>'Transcript table'!A15</f>
        <v>5|29</v>
      </c>
      <c r="K11" s="155" t="str">
        <f>'Transcript table'!C15</f>
        <v>5430416N02Rik</v>
      </c>
      <c r="L11" s="156" t="e">
        <f ca="1">'All expressed genes'!E7</f>
        <v>#DIV/0!</v>
      </c>
      <c r="M11" s="156" t="e">
        <f ca="1">'All expressed genes'!F7</f>
        <v>#DIV/0!</v>
      </c>
      <c r="IS11" s="16" t="e">
        <f>#REF!</f>
        <v>#REF!</v>
      </c>
      <c r="IT11" s="16" t="e">
        <f>#REF!</f>
        <v>#REF!</v>
      </c>
      <c r="IU11" s="33" t="str">
        <f t="shared" ca="1" si="0"/>
        <v/>
      </c>
      <c r="IV11" s="33" t="str">
        <f t="shared" ca="1" si="1"/>
        <v/>
      </c>
    </row>
    <row r="12" spans="1:256" ht="15" customHeight="1">
      <c r="B12" s="34" t="e">
        <f ca="1">IF(MIN(L7:M191)&gt;1,10^(2+INT(LOG(MIN(L7:M191)))),10^(INT(LOG(MIN(IU7:IV191)))))</f>
        <v>#DIV/0!</v>
      </c>
      <c r="C12" s="35" t="e">
        <f ca="1">B12*'Scatter Plot'!A1</f>
        <v>#DIV/0!</v>
      </c>
      <c r="D12" s="35" t="e">
        <f ca="1">C12</f>
        <v>#DIV/0!</v>
      </c>
      <c r="E12" s="35" t="e">
        <f ca="1">B12</f>
        <v>#DIV/0!</v>
      </c>
      <c r="F12" s="36" t="e">
        <f ca="1">B12</f>
        <v>#DIV/0!</v>
      </c>
      <c r="J12" s="154" t="str">
        <f>'Transcript table'!A16</f>
        <v>6|30</v>
      </c>
      <c r="K12" s="155" t="str">
        <f>'Transcript table'!C16</f>
        <v>5S-OT</v>
      </c>
      <c r="L12" s="156" t="e">
        <f ca="1">'All expressed genes'!E8</f>
        <v>#DIV/0!</v>
      </c>
      <c r="M12" s="156" t="e">
        <f ca="1">'All expressed genes'!F8</f>
        <v>#DIV/0!</v>
      </c>
      <c r="IS12" s="16" t="e">
        <f>#REF!</f>
        <v>#REF!</v>
      </c>
      <c r="IT12" s="16" t="e">
        <f>#REF!</f>
        <v>#REF!</v>
      </c>
      <c r="IU12" s="33" t="str">
        <f t="shared" ca="1" si="0"/>
        <v/>
      </c>
      <c r="IV12" s="33" t="str">
        <f t="shared" ca="1" si="1"/>
        <v/>
      </c>
    </row>
    <row r="13" spans="1:256" ht="15" customHeight="1">
      <c r="B13" s="37" t="e">
        <f ca="1">IF(MAX(L7:M191)&gt;1,10^(2+INT(LOG(MAX(L7:M191)))),10^(INT(LOG(MAX(L7:M191)))+1))</f>
        <v>#DIV/0!</v>
      </c>
      <c r="C13" s="38" t="e">
        <f ca="1">B13*'Scatter Plot'!A1</f>
        <v>#DIV/0!</v>
      </c>
      <c r="D13" s="38" t="e">
        <f ca="1">C13</f>
        <v>#DIV/0!</v>
      </c>
      <c r="E13" s="38" t="e">
        <f ca="1">B13</f>
        <v>#DIV/0!</v>
      </c>
      <c r="F13" s="39" t="e">
        <f ca="1">B13</f>
        <v>#DIV/0!</v>
      </c>
      <c r="J13" s="154" t="str">
        <f>'Transcript table'!A17</f>
        <v>7|31</v>
      </c>
      <c r="K13" s="155" t="str">
        <f>'Transcript table'!C17</f>
        <v>6430411K18Rik</v>
      </c>
      <c r="L13" s="156" t="e">
        <f ca="1">'All expressed genes'!E9</f>
        <v>#DIV/0!</v>
      </c>
      <c r="M13" s="156" t="e">
        <f ca="1">'All expressed genes'!F9</f>
        <v>#DIV/0!</v>
      </c>
      <c r="IS13" s="16" t="e">
        <f>#REF!</f>
        <v>#REF!</v>
      </c>
      <c r="IT13" s="16" t="e">
        <f>#REF!</f>
        <v>#REF!</v>
      </c>
      <c r="IU13" s="33" t="str">
        <f t="shared" ca="1" si="0"/>
        <v/>
      </c>
      <c r="IV13" s="33" t="str">
        <f t="shared" ca="1" si="1"/>
        <v/>
      </c>
    </row>
    <row r="14" spans="1:256" ht="15" customHeight="1">
      <c r="J14" s="154" t="str">
        <f>'Transcript table'!A18</f>
        <v>8|32</v>
      </c>
      <c r="K14" s="155" t="str">
        <f>'Transcript table'!C18</f>
        <v>9530018H14Rik</v>
      </c>
      <c r="L14" s="156" t="e">
        <f ca="1">'All expressed genes'!E10</f>
        <v>#DIV/0!</v>
      </c>
      <c r="M14" s="156" t="e">
        <f ca="1">'All expressed genes'!F10</f>
        <v>#DIV/0!</v>
      </c>
      <c r="IS14" s="16" t="e">
        <f>#REF!</f>
        <v>#REF!</v>
      </c>
      <c r="IT14" s="16" t="e">
        <f>#REF!</f>
        <v>#REF!</v>
      </c>
      <c r="IU14" s="33" t="str">
        <f t="shared" ca="1" si="0"/>
        <v/>
      </c>
      <c r="IV14" s="33" t="str">
        <f t="shared" ca="1" si="1"/>
        <v/>
      </c>
    </row>
    <row r="15" spans="1:256" ht="15" customHeight="1">
      <c r="J15" s="154" t="str">
        <f>'Transcript table'!A19</f>
        <v>9|33</v>
      </c>
      <c r="K15" s="155" t="str">
        <f>'Transcript table'!C19</f>
        <v>Abhd11os</v>
      </c>
      <c r="L15" s="156" t="e">
        <f ca="1">'All expressed genes'!E11</f>
        <v>#DIV/0!</v>
      </c>
      <c r="M15" s="156" t="e">
        <f ca="1">'All expressed genes'!F11</f>
        <v>#DIV/0!</v>
      </c>
      <c r="IS15" s="16" t="e">
        <f>#REF!</f>
        <v>#REF!</v>
      </c>
      <c r="IT15" s="16" t="e">
        <f>#REF!</f>
        <v>#REF!</v>
      </c>
      <c r="IU15" s="33" t="str">
        <f t="shared" ca="1" si="0"/>
        <v/>
      </c>
      <c r="IV15" s="33" t="str">
        <f t="shared" ca="1" si="1"/>
        <v/>
      </c>
    </row>
    <row r="16" spans="1:256" ht="15" customHeight="1">
      <c r="J16" s="154" t="str">
        <f>'Transcript table'!A20</f>
        <v>10|34</v>
      </c>
      <c r="K16" s="155" t="str">
        <f>'Transcript table'!C20</f>
        <v>Airn-1</v>
      </c>
      <c r="L16" s="156" t="e">
        <f ca="1">'All expressed genes'!E12</f>
        <v>#DIV/0!</v>
      </c>
      <c r="M16" s="156" t="e">
        <f ca="1">'All expressed genes'!F12</f>
        <v>#DIV/0!</v>
      </c>
      <c r="IS16" s="16" t="e">
        <f>#REF!</f>
        <v>#REF!</v>
      </c>
      <c r="IT16" s="16" t="e">
        <f>#REF!</f>
        <v>#REF!</v>
      </c>
      <c r="IU16" s="33" t="str">
        <f t="shared" ca="1" si="0"/>
        <v/>
      </c>
      <c r="IV16" s="33" t="str">
        <f t="shared" ca="1" si="1"/>
        <v/>
      </c>
    </row>
    <row r="17" spans="10:256" ht="15" customHeight="1">
      <c r="J17" s="154" t="str">
        <f>'Transcript table'!A21</f>
        <v>11|35</v>
      </c>
      <c r="K17" s="155" t="str">
        <f>'Transcript table'!C21</f>
        <v>Airn-2</v>
      </c>
      <c r="L17" s="156" t="e">
        <f ca="1">'All expressed genes'!E13</f>
        <v>#DIV/0!</v>
      </c>
      <c r="M17" s="156" t="e">
        <f ca="1">'All expressed genes'!F13</f>
        <v>#DIV/0!</v>
      </c>
      <c r="IS17" s="16" t="e">
        <f>#REF!</f>
        <v>#REF!</v>
      </c>
      <c r="IT17" s="16" t="e">
        <f>#REF!</f>
        <v>#REF!</v>
      </c>
      <c r="IU17" s="33" t="str">
        <f t="shared" ca="1" si="0"/>
        <v/>
      </c>
      <c r="IV17" s="33" t="str">
        <f t="shared" ca="1" si="1"/>
        <v/>
      </c>
    </row>
    <row r="18" spans="10:256" ht="15" customHeight="1">
      <c r="J18" s="154" t="str">
        <f>'Transcript table'!A22</f>
        <v>12|36</v>
      </c>
      <c r="K18" s="155" t="str">
        <f>'Transcript table'!C22</f>
        <v>Airn-3</v>
      </c>
      <c r="L18" s="156" t="e">
        <f ca="1">'All expressed genes'!E14</f>
        <v>#DIV/0!</v>
      </c>
      <c r="M18" s="156" t="e">
        <f ca="1">'All expressed genes'!F14</f>
        <v>#DIV/0!</v>
      </c>
      <c r="IS18" s="16" t="e">
        <f>#REF!</f>
        <v>#REF!</v>
      </c>
      <c r="IT18" s="16" t="e">
        <f>#REF!</f>
        <v>#REF!</v>
      </c>
      <c r="IU18" s="33" t="str">
        <f t="shared" ca="1" si="0"/>
        <v/>
      </c>
      <c r="IV18" s="33" t="str">
        <f t="shared" ca="1" si="1"/>
        <v/>
      </c>
    </row>
    <row r="19" spans="10:256" ht="15" customHeight="1">
      <c r="J19" s="154" t="str">
        <f>'Transcript table'!A23</f>
        <v>13|37</v>
      </c>
      <c r="K19" s="155" t="str">
        <f>'Transcript table'!C23</f>
        <v>AK028007</v>
      </c>
      <c r="L19" s="156" t="e">
        <f ca="1">'All expressed genes'!E15</f>
        <v>#DIV/0!</v>
      </c>
      <c r="M19" s="156" t="e">
        <f ca="1">'All expressed genes'!F15</f>
        <v>#DIV/0!</v>
      </c>
      <c r="IS19" s="16" t="e">
        <f>#REF!</f>
        <v>#REF!</v>
      </c>
      <c r="IT19" s="16" t="e">
        <f>#REF!</f>
        <v>#REF!</v>
      </c>
      <c r="IU19" s="33" t="str">
        <f t="shared" ca="1" si="0"/>
        <v/>
      </c>
      <c r="IV19" s="33" t="str">
        <f t="shared" ca="1" si="1"/>
        <v/>
      </c>
    </row>
    <row r="20" spans="10:256" ht="15" customHeight="1">
      <c r="J20" s="154" t="str">
        <f>'Transcript table'!A24</f>
        <v>14|38</v>
      </c>
      <c r="K20" s="155" t="str">
        <f>'Transcript table'!C24</f>
        <v>AK038798</v>
      </c>
      <c r="L20" s="156" t="e">
        <f ca="1">'All expressed genes'!E16</f>
        <v>#DIV/0!</v>
      </c>
      <c r="M20" s="156" t="e">
        <f ca="1">'All expressed genes'!F16</f>
        <v>#DIV/0!</v>
      </c>
      <c r="IS20" s="16" t="e">
        <f>#REF!</f>
        <v>#REF!</v>
      </c>
      <c r="IT20" s="16" t="e">
        <f>#REF!</f>
        <v>#REF!</v>
      </c>
      <c r="IU20" s="33" t="str">
        <f t="shared" ca="1" si="0"/>
        <v/>
      </c>
      <c r="IV20" s="33" t="str">
        <f t="shared" ca="1" si="1"/>
        <v/>
      </c>
    </row>
    <row r="21" spans="10:256" ht="15" customHeight="1">
      <c r="J21" s="154" t="str">
        <f>'Transcript table'!A25</f>
        <v>15|39</v>
      </c>
      <c r="K21" s="155" t="str">
        <f>'Transcript table'!C25</f>
        <v>AK044955</v>
      </c>
      <c r="L21" s="156" t="e">
        <f ca="1">'All expressed genes'!E17</f>
        <v>#DIV/0!</v>
      </c>
      <c r="M21" s="156" t="e">
        <f ca="1">'All expressed genes'!F17</f>
        <v>#DIV/0!</v>
      </c>
      <c r="IS21" s="16" t="e">
        <f>#REF!</f>
        <v>#REF!</v>
      </c>
      <c r="IT21" s="16" t="e">
        <f>#REF!</f>
        <v>#REF!</v>
      </c>
      <c r="IU21" s="33" t="str">
        <f t="shared" ca="1" si="0"/>
        <v/>
      </c>
      <c r="IV21" s="33" t="str">
        <f t="shared" ca="1" si="1"/>
        <v/>
      </c>
    </row>
    <row r="22" spans="10:256" ht="15" customHeight="1">
      <c r="J22" s="154" t="str">
        <f>'Transcript table'!A26</f>
        <v>16|40</v>
      </c>
      <c r="K22" s="155" t="str">
        <f>'Transcript table'!C26</f>
        <v>AK081227</v>
      </c>
      <c r="L22" s="156" t="e">
        <f ca="1">'All expressed genes'!E18</f>
        <v>#DIV/0!</v>
      </c>
      <c r="M22" s="156" t="e">
        <f ca="1">'All expressed genes'!F18</f>
        <v>#DIV/0!</v>
      </c>
      <c r="IS22" s="16" t="e">
        <f>#REF!</f>
        <v>#REF!</v>
      </c>
      <c r="IT22" s="16" t="e">
        <f>#REF!</f>
        <v>#REF!</v>
      </c>
      <c r="IU22" s="33" t="str">
        <f t="shared" ca="1" si="0"/>
        <v/>
      </c>
      <c r="IV22" s="33" t="str">
        <f t="shared" ca="1" si="1"/>
        <v/>
      </c>
    </row>
    <row r="23" spans="10:256" ht="15" customHeight="1">
      <c r="J23" s="154" t="str">
        <f>'Transcript table'!A27</f>
        <v>17|41</v>
      </c>
      <c r="K23" s="155" t="str">
        <f>'Transcript table'!C27</f>
        <v>AK133808</v>
      </c>
      <c r="L23" s="156" t="e">
        <f ca="1">'All expressed genes'!E19</f>
        <v>#DIV/0!</v>
      </c>
      <c r="M23" s="156" t="e">
        <f ca="1">'All expressed genes'!F19</f>
        <v>#DIV/0!</v>
      </c>
      <c r="IS23" s="16" t="e">
        <f>#REF!</f>
        <v>#REF!</v>
      </c>
      <c r="IT23" s="16" t="e">
        <f>#REF!</f>
        <v>#REF!</v>
      </c>
      <c r="IU23" s="33" t="str">
        <f t="shared" ca="1" si="0"/>
        <v/>
      </c>
      <c r="IV23" s="33" t="str">
        <f t="shared" ca="1" si="1"/>
        <v/>
      </c>
    </row>
    <row r="24" spans="10:256" ht="15" customHeight="1">
      <c r="J24" s="154" t="str">
        <f>'Transcript table'!A28</f>
        <v>18|42</v>
      </c>
      <c r="K24" s="155" t="str">
        <f>'Transcript table'!C28</f>
        <v>AK139328</v>
      </c>
      <c r="L24" s="156" t="e">
        <f ca="1">'All expressed genes'!E20</f>
        <v>#DIV/0!</v>
      </c>
      <c r="M24" s="156" t="e">
        <f ca="1">'All expressed genes'!F20</f>
        <v>#DIV/0!</v>
      </c>
      <c r="IS24" s="16" t="e">
        <f>#REF!</f>
        <v>#REF!</v>
      </c>
      <c r="IT24" s="16" t="e">
        <f>#REF!</f>
        <v>#REF!</v>
      </c>
      <c r="IU24" s="33" t="str">
        <f t="shared" ca="1" si="0"/>
        <v/>
      </c>
      <c r="IV24" s="33" t="str">
        <f t="shared" ca="1" si="1"/>
        <v/>
      </c>
    </row>
    <row r="25" spans="10:256" ht="15" customHeight="1">
      <c r="J25" s="154" t="str">
        <f>'Transcript table'!A29</f>
        <v>19|43</v>
      </c>
      <c r="K25" s="155" t="str">
        <f>'Transcript table'!C29</f>
        <v>AK143294</v>
      </c>
      <c r="L25" s="156" t="e">
        <f ca="1">'All expressed genes'!E21</f>
        <v>#DIV/0!</v>
      </c>
      <c r="M25" s="156" t="e">
        <f ca="1">'All expressed genes'!F21</f>
        <v>#DIV/0!</v>
      </c>
      <c r="IS25" s="16" t="e">
        <f>#REF!</f>
        <v>#REF!</v>
      </c>
      <c r="IT25" s="16" t="e">
        <f>#REF!</f>
        <v>#REF!</v>
      </c>
      <c r="IU25" s="33" t="str">
        <f t="shared" ca="1" si="0"/>
        <v/>
      </c>
      <c r="IV25" s="33" t="str">
        <f t="shared" ca="1" si="1"/>
        <v/>
      </c>
    </row>
    <row r="26" spans="10:256" ht="15" customHeight="1">
      <c r="J26" s="154" t="str">
        <f>'Transcript table'!A30</f>
        <v>20|44</v>
      </c>
      <c r="K26" s="155" t="str">
        <f>'Transcript table'!C30</f>
        <v>AK143693</v>
      </c>
      <c r="L26" s="156" t="e">
        <f ca="1">'All expressed genes'!E22</f>
        <v>#DIV/0!</v>
      </c>
      <c r="M26" s="156" t="e">
        <f ca="1">'All expressed genes'!F22</f>
        <v>#DIV/0!</v>
      </c>
      <c r="IS26" s="16" t="e">
        <f>#REF!</f>
        <v>#REF!</v>
      </c>
      <c r="IT26" s="16" t="e">
        <f>#REF!</f>
        <v>#REF!</v>
      </c>
      <c r="IU26" s="33" t="str">
        <f t="shared" ca="1" si="0"/>
        <v/>
      </c>
      <c r="IV26" s="33" t="str">
        <f t="shared" ca="1" si="1"/>
        <v/>
      </c>
    </row>
    <row r="27" spans="10:256" ht="15" customHeight="1">
      <c r="J27" s="154" t="str">
        <f>'Transcript table'!A31</f>
        <v>21|45</v>
      </c>
      <c r="K27" s="155" t="str">
        <f>'Transcript table'!C31</f>
        <v>AK153778</v>
      </c>
      <c r="L27" s="156" t="e">
        <f ca="1">'All expressed genes'!E23</f>
        <v>#DIV/0!</v>
      </c>
      <c r="M27" s="156" t="e">
        <f ca="1">'All expressed genes'!F23</f>
        <v>#DIV/0!</v>
      </c>
      <c r="IS27" s="16" t="e">
        <f>#REF!</f>
        <v>#REF!</v>
      </c>
      <c r="IT27" s="16" t="e">
        <f>#REF!</f>
        <v>#REF!</v>
      </c>
      <c r="IU27" s="33" t="str">
        <f t="shared" ca="1" si="0"/>
        <v/>
      </c>
      <c r="IV27" s="33" t="str">
        <f t="shared" ca="1" si="1"/>
        <v/>
      </c>
    </row>
    <row r="28" spans="10:256" ht="15" customHeight="1">
      <c r="J28" s="154" t="str">
        <f>'Transcript table'!A32</f>
        <v>22|46</v>
      </c>
      <c r="K28" s="155" t="str">
        <f>'Transcript table'!C32</f>
        <v>alncRNA-EC7</v>
      </c>
      <c r="L28" s="156" t="e">
        <f ca="1">'All expressed genes'!E24</f>
        <v>#DIV/0!</v>
      </c>
      <c r="M28" s="156" t="e">
        <f ca="1">'All expressed genes'!F24</f>
        <v>#DIV/0!</v>
      </c>
      <c r="IS28" s="16" t="e">
        <f>#REF!</f>
        <v>#REF!</v>
      </c>
      <c r="IT28" s="16" t="e">
        <f>#REF!</f>
        <v>#REF!</v>
      </c>
      <c r="IU28" s="33" t="str">
        <f t="shared" ca="1" si="0"/>
        <v/>
      </c>
      <c r="IV28" s="33" t="str">
        <f t="shared" ca="1" si="1"/>
        <v/>
      </c>
    </row>
    <row r="29" spans="10:256" ht="15" customHeight="1">
      <c r="J29" s="154" t="str">
        <f>'Transcript table'!A33</f>
        <v>23|47</v>
      </c>
      <c r="K29" s="155" t="str">
        <f>'Transcript table'!C33</f>
        <v>APOA4-AS</v>
      </c>
      <c r="L29" s="156" t="e">
        <f ca="1">'All expressed genes'!E25</f>
        <v>#DIV/0!</v>
      </c>
      <c r="M29" s="156" t="e">
        <f ca="1">'All expressed genes'!F25</f>
        <v>#DIV/0!</v>
      </c>
      <c r="IS29" s="16" t="e">
        <f>#REF!</f>
        <v>#REF!</v>
      </c>
      <c r="IT29" s="16" t="e">
        <f>#REF!</f>
        <v>#REF!</v>
      </c>
      <c r="IU29" s="33" t="str">
        <f t="shared" ca="1" si="0"/>
        <v/>
      </c>
      <c r="IV29" s="33" t="str">
        <f t="shared" ca="1" si="1"/>
        <v/>
      </c>
    </row>
    <row r="30" spans="10:256" ht="15" customHeight="1">
      <c r="J30" s="154" t="str">
        <f>'Transcript table'!A34</f>
        <v>24|48</v>
      </c>
      <c r="K30" s="155" t="str">
        <f>'Transcript table'!C34</f>
        <v>Atp2a2</v>
      </c>
      <c r="L30" s="156" t="e">
        <f ca="1">'All expressed genes'!E26</f>
        <v>#DIV/0!</v>
      </c>
      <c r="M30" s="156" t="e">
        <f ca="1">'All expressed genes'!F26</f>
        <v>#DIV/0!</v>
      </c>
      <c r="IS30" s="16" t="e">
        <f>#REF!</f>
        <v>#REF!</v>
      </c>
      <c r="IT30" s="16" t="e">
        <f>#REF!</f>
        <v>#REF!</v>
      </c>
      <c r="IU30" s="33" t="str">
        <f t="shared" ca="1" si="0"/>
        <v/>
      </c>
      <c r="IV30" s="33" t="str">
        <f t="shared" ca="1" si="1"/>
        <v/>
      </c>
    </row>
    <row r="31" spans="10:256" ht="15" customHeight="1">
      <c r="J31" s="154" t="str">
        <f>'Transcript table'!A35</f>
        <v>49|73</v>
      </c>
      <c r="K31" s="155" t="str">
        <f>'Transcript table'!C35</f>
        <v>B130024G19Rik</v>
      </c>
      <c r="L31" s="156" t="e">
        <f ca="1">'All expressed genes'!E27</f>
        <v>#DIV/0!</v>
      </c>
      <c r="M31" s="156" t="e">
        <f ca="1">'All expressed genes'!F27</f>
        <v>#DIV/0!</v>
      </c>
      <c r="IS31" s="16" t="e">
        <f>#REF!</f>
        <v>#REF!</v>
      </c>
      <c r="IT31" s="16" t="e">
        <f>#REF!</f>
        <v>#REF!</v>
      </c>
      <c r="IU31" s="33" t="str">
        <f t="shared" ca="1" si="0"/>
        <v/>
      </c>
      <c r="IV31" s="33" t="str">
        <f t="shared" ca="1" si="1"/>
        <v/>
      </c>
    </row>
    <row r="32" spans="10:256" ht="15" customHeight="1">
      <c r="J32" s="154" t="str">
        <f>'Transcript table'!A36</f>
        <v>50|74</v>
      </c>
      <c r="K32" s="155" t="str">
        <f>'Transcript table'!C36</f>
        <v>Borg</v>
      </c>
      <c r="L32" s="156" t="e">
        <f ca="1">'All expressed genes'!E28</f>
        <v>#DIV/0!</v>
      </c>
      <c r="M32" s="156" t="e">
        <f ca="1">'All expressed genes'!F28</f>
        <v>#DIV/0!</v>
      </c>
      <c r="IS32" s="16" t="e">
        <f>#REF!</f>
        <v>#REF!</v>
      </c>
      <c r="IT32" s="16" t="e">
        <f>#REF!</f>
        <v>#REF!</v>
      </c>
      <c r="IU32" s="33" t="str">
        <f t="shared" ca="1" si="0"/>
        <v/>
      </c>
      <c r="IV32" s="33" t="str">
        <f t="shared" ca="1" si="1"/>
        <v/>
      </c>
    </row>
    <row r="33" spans="10:256" ht="15" customHeight="1">
      <c r="J33" s="154" t="str">
        <f>'Transcript table'!A37</f>
        <v>51|75</v>
      </c>
      <c r="K33" s="155" t="str">
        <f>'Transcript table'!C37</f>
        <v>Bvht</v>
      </c>
      <c r="L33" s="156" t="e">
        <f ca="1">'All expressed genes'!E29</f>
        <v>#DIV/0!</v>
      </c>
      <c r="M33" s="156" t="e">
        <f ca="1">'All expressed genes'!F29</f>
        <v>#DIV/0!</v>
      </c>
      <c r="IS33" s="16" t="e">
        <f>#REF!</f>
        <v>#REF!</v>
      </c>
      <c r="IT33" s="16" t="e">
        <f>#REF!</f>
        <v>#REF!</v>
      </c>
      <c r="IU33" s="33" t="str">
        <f t="shared" ca="1" si="0"/>
        <v/>
      </c>
      <c r="IV33" s="33" t="str">
        <f t="shared" ca="1" si="1"/>
        <v/>
      </c>
    </row>
    <row r="34" spans="10:256" ht="15" customHeight="1">
      <c r="J34" s="154" t="str">
        <f>'Transcript table'!A38</f>
        <v>52|76</v>
      </c>
      <c r="K34" s="155" t="str">
        <f>'Transcript table'!C38</f>
        <v>C130071C03Rik-1</v>
      </c>
      <c r="L34" s="156" t="e">
        <f ca="1">'All expressed genes'!E30</f>
        <v>#DIV/0!</v>
      </c>
      <c r="M34" s="156" t="e">
        <f ca="1">'All expressed genes'!F30</f>
        <v>#DIV/0!</v>
      </c>
      <c r="IS34" s="16" t="e">
        <f>#REF!</f>
        <v>#REF!</v>
      </c>
      <c r="IT34" s="16" t="e">
        <f>#REF!</f>
        <v>#REF!</v>
      </c>
      <c r="IU34" s="33" t="str">
        <f t="shared" ca="1" si="0"/>
        <v/>
      </c>
      <c r="IV34" s="33" t="str">
        <f t="shared" ca="1" si="1"/>
        <v/>
      </c>
    </row>
    <row r="35" spans="10:256" ht="15" customHeight="1">
      <c r="J35" s="154" t="str">
        <f>'Transcript table'!A39</f>
        <v>53|77</v>
      </c>
      <c r="K35" s="155" t="str">
        <f>'Transcript table'!C39</f>
        <v>C130071C03Rik-2</v>
      </c>
      <c r="L35" s="156" t="e">
        <f ca="1">'All expressed genes'!E31</f>
        <v>#DIV/0!</v>
      </c>
      <c r="M35" s="156" t="e">
        <f ca="1">'All expressed genes'!F31</f>
        <v>#DIV/0!</v>
      </c>
      <c r="IS35" s="16" t="e">
        <f>#REF!</f>
        <v>#REF!</v>
      </c>
      <c r="IT35" s="16" t="e">
        <f>#REF!</f>
        <v>#REF!</v>
      </c>
      <c r="IU35" s="33" t="str">
        <f t="shared" ca="1" si="0"/>
        <v/>
      </c>
      <c r="IV35" s="33" t="str">
        <f t="shared" ca="1" si="1"/>
        <v/>
      </c>
    </row>
    <row r="36" spans="10:256" ht="15" customHeight="1">
      <c r="J36" s="154" t="str">
        <f>'Transcript table'!A40</f>
        <v>54|78</v>
      </c>
      <c r="K36" s="155" t="str">
        <f>'Transcript table'!C40</f>
        <v>C2dat1</v>
      </c>
      <c r="L36" s="156" t="e">
        <f ca="1">'All expressed genes'!E32</f>
        <v>#DIV/0!</v>
      </c>
      <c r="M36" s="156" t="e">
        <f ca="1">'All expressed genes'!F32</f>
        <v>#DIV/0!</v>
      </c>
      <c r="IS36" s="16" t="e">
        <f>#REF!</f>
        <v>#REF!</v>
      </c>
      <c r="IT36" s="16" t="e">
        <f>#REF!</f>
        <v>#REF!</v>
      </c>
      <c r="IU36" s="33" t="str">
        <f t="shared" ca="1" si="0"/>
        <v/>
      </c>
      <c r="IV36" s="33" t="str">
        <f t="shared" ca="1" si="1"/>
        <v/>
      </c>
    </row>
    <row r="37" spans="10:256" ht="15" customHeight="1">
      <c r="J37" s="154" t="str">
        <f>'Transcript table'!A41</f>
        <v>55|79</v>
      </c>
      <c r="K37" s="155" t="str">
        <f>'Transcript table'!C41</f>
        <v>C730029A08Rik</v>
      </c>
      <c r="L37" s="156" t="e">
        <f ca="1">'All expressed genes'!E33</f>
        <v>#DIV/0!</v>
      </c>
      <c r="M37" s="156" t="e">
        <f ca="1">'All expressed genes'!F33</f>
        <v>#DIV/0!</v>
      </c>
      <c r="IS37" s="16" t="e">
        <f>#REF!</f>
        <v>#REF!</v>
      </c>
      <c r="IT37" s="16" t="e">
        <f>#REF!</f>
        <v>#REF!</v>
      </c>
      <c r="IU37" s="33" t="str">
        <f t="shared" ca="1" si="0"/>
        <v/>
      </c>
      <c r="IV37" s="33" t="str">
        <f t="shared" ca="1" si="1"/>
        <v/>
      </c>
    </row>
    <row r="38" spans="10:256" ht="15" customHeight="1">
      <c r="J38" s="154" t="str">
        <f>'Transcript table'!A42</f>
        <v>56|80</v>
      </c>
      <c r="K38" s="155" t="str">
        <f>'Transcript table'!C42</f>
        <v>C730036E19Rik</v>
      </c>
      <c r="L38" s="156" t="e">
        <f ca="1">'All expressed genes'!E34</f>
        <v>#DIV/0!</v>
      </c>
      <c r="M38" s="156" t="e">
        <f ca="1">'All expressed genes'!F34</f>
        <v>#DIV/0!</v>
      </c>
      <c r="IS38" s="16" t="e">
        <f>#REF!</f>
        <v>#REF!</v>
      </c>
      <c r="IT38" s="16" t="e">
        <f>#REF!</f>
        <v>#REF!</v>
      </c>
      <c r="IU38" s="33" t="str">
        <f t="shared" ca="1" si="0"/>
        <v/>
      </c>
      <c r="IV38" s="33" t="str">
        <f t="shared" ca="1" si="1"/>
        <v/>
      </c>
    </row>
    <row r="39" spans="10:256" ht="15" customHeight="1">
      <c r="J39" s="154" t="str">
        <f>'Transcript table'!A43</f>
        <v>57|81</v>
      </c>
      <c r="K39" s="155" t="str">
        <f>'Transcript table'!C43</f>
        <v>CAIF</v>
      </c>
      <c r="L39" s="156" t="e">
        <f ca="1">'All expressed genes'!E35</f>
        <v>#DIV/0!</v>
      </c>
      <c r="M39" s="156" t="e">
        <f ca="1">'All expressed genes'!F35</f>
        <v>#DIV/0!</v>
      </c>
      <c r="IS39" s="16" t="e">
        <f>#REF!</f>
        <v>#REF!</v>
      </c>
      <c r="IT39" s="16" t="e">
        <f>#REF!</f>
        <v>#REF!</v>
      </c>
      <c r="IU39" s="33" t="str">
        <f t="shared" ca="1" si="0"/>
        <v/>
      </c>
      <c r="IV39" s="33" t="str">
        <f t="shared" ca="1" si="1"/>
        <v/>
      </c>
    </row>
    <row r="40" spans="10:256" ht="15" customHeight="1">
      <c r="J40" s="154" t="str">
        <f>'Transcript table'!A44</f>
        <v>58|82</v>
      </c>
      <c r="K40" s="155" t="str">
        <f>'Transcript table'!C44</f>
        <v>Chaer</v>
      </c>
      <c r="L40" s="156" t="e">
        <f ca="1">'All expressed genes'!E36</f>
        <v>#DIV/0!</v>
      </c>
      <c r="M40" s="156" t="e">
        <f ca="1">'All expressed genes'!F36</f>
        <v>#DIV/0!</v>
      </c>
      <c r="IS40" s="16" t="e">
        <f>#REF!</f>
        <v>#REF!</v>
      </c>
      <c r="IT40" s="16" t="e">
        <f>#REF!</f>
        <v>#REF!</v>
      </c>
      <c r="IU40" s="33" t="str">
        <f t="shared" ca="1" si="0"/>
        <v/>
      </c>
      <c r="IV40" s="33" t="str">
        <f t="shared" ca="1" si="1"/>
        <v/>
      </c>
    </row>
    <row r="41" spans="10:256" ht="15" customHeight="1">
      <c r="J41" s="154" t="str">
        <f>'Transcript table'!A45</f>
        <v>59|83</v>
      </c>
      <c r="K41" s="155" t="str">
        <f>'Transcript table'!C45</f>
        <v>Chast</v>
      </c>
      <c r="L41" s="156" t="e">
        <f ca="1">'All expressed genes'!E37</f>
        <v>#DIV/0!</v>
      </c>
      <c r="M41" s="156" t="e">
        <f ca="1">'All expressed genes'!F37</f>
        <v>#DIV/0!</v>
      </c>
      <c r="IS41" s="16" t="e">
        <f>#REF!</f>
        <v>#REF!</v>
      </c>
      <c r="IT41" s="16" t="e">
        <f>#REF!</f>
        <v>#REF!</v>
      </c>
      <c r="IU41" s="33" t="str">
        <f t="shared" ca="1" si="0"/>
        <v/>
      </c>
      <c r="IV41" s="33" t="str">
        <f t="shared" ca="1" si="1"/>
        <v/>
      </c>
    </row>
    <row r="42" spans="10:256" ht="15" customHeight="1">
      <c r="J42" s="154" t="str">
        <f>'Transcript table'!A46</f>
        <v>60|84</v>
      </c>
      <c r="K42" s="155" t="str">
        <f>'Transcript table'!C46</f>
        <v>Crxos</v>
      </c>
      <c r="L42" s="156" t="e">
        <f ca="1">'All expressed genes'!E38</f>
        <v>#DIV/0!</v>
      </c>
      <c r="M42" s="156" t="e">
        <f ca="1">'All expressed genes'!F38</f>
        <v>#DIV/0!</v>
      </c>
      <c r="IS42" s="16" t="e">
        <f>#REF!</f>
        <v>#REF!</v>
      </c>
      <c r="IT42" s="16" t="e">
        <f>#REF!</f>
        <v>#REF!</v>
      </c>
      <c r="IU42" s="33" t="str">
        <f t="shared" ca="1" si="0"/>
        <v/>
      </c>
      <c r="IV42" s="33" t="str">
        <f t="shared" ca="1" si="1"/>
        <v/>
      </c>
    </row>
    <row r="43" spans="10:256" ht="15" customHeight="1">
      <c r="J43" s="154" t="str">
        <f>'Transcript table'!A47</f>
        <v>61|85</v>
      </c>
      <c r="K43" s="155" t="str">
        <f>'Transcript table'!C47</f>
        <v>Cyp4b1-ps2</v>
      </c>
      <c r="L43" s="156" t="e">
        <f ca="1">'All expressed genes'!E39</f>
        <v>#DIV/0!</v>
      </c>
      <c r="M43" s="156" t="e">
        <f ca="1">'All expressed genes'!F39</f>
        <v>#DIV/0!</v>
      </c>
      <c r="IS43" s="16" t="e">
        <f>#REF!</f>
        <v>#REF!</v>
      </c>
      <c r="IT43" s="16" t="e">
        <f>#REF!</f>
        <v>#REF!</v>
      </c>
      <c r="IU43" s="33" t="str">
        <f t="shared" ca="1" si="0"/>
        <v/>
      </c>
      <c r="IV43" s="33" t="str">
        <f t="shared" ca="1" si="1"/>
        <v/>
      </c>
    </row>
    <row r="44" spans="10:256" ht="15" customHeight="1">
      <c r="J44" s="154" t="str">
        <f>'Transcript table'!A48</f>
        <v>62|86</v>
      </c>
      <c r="K44" s="155" t="str">
        <f>'Transcript table'!C48</f>
        <v>Dalir</v>
      </c>
      <c r="L44" s="156" t="e">
        <f ca="1">'All expressed genes'!E40</f>
        <v>#DIV/0!</v>
      </c>
      <c r="M44" s="156" t="e">
        <f ca="1">'All expressed genes'!F40</f>
        <v>#DIV/0!</v>
      </c>
      <c r="IS44" s="16" t="e">
        <f>#REF!</f>
        <v>#REF!</v>
      </c>
      <c r="IT44" s="16" t="e">
        <f>#REF!</f>
        <v>#REF!</v>
      </c>
      <c r="IU44" s="33" t="str">
        <f t="shared" ca="1" si="0"/>
        <v/>
      </c>
      <c r="IV44" s="33" t="str">
        <f t="shared" ca="1" si="1"/>
        <v/>
      </c>
    </row>
    <row r="45" spans="10:256" ht="15" customHeight="1">
      <c r="J45" s="154" t="str">
        <f>'Transcript table'!A49</f>
        <v>63|87</v>
      </c>
      <c r="K45" s="155" t="str">
        <f>'Transcript table'!C49</f>
        <v>Digit</v>
      </c>
      <c r="L45" s="156" t="e">
        <f ca="1">'All expressed genes'!E41</f>
        <v>#DIV/0!</v>
      </c>
      <c r="M45" s="156" t="e">
        <f ca="1">'All expressed genes'!F41</f>
        <v>#DIV/0!</v>
      </c>
      <c r="IS45" s="16" t="e">
        <f>#REF!</f>
        <v>#REF!</v>
      </c>
      <c r="IT45" s="16" t="e">
        <f>#REF!</f>
        <v>#REF!</v>
      </c>
      <c r="IU45" s="33" t="str">
        <f t="shared" ca="1" si="0"/>
        <v/>
      </c>
      <c r="IV45" s="33" t="str">
        <f t="shared" ca="1" si="1"/>
        <v/>
      </c>
    </row>
    <row r="46" spans="10:256" ht="15" customHeight="1">
      <c r="J46" s="154" t="str">
        <f>'Transcript table'!A50</f>
        <v>64|88</v>
      </c>
      <c r="K46" s="155" t="str">
        <f>'Transcript table'!C50</f>
        <v>Dio3os</v>
      </c>
      <c r="L46" s="156" t="e">
        <f ca="1">'All expressed genes'!E42</f>
        <v>#DIV/0!</v>
      </c>
      <c r="M46" s="156" t="e">
        <f ca="1">'All expressed genes'!F42</f>
        <v>#DIV/0!</v>
      </c>
      <c r="IS46" s="16" t="e">
        <f>#REF!</f>
        <v>#REF!</v>
      </c>
      <c r="IT46" s="16" t="e">
        <f>#REF!</f>
        <v>#REF!</v>
      </c>
      <c r="IU46" s="33" t="str">
        <f t="shared" ca="1" si="0"/>
        <v/>
      </c>
      <c r="IV46" s="33" t="str">
        <f t="shared" ca="1" si="1"/>
        <v/>
      </c>
    </row>
    <row r="47" spans="10:256" ht="15" customHeight="1">
      <c r="J47" s="154" t="str">
        <f>'Transcript table'!A51</f>
        <v>65|89</v>
      </c>
      <c r="K47" s="155" t="str">
        <f>'Transcript table'!C51</f>
        <v>Dleu2</v>
      </c>
      <c r="L47" s="156" t="e">
        <f ca="1">'All expressed genes'!E43</f>
        <v>#DIV/0!</v>
      </c>
      <c r="M47" s="156" t="e">
        <f ca="1">'All expressed genes'!F43</f>
        <v>#DIV/0!</v>
      </c>
      <c r="IS47" s="16" t="e">
        <f>#REF!</f>
        <v>#REF!</v>
      </c>
      <c r="IT47" s="16" t="e">
        <f>#REF!</f>
        <v>#REF!</v>
      </c>
      <c r="IU47" s="33" t="str">
        <f t="shared" ca="1" si="0"/>
        <v/>
      </c>
      <c r="IV47" s="33" t="str">
        <f t="shared" ca="1" si="1"/>
        <v/>
      </c>
    </row>
    <row r="48" spans="10:256" ht="15" customHeight="1">
      <c r="J48" s="154" t="str">
        <f>'Transcript table'!A52</f>
        <v>66|90</v>
      </c>
      <c r="K48" s="155" t="str">
        <f>'Transcript table'!C52</f>
        <v>Dlx1as</v>
      </c>
      <c r="L48" s="156" t="e">
        <f ca="1">'All expressed genes'!E44</f>
        <v>#DIV/0!</v>
      </c>
      <c r="M48" s="156" t="e">
        <f ca="1">'All expressed genes'!F44</f>
        <v>#DIV/0!</v>
      </c>
      <c r="IS48" s="16" t="e">
        <f>#REF!</f>
        <v>#REF!</v>
      </c>
      <c r="IT48" s="16" t="e">
        <f>#REF!</f>
        <v>#REF!</v>
      </c>
      <c r="IU48" s="33" t="str">
        <f t="shared" ca="1" si="0"/>
        <v/>
      </c>
      <c r="IV48" s="33" t="str">
        <f t="shared" ca="1" si="1"/>
        <v/>
      </c>
    </row>
    <row r="49" spans="10:256" ht="15" customHeight="1">
      <c r="J49" s="154" t="str">
        <f>'Transcript table'!A53</f>
        <v>67|91</v>
      </c>
      <c r="K49" s="155" t="str">
        <f>'Transcript table'!C53</f>
        <v>Dlx4os</v>
      </c>
      <c r="L49" s="156" t="e">
        <f ca="1">'All expressed genes'!E45</f>
        <v>#DIV/0!</v>
      </c>
      <c r="M49" s="156" t="e">
        <f ca="1">'All expressed genes'!F45</f>
        <v>#DIV/0!</v>
      </c>
      <c r="IS49" s="16" t="e">
        <f>#REF!</f>
        <v>#REF!</v>
      </c>
      <c r="IT49" s="16" t="e">
        <f>#REF!</f>
        <v>#REF!</v>
      </c>
      <c r="IU49" s="33" t="str">
        <f t="shared" ca="1" si="0"/>
        <v/>
      </c>
      <c r="IV49" s="33" t="str">
        <f t="shared" ca="1" si="1"/>
        <v/>
      </c>
    </row>
    <row r="50" spans="10:256" ht="15" customHeight="1">
      <c r="J50" s="154" t="str">
        <f>'Transcript table'!A54</f>
        <v>68|92</v>
      </c>
      <c r="K50" s="155" t="str">
        <f>'Transcript table'!C54</f>
        <v>Dlx6os1</v>
      </c>
      <c r="L50" s="156" t="e">
        <f ca="1">'All expressed genes'!E46</f>
        <v>#DIV/0!</v>
      </c>
      <c r="M50" s="156" t="e">
        <f ca="1">'All expressed genes'!F46</f>
        <v>#DIV/0!</v>
      </c>
      <c r="IS50" s="16" t="e">
        <f>#REF!</f>
        <v>#REF!</v>
      </c>
      <c r="IT50" s="16" t="e">
        <f>#REF!</f>
        <v>#REF!</v>
      </c>
      <c r="IU50" s="33" t="str">
        <f t="shared" ca="1" si="0"/>
        <v/>
      </c>
      <c r="IV50" s="33" t="str">
        <f t="shared" ca="1" si="1"/>
        <v/>
      </c>
    </row>
    <row r="51" spans="10:256" ht="15" customHeight="1">
      <c r="J51" s="154" t="str">
        <f>'Transcript table'!A55</f>
        <v>69|93</v>
      </c>
      <c r="K51" s="155" t="str">
        <f>'Transcript table'!C55</f>
        <v>Dreh</v>
      </c>
      <c r="L51" s="156" t="e">
        <f ca="1">'All expressed genes'!E47</f>
        <v>#DIV/0!</v>
      </c>
      <c r="M51" s="156" t="e">
        <f ca="1">'All expressed genes'!F47</f>
        <v>#DIV/0!</v>
      </c>
      <c r="IS51" s="16" t="e">
        <f>#REF!</f>
        <v>#REF!</v>
      </c>
      <c r="IT51" s="16" t="e">
        <f>#REF!</f>
        <v>#REF!</v>
      </c>
      <c r="IU51" s="33" t="str">
        <f t="shared" ca="1" si="0"/>
        <v/>
      </c>
      <c r="IV51" s="33" t="str">
        <f t="shared" ca="1" si="1"/>
        <v/>
      </c>
    </row>
    <row r="52" spans="10:256" ht="15" customHeight="1">
      <c r="J52" s="154" t="str">
        <f>'Transcript table'!A56</f>
        <v>70|94</v>
      </c>
      <c r="K52" s="155" t="str">
        <f>'Transcript table'!C56</f>
        <v>Dworf</v>
      </c>
      <c r="L52" s="156" t="e">
        <f ca="1">'All expressed genes'!E48</f>
        <v>#DIV/0!</v>
      </c>
      <c r="M52" s="156" t="e">
        <f ca="1">'All expressed genes'!F48</f>
        <v>#DIV/0!</v>
      </c>
      <c r="IS52" s="16" t="e">
        <f>#REF!</f>
        <v>#REF!</v>
      </c>
      <c r="IT52" s="16" t="e">
        <f>#REF!</f>
        <v>#REF!</v>
      </c>
      <c r="IU52" s="33" t="str">
        <f t="shared" ca="1" si="0"/>
        <v/>
      </c>
      <c r="IV52" s="33" t="str">
        <f t="shared" ca="1" si="1"/>
        <v/>
      </c>
    </row>
    <row r="53" spans="10:256" ht="15" customHeight="1">
      <c r="J53" s="154" t="str">
        <f>'Transcript table'!A57</f>
        <v>71|95</v>
      </c>
      <c r="K53" s="155" t="str">
        <f>'Transcript table'!C57</f>
        <v>E130102H24Rik</v>
      </c>
      <c r="L53" s="156" t="e">
        <f ca="1">'All expressed genes'!E49</f>
        <v>#DIV/0!</v>
      </c>
      <c r="M53" s="156" t="e">
        <f ca="1">'All expressed genes'!F49</f>
        <v>#DIV/0!</v>
      </c>
      <c r="IS53" s="16" t="e">
        <f>#REF!</f>
        <v>#REF!</v>
      </c>
      <c r="IT53" s="16" t="e">
        <f>#REF!</f>
        <v>#REF!</v>
      </c>
      <c r="IU53" s="33" t="str">
        <f t="shared" ca="1" si="0"/>
        <v/>
      </c>
      <c r="IV53" s="33" t="str">
        <f t="shared" ca="1" si="1"/>
        <v/>
      </c>
    </row>
    <row r="54" spans="10:256" ht="15" customHeight="1">
      <c r="J54" s="154" t="str">
        <f>'Transcript table'!A58</f>
        <v>72|96</v>
      </c>
      <c r="K54" s="155" t="str">
        <f>'Transcript table'!C58</f>
        <v>Egr2-AS</v>
      </c>
      <c r="L54" s="156" t="e">
        <f ca="1">'All expressed genes'!E50</f>
        <v>#DIV/0!</v>
      </c>
      <c r="M54" s="156" t="e">
        <f ca="1">'All expressed genes'!F50</f>
        <v>#DIV/0!</v>
      </c>
      <c r="IS54" s="16" t="e">
        <f>#REF!</f>
        <v>#REF!</v>
      </c>
      <c r="IT54" s="16" t="e">
        <f>#REF!</f>
        <v>#REF!</v>
      </c>
      <c r="IU54" s="33" t="str">
        <f t="shared" ca="1" si="0"/>
        <v/>
      </c>
      <c r="IV54" s="33" t="str">
        <f t="shared" ca="1" si="1"/>
        <v/>
      </c>
    </row>
    <row r="55" spans="10:256" ht="15" customHeight="1">
      <c r="J55" s="154" t="str">
        <f>'Transcript table'!A59</f>
        <v>97|121</v>
      </c>
      <c r="K55" s="155" t="str">
        <f>'Transcript table'!C59</f>
        <v>Emx2os</v>
      </c>
      <c r="L55" s="156" t="e">
        <f ca="1">'All expressed genes'!E51</f>
        <v>#DIV/0!</v>
      </c>
      <c r="M55" s="156" t="e">
        <f ca="1">'All expressed genes'!F51</f>
        <v>#DIV/0!</v>
      </c>
      <c r="IS55" s="16" t="e">
        <f>#REF!</f>
        <v>#REF!</v>
      </c>
      <c r="IT55" s="16" t="e">
        <f>#REF!</f>
        <v>#REF!</v>
      </c>
      <c r="IU55" s="33" t="str">
        <f t="shared" ca="1" si="0"/>
        <v/>
      </c>
      <c r="IV55" s="33" t="str">
        <f t="shared" ca="1" si="1"/>
        <v/>
      </c>
    </row>
    <row r="56" spans="10:256" ht="15" customHeight="1">
      <c r="J56" s="154" t="str">
        <f>'Transcript table'!A60</f>
        <v>98|122</v>
      </c>
      <c r="K56" s="155" t="str">
        <f>'Transcript table'!C60</f>
        <v>Esrp2-as-1</v>
      </c>
      <c r="L56" s="156" t="e">
        <f ca="1">'All expressed genes'!E52</f>
        <v>#DIV/0!</v>
      </c>
      <c r="M56" s="156" t="e">
        <f ca="1">'All expressed genes'!F52</f>
        <v>#DIV/0!</v>
      </c>
      <c r="IS56" s="16" t="e">
        <f>#REF!</f>
        <v>#REF!</v>
      </c>
      <c r="IT56" s="16" t="e">
        <f>#REF!</f>
        <v>#REF!</v>
      </c>
      <c r="IU56" s="33" t="str">
        <f t="shared" ca="1" si="0"/>
        <v/>
      </c>
      <c r="IV56" s="33" t="str">
        <f t="shared" ca="1" si="1"/>
        <v/>
      </c>
    </row>
    <row r="57" spans="10:256" ht="15" customHeight="1">
      <c r="J57" s="154" t="str">
        <f>'Transcript table'!A61</f>
        <v>99|123</v>
      </c>
      <c r="K57" s="155" t="str">
        <f>'Transcript table'!C61</f>
        <v>Esrp2-as-2</v>
      </c>
      <c r="L57" s="156" t="e">
        <f ca="1">'All expressed genes'!E53</f>
        <v>#DIV/0!</v>
      </c>
      <c r="M57" s="156" t="e">
        <f ca="1">'All expressed genes'!F53</f>
        <v>#DIV/0!</v>
      </c>
      <c r="IS57" s="16" t="e">
        <f>#REF!</f>
        <v>#REF!</v>
      </c>
      <c r="IT57" s="16" t="e">
        <f>#REF!</f>
        <v>#REF!</v>
      </c>
      <c r="IU57" s="33" t="str">
        <f t="shared" ca="1" si="0"/>
        <v/>
      </c>
      <c r="IV57" s="33" t="str">
        <f t="shared" ca="1" si="1"/>
        <v/>
      </c>
    </row>
    <row r="58" spans="10:256" ht="15" customHeight="1">
      <c r="J58" s="154" t="str">
        <f>'Transcript table'!A62</f>
        <v>100|124</v>
      </c>
      <c r="K58" s="155" t="str">
        <f>'Transcript table'!C62</f>
        <v>Esrp2-as-3</v>
      </c>
      <c r="L58" s="156" t="e">
        <f ca="1">'All expressed genes'!E54</f>
        <v>#DIV/0!</v>
      </c>
      <c r="M58" s="156" t="e">
        <f ca="1">'All expressed genes'!F54</f>
        <v>#DIV/0!</v>
      </c>
      <c r="IS58" s="16" t="e">
        <f>#REF!</f>
        <v>#REF!</v>
      </c>
      <c r="IT58" s="16" t="e">
        <f>#REF!</f>
        <v>#REF!</v>
      </c>
      <c r="IU58" s="33" t="str">
        <f t="shared" ca="1" si="0"/>
        <v/>
      </c>
      <c r="IV58" s="33" t="str">
        <f t="shared" ca="1" si="1"/>
        <v/>
      </c>
    </row>
    <row r="59" spans="10:256" ht="15" customHeight="1">
      <c r="J59" s="154" t="str">
        <f>'Transcript table'!A63</f>
        <v>101|125</v>
      </c>
      <c r="K59" s="155" t="str">
        <f>'Transcript table'!C63</f>
        <v>Evx1as</v>
      </c>
      <c r="L59" s="156" t="e">
        <f ca="1">'All expressed genes'!E55</f>
        <v>#DIV/0!</v>
      </c>
      <c r="M59" s="156" t="e">
        <f ca="1">'All expressed genes'!F55</f>
        <v>#DIV/0!</v>
      </c>
      <c r="IS59" s="16" t="e">
        <f>#REF!</f>
        <v>#REF!</v>
      </c>
      <c r="IT59" s="16" t="e">
        <f>#REF!</f>
        <v>#REF!</v>
      </c>
      <c r="IU59" s="33" t="str">
        <f t="shared" ca="1" si="0"/>
        <v/>
      </c>
      <c r="IV59" s="33" t="str">
        <f t="shared" ca="1" si="1"/>
        <v/>
      </c>
    </row>
    <row r="60" spans="10:256" ht="15" customHeight="1">
      <c r="J60" s="154" t="str">
        <f>'Transcript table'!A64</f>
        <v>102|126</v>
      </c>
      <c r="K60" s="155" t="str">
        <f>'Transcript table'!C64</f>
        <v>Fendrr-1</v>
      </c>
      <c r="L60" s="156" t="e">
        <f ca="1">'All expressed genes'!E56</f>
        <v>#DIV/0!</v>
      </c>
      <c r="M60" s="156" t="e">
        <f ca="1">'All expressed genes'!F56</f>
        <v>#DIV/0!</v>
      </c>
      <c r="IS60" s="16" t="e">
        <f>#REF!</f>
        <v>#REF!</v>
      </c>
      <c r="IT60" s="16" t="e">
        <f>#REF!</f>
        <v>#REF!</v>
      </c>
      <c r="IU60" s="33" t="str">
        <f t="shared" ca="1" si="0"/>
        <v/>
      </c>
      <c r="IV60" s="33" t="str">
        <f t="shared" ca="1" si="1"/>
        <v/>
      </c>
    </row>
    <row r="61" spans="10:256" ht="15" customHeight="1">
      <c r="J61" s="154" t="str">
        <f>'Transcript table'!A65</f>
        <v>103|127</v>
      </c>
      <c r="K61" s="155" t="str">
        <f>'Transcript table'!C65</f>
        <v>Fendrr-2</v>
      </c>
      <c r="L61" s="156" t="e">
        <f ca="1">'All expressed genes'!E57</f>
        <v>#DIV/0!</v>
      </c>
      <c r="M61" s="156" t="e">
        <f ca="1">'All expressed genes'!F57</f>
        <v>#DIV/0!</v>
      </c>
      <c r="IS61" s="16" t="e">
        <f>#REF!</f>
        <v>#REF!</v>
      </c>
      <c r="IT61" s="16" t="e">
        <f>#REF!</f>
        <v>#REF!</v>
      </c>
      <c r="IU61" s="33" t="str">
        <f t="shared" ca="1" si="0"/>
        <v/>
      </c>
      <c r="IV61" s="33" t="str">
        <f t="shared" ca="1" si="1"/>
        <v/>
      </c>
    </row>
    <row r="62" spans="10:256" ht="15" customHeight="1">
      <c r="J62" s="154" t="str">
        <f>'Transcript table'!A66</f>
        <v>104|128</v>
      </c>
      <c r="K62" s="155" t="str">
        <f>'Transcript table'!C66</f>
        <v>Firre</v>
      </c>
      <c r="L62" s="156" t="e">
        <f ca="1">'All expressed genes'!E58</f>
        <v>#DIV/0!</v>
      </c>
      <c r="M62" s="156" t="e">
        <f ca="1">'All expressed genes'!F58</f>
        <v>#DIV/0!</v>
      </c>
      <c r="IS62" s="16" t="e">
        <f>#REF!</f>
        <v>#REF!</v>
      </c>
      <c r="IT62" s="16" t="e">
        <f>#REF!</f>
        <v>#REF!</v>
      </c>
      <c r="IU62" s="33" t="str">
        <f t="shared" ca="1" si="0"/>
        <v/>
      </c>
      <c r="IV62" s="33" t="str">
        <f t="shared" ca="1" si="1"/>
        <v/>
      </c>
    </row>
    <row r="63" spans="10:256" ht="15" customHeight="1">
      <c r="J63" s="154" t="str">
        <f>'Transcript table'!A67</f>
        <v>105|129</v>
      </c>
      <c r="K63" s="155" t="str">
        <f>'Transcript table'!C67</f>
        <v>Ftx-1</v>
      </c>
      <c r="L63" s="156" t="e">
        <f ca="1">'All expressed genes'!E59</f>
        <v>#DIV/0!</v>
      </c>
      <c r="M63" s="156" t="e">
        <f ca="1">'All expressed genes'!F59</f>
        <v>#DIV/0!</v>
      </c>
      <c r="IS63" s="16" t="e">
        <f>#REF!</f>
        <v>#REF!</v>
      </c>
      <c r="IT63" s="16" t="e">
        <f>#REF!</f>
        <v>#REF!</v>
      </c>
      <c r="IU63" s="33" t="str">
        <f t="shared" ca="1" si="0"/>
        <v/>
      </c>
      <c r="IV63" s="33" t="str">
        <f t="shared" ca="1" si="1"/>
        <v/>
      </c>
    </row>
    <row r="64" spans="10:256" ht="15" customHeight="1">
      <c r="J64" s="154" t="str">
        <f>'Transcript table'!A68</f>
        <v>106|130</v>
      </c>
      <c r="K64" s="155" t="str">
        <f>'Transcript table'!C68</f>
        <v>Ftx-2</v>
      </c>
      <c r="L64" s="156" t="e">
        <f ca="1">'All expressed genes'!E60</f>
        <v>#DIV/0!</v>
      </c>
      <c r="M64" s="156" t="e">
        <f ca="1">'All expressed genes'!F60</f>
        <v>#DIV/0!</v>
      </c>
      <c r="IS64" s="16" t="e">
        <f>#REF!</f>
        <v>#REF!</v>
      </c>
      <c r="IT64" s="16" t="e">
        <f>#REF!</f>
        <v>#REF!</v>
      </c>
      <c r="IU64" s="33" t="str">
        <f t="shared" ca="1" si="0"/>
        <v/>
      </c>
      <c r="IV64" s="33" t="str">
        <f t="shared" ca="1" si="1"/>
        <v/>
      </c>
    </row>
    <row r="65" spans="10:256" ht="15" customHeight="1">
      <c r="J65" s="154" t="str">
        <f>'Transcript table'!A69</f>
        <v>107|131</v>
      </c>
      <c r="K65" s="155" t="str">
        <f>'Transcript table'!C69</f>
        <v>G730013B05Rik-1</v>
      </c>
      <c r="L65" s="156" t="e">
        <f ca="1">'All expressed genes'!E61</f>
        <v>#DIV/0!</v>
      </c>
      <c r="M65" s="156" t="e">
        <f ca="1">'All expressed genes'!F61</f>
        <v>#DIV/0!</v>
      </c>
      <c r="IS65" s="16" t="e">
        <f>#REF!</f>
        <v>#REF!</v>
      </c>
      <c r="IT65" s="16" t="e">
        <f>#REF!</f>
        <v>#REF!</v>
      </c>
      <c r="IU65" s="33" t="str">
        <f t="shared" ca="1" si="0"/>
        <v/>
      </c>
      <c r="IV65" s="33" t="str">
        <f t="shared" ca="1" si="1"/>
        <v/>
      </c>
    </row>
    <row r="66" spans="10:256" ht="15" customHeight="1">
      <c r="J66" s="154" t="str">
        <f>'Transcript table'!A70</f>
        <v>108|132</v>
      </c>
      <c r="K66" s="155" t="str">
        <f>'Transcript table'!C70</f>
        <v>G730013B05Rik-2</v>
      </c>
      <c r="L66" s="156" t="e">
        <f ca="1">'All expressed genes'!E62</f>
        <v>#DIV/0!</v>
      </c>
      <c r="M66" s="156" t="e">
        <f ca="1">'All expressed genes'!F62</f>
        <v>#DIV/0!</v>
      </c>
      <c r="IS66" s="16" t="e">
        <f>#REF!</f>
        <v>#REF!</v>
      </c>
      <c r="IT66" s="16" t="e">
        <f>#REF!</f>
        <v>#REF!</v>
      </c>
      <c r="IU66" s="33" t="str">
        <f t="shared" ca="1" si="0"/>
        <v/>
      </c>
      <c r="IV66" s="33" t="str">
        <f t="shared" ca="1" si="1"/>
        <v/>
      </c>
    </row>
    <row r="67" spans="10:256" ht="15" customHeight="1">
      <c r="J67" s="154" t="str">
        <f>'Transcript table'!A71</f>
        <v>109|133</v>
      </c>
      <c r="K67" s="155" t="str">
        <f>'Transcript table'!C71</f>
        <v>Gas5</v>
      </c>
      <c r="L67" s="156" t="e">
        <f ca="1">'All expressed genes'!E63</f>
        <v>#DIV/0!</v>
      </c>
      <c r="M67" s="156" t="e">
        <f ca="1">'All expressed genes'!F63</f>
        <v>#DIV/0!</v>
      </c>
      <c r="IS67" s="16" t="e">
        <f>#REF!</f>
        <v>#REF!</v>
      </c>
      <c r="IT67" s="16" t="e">
        <f>#REF!</f>
        <v>#REF!</v>
      </c>
      <c r="IU67" s="33" t="str">
        <f t="shared" ca="1" si="0"/>
        <v/>
      </c>
      <c r="IV67" s="33" t="str">
        <f t="shared" ca="1" si="1"/>
        <v/>
      </c>
    </row>
    <row r="68" spans="10:256" ht="15" customHeight="1">
      <c r="J68" s="154" t="str">
        <f>'Transcript table'!A72</f>
        <v>110|134</v>
      </c>
      <c r="K68" s="155" t="str">
        <f>'Transcript table'!C72</f>
        <v>Gfra1</v>
      </c>
      <c r="L68" s="156" t="e">
        <f ca="1">'All expressed genes'!E64</f>
        <v>#DIV/0!</v>
      </c>
      <c r="M68" s="156" t="e">
        <f ca="1">'All expressed genes'!F64</f>
        <v>#DIV/0!</v>
      </c>
      <c r="IS68" s="16" t="e">
        <f>#REF!</f>
        <v>#REF!</v>
      </c>
      <c r="IT68" s="16" t="e">
        <f>#REF!</f>
        <v>#REF!</v>
      </c>
      <c r="IU68" s="33" t="str">
        <f t="shared" ca="1" si="0"/>
        <v/>
      </c>
      <c r="IV68" s="33" t="str">
        <f t="shared" ca="1" si="1"/>
        <v/>
      </c>
    </row>
    <row r="69" spans="10:256" ht="15" customHeight="1">
      <c r="J69" s="154" t="str">
        <f>'Transcript table'!A73</f>
        <v>111|135</v>
      </c>
      <c r="K69" s="155" t="str">
        <f>'Transcript table'!C73</f>
        <v>Gm12919</v>
      </c>
      <c r="L69" s="156" t="e">
        <f ca="1">'All expressed genes'!E65</f>
        <v>#DIV/0!</v>
      </c>
      <c r="M69" s="156" t="e">
        <f ca="1">'All expressed genes'!F65</f>
        <v>#DIV/0!</v>
      </c>
      <c r="IS69" s="16" t="e">
        <f>#REF!</f>
        <v>#REF!</v>
      </c>
      <c r="IT69" s="16" t="e">
        <f>#REF!</f>
        <v>#REF!</v>
      </c>
      <c r="IU69" s="33" t="str">
        <f t="shared" ca="1" si="0"/>
        <v/>
      </c>
      <c r="IV69" s="33" t="str">
        <f t="shared" ca="1" si="1"/>
        <v/>
      </c>
    </row>
    <row r="70" spans="10:256" ht="15" customHeight="1">
      <c r="J70" s="154" t="str">
        <f>'Transcript table'!A74</f>
        <v>112|136</v>
      </c>
      <c r="K70" s="155" t="str">
        <f>'Transcript table'!C74</f>
        <v>Gm13865</v>
      </c>
      <c r="L70" s="156" t="e">
        <f ca="1">'All expressed genes'!E66</f>
        <v>#DIV/0!</v>
      </c>
      <c r="M70" s="156" t="e">
        <f ca="1">'All expressed genes'!F66</f>
        <v>#DIV/0!</v>
      </c>
      <c r="IS70" s="16" t="e">
        <f>#REF!</f>
        <v>#REF!</v>
      </c>
      <c r="IT70" s="16" t="e">
        <f>#REF!</f>
        <v>#REF!</v>
      </c>
      <c r="IU70" s="33" t="str">
        <f t="shared" ca="1" si="0"/>
        <v/>
      </c>
      <c r="IV70" s="33" t="str">
        <f t="shared" ca="1" si="1"/>
        <v/>
      </c>
    </row>
    <row r="71" spans="10:256" ht="15" customHeight="1">
      <c r="J71" s="154" t="str">
        <f>'Transcript table'!A75</f>
        <v>113|137</v>
      </c>
      <c r="K71" s="155" t="str">
        <f>'Transcript table'!C75</f>
        <v>Gm14155</v>
      </c>
      <c r="L71" s="156" t="e">
        <f ca="1">'All expressed genes'!E67</f>
        <v>#DIV/0!</v>
      </c>
      <c r="M71" s="156" t="e">
        <f ca="1">'All expressed genes'!F67</f>
        <v>#DIV/0!</v>
      </c>
      <c r="IS71" s="16" t="e">
        <f>#REF!</f>
        <v>#REF!</v>
      </c>
      <c r="IT71" s="16" t="e">
        <f>#REF!</f>
        <v>#REF!</v>
      </c>
      <c r="IU71" s="33" t="str">
        <f t="shared" ref="IU71:IU134" ca="1" si="2">IF(ISNUMBER(L71),L71,"")</f>
        <v/>
      </c>
      <c r="IV71" s="33" t="str">
        <f t="shared" ref="IV71:IV134" ca="1" si="3">IF(ISNUMBER(M71),M71,"")</f>
        <v/>
      </c>
    </row>
    <row r="72" spans="10:256" ht="15" customHeight="1">
      <c r="J72" s="154" t="str">
        <f>'Transcript table'!A76</f>
        <v>114|138</v>
      </c>
      <c r="K72" s="155" t="str">
        <f>'Transcript table'!C76</f>
        <v>Gm15050</v>
      </c>
      <c r="L72" s="156" t="e">
        <f ca="1">'All expressed genes'!E68</f>
        <v>#DIV/0!</v>
      </c>
      <c r="M72" s="156" t="e">
        <f ca="1">'All expressed genes'!F68</f>
        <v>#DIV/0!</v>
      </c>
      <c r="IS72" s="16" t="e">
        <f>#REF!</f>
        <v>#REF!</v>
      </c>
      <c r="IT72" s="16" t="e">
        <f>#REF!</f>
        <v>#REF!</v>
      </c>
      <c r="IU72" s="33" t="str">
        <f t="shared" ca="1" si="2"/>
        <v/>
      </c>
      <c r="IV72" s="33" t="str">
        <f t="shared" ca="1" si="3"/>
        <v/>
      </c>
    </row>
    <row r="73" spans="10:256" ht="15" customHeight="1">
      <c r="J73" s="154" t="str">
        <f>'Transcript table'!A77</f>
        <v>115|139</v>
      </c>
      <c r="K73" s="155" t="str">
        <f>'Transcript table'!C77</f>
        <v>Gm15054</v>
      </c>
      <c r="L73" s="156" t="e">
        <f ca="1">'All expressed genes'!E69</f>
        <v>#DIV/0!</v>
      </c>
      <c r="M73" s="156" t="e">
        <f ca="1">'All expressed genes'!F69</f>
        <v>#DIV/0!</v>
      </c>
      <c r="IS73" s="16" t="e">
        <f>#REF!</f>
        <v>#REF!</v>
      </c>
      <c r="IT73" s="16" t="e">
        <f>#REF!</f>
        <v>#REF!</v>
      </c>
      <c r="IU73" s="33" t="str">
        <f t="shared" ca="1" si="2"/>
        <v/>
      </c>
      <c r="IV73" s="33" t="str">
        <f t="shared" ca="1" si="3"/>
        <v/>
      </c>
    </row>
    <row r="74" spans="10:256" ht="15" customHeight="1">
      <c r="J74" s="154" t="str">
        <f>'Transcript table'!A78</f>
        <v>116|140</v>
      </c>
      <c r="K74" s="155" t="str">
        <f>'Transcript table'!C78</f>
        <v>Gm15834</v>
      </c>
      <c r="L74" s="156" t="e">
        <f ca="1">'All expressed genes'!E70</f>
        <v>#DIV/0!</v>
      </c>
      <c r="M74" s="156" t="e">
        <f ca="1">'All expressed genes'!F70</f>
        <v>#DIV/0!</v>
      </c>
      <c r="IS74" s="16" t="e">
        <f>#REF!</f>
        <v>#REF!</v>
      </c>
      <c r="IT74" s="16" t="e">
        <f>#REF!</f>
        <v>#REF!</v>
      </c>
      <c r="IU74" s="33" t="str">
        <f t="shared" ca="1" si="2"/>
        <v/>
      </c>
      <c r="IV74" s="33" t="str">
        <f t="shared" ca="1" si="3"/>
        <v/>
      </c>
    </row>
    <row r="75" spans="10:256" ht="15" customHeight="1">
      <c r="J75" s="154" t="str">
        <f>'Transcript table'!A79</f>
        <v>117|141</v>
      </c>
      <c r="K75" s="155" t="str">
        <f>'Transcript table'!C79</f>
        <v>Gm16551</v>
      </c>
      <c r="L75" s="156" t="e">
        <f ca="1">'All expressed genes'!E71</f>
        <v>#DIV/0!</v>
      </c>
      <c r="M75" s="156" t="e">
        <f ca="1">'All expressed genes'!F71</f>
        <v>#DIV/0!</v>
      </c>
      <c r="IS75" s="16" t="e">
        <f>#REF!</f>
        <v>#REF!</v>
      </c>
      <c r="IT75" s="16" t="e">
        <f>#REF!</f>
        <v>#REF!</v>
      </c>
      <c r="IU75" s="33" t="str">
        <f t="shared" ca="1" si="2"/>
        <v/>
      </c>
      <c r="IV75" s="33" t="str">
        <f t="shared" ca="1" si="3"/>
        <v/>
      </c>
    </row>
    <row r="76" spans="10:256" ht="15" customHeight="1">
      <c r="J76" s="154" t="str">
        <f>'Transcript table'!A80</f>
        <v>118|142</v>
      </c>
      <c r="K76" s="155" t="str">
        <f>'Transcript table'!C80</f>
        <v>Gm16845-1</v>
      </c>
      <c r="L76" s="156" t="e">
        <f ca="1">'All expressed genes'!E72</f>
        <v>#DIV/0!</v>
      </c>
      <c r="M76" s="156" t="e">
        <f ca="1">'All expressed genes'!F72</f>
        <v>#DIV/0!</v>
      </c>
      <c r="IS76" s="16" t="e">
        <f>#REF!</f>
        <v>#REF!</v>
      </c>
      <c r="IT76" s="16" t="e">
        <f>#REF!</f>
        <v>#REF!</v>
      </c>
      <c r="IU76" s="33" t="str">
        <f t="shared" ca="1" si="2"/>
        <v/>
      </c>
      <c r="IV76" s="33" t="str">
        <f t="shared" ca="1" si="3"/>
        <v/>
      </c>
    </row>
    <row r="77" spans="10:256" ht="15" customHeight="1">
      <c r="J77" s="154" t="str">
        <f>'Transcript table'!A81</f>
        <v>119|143</v>
      </c>
      <c r="K77" s="155" t="str">
        <f>'Transcript table'!C81</f>
        <v>Gm16845-2</v>
      </c>
      <c r="L77" s="156" t="e">
        <f ca="1">'All expressed genes'!E73</f>
        <v>#DIV/0!</v>
      </c>
      <c r="M77" s="156" t="e">
        <f ca="1">'All expressed genes'!F73</f>
        <v>#DIV/0!</v>
      </c>
      <c r="IS77" s="16" t="e">
        <f>#REF!</f>
        <v>#REF!</v>
      </c>
      <c r="IT77" s="16" t="e">
        <f>#REF!</f>
        <v>#REF!</v>
      </c>
      <c r="IU77" s="33" t="str">
        <f t="shared" ca="1" si="2"/>
        <v/>
      </c>
      <c r="IV77" s="33" t="str">
        <f t="shared" ca="1" si="3"/>
        <v/>
      </c>
    </row>
    <row r="78" spans="10:256" ht="15" customHeight="1">
      <c r="J78" s="154" t="str">
        <f>'Transcript table'!A82</f>
        <v>120|144</v>
      </c>
      <c r="K78" s="155" t="str">
        <f>'Transcript table'!C82</f>
        <v>Gm2694-1</v>
      </c>
      <c r="L78" s="156" t="e">
        <f ca="1">'All expressed genes'!E74</f>
        <v>#DIV/0!</v>
      </c>
      <c r="M78" s="156" t="e">
        <f ca="1">'All expressed genes'!F74</f>
        <v>#DIV/0!</v>
      </c>
      <c r="IS78" s="16" t="e">
        <f>#REF!</f>
        <v>#REF!</v>
      </c>
      <c r="IT78" s="16" t="e">
        <f>#REF!</f>
        <v>#REF!</v>
      </c>
      <c r="IU78" s="33" t="str">
        <f t="shared" ca="1" si="2"/>
        <v/>
      </c>
      <c r="IV78" s="33" t="str">
        <f t="shared" ca="1" si="3"/>
        <v/>
      </c>
    </row>
    <row r="79" spans="10:256" ht="15" customHeight="1">
      <c r="J79" s="154" t="str">
        <f>'Transcript table'!A83</f>
        <v>145|169</v>
      </c>
      <c r="K79" s="155" t="str">
        <f>'Transcript table'!C83</f>
        <v>Gm2694-2</v>
      </c>
      <c r="L79" s="156" t="e">
        <f ca="1">'All expressed genes'!E75</f>
        <v>#DIV/0!</v>
      </c>
      <c r="M79" s="156" t="e">
        <f ca="1">'All expressed genes'!F75</f>
        <v>#DIV/0!</v>
      </c>
      <c r="IS79" s="16" t="e">
        <f>#REF!</f>
        <v>#REF!</v>
      </c>
      <c r="IT79" s="16" t="e">
        <f>#REF!</f>
        <v>#REF!</v>
      </c>
      <c r="IU79" s="33" t="str">
        <f t="shared" ca="1" si="2"/>
        <v/>
      </c>
      <c r="IV79" s="33" t="str">
        <f t="shared" ca="1" si="3"/>
        <v/>
      </c>
    </row>
    <row r="80" spans="10:256" ht="15" customHeight="1">
      <c r="J80" s="154" t="str">
        <f>'Transcript table'!A84</f>
        <v>146|170</v>
      </c>
      <c r="K80" s="155" t="str">
        <f>'Transcript table'!C84</f>
        <v>Gm30731</v>
      </c>
      <c r="L80" s="156" t="e">
        <f ca="1">'All expressed genes'!E76</f>
        <v>#DIV/0!</v>
      </c>
      <c r="M80" s="156" t="e">
        <f ca="1">'All expressed genes'!F76</f>
        <v>#DIV/0!</v>
      </c>
      <c r="IS80" s="16" t="e">
        <f>#REF!</f>
        <v>#REF!</v>
      </c>
      <c r="IT80" s="16" t="e">
        <f>#REF!</f>
        <v>#REF!</v>
      </c>
      <c r="IU80" s="33" t="str">
        <f t="shared" ca="1" si="2"/>
        <v/>
      </c>
      <c r="IV80" s="33" t="str">
        <f t="shared" ca="1" si="3"/>
        <v/>
      </c>
    </row>
    <row r="81" spans="10:256" ht="15" customHeight="1">
      <c r="J81" s="154" t="str">
        <f>'Transcript table'!A85</f>
        <v>147|171</v>
      </c>
      <c r="K81" s="155" t="str">
        <f>'Transcript table'!C85</f>
        <v>Gm32592</v>
      </c>
      <c r="L81" s="156" t="e">
        <f ca="1">'All expressed genes'!E77</f>
        <v>#DIV/0!</v>
      </c>
      <c r="M81" s="156" t="e">
        <f ca="1">'All expressed genes'!F77</f>
        <v>#DIV/0!</v>
      </c>
      <c r="IS81" s="16" t="e">
        <f>#REF!</f>
        <v>#REF!</v>
      </c>
      <c r="IT81" s="16" t="e">
        <f>#REF!</f>
        <v>#REF!</v>
      </c>
      <c r="IU81" s="33" t="str">
        <f t="shared" ca="1" si="2"/>
        <v/>
      </c>
      <c r="IV81" s="33" t="str">
        <f t="shared" ca="1" si="3"/>
        <v/>
      </c>
    </row>
    <row r="82" spans="10:256" ht="15" customHeight="1">
      <c r="J82" s="154" t="str">
        <f>'Transcript table'!A86</f>
        <v>148|172</v>
      </c>
      <c r="K82" s="155" t="str">
        <f>'Transcript table'!C86</f>
        <v>Gm6644</v>
      </c>
      <c r="L82" s="156" t="e">
        <f ca="1">'All expressed genes'!E78</f>
        <v>#DIV/0!</v>
      </c>
      <c r="M82" s="156" t="e">
        <f ca="1">'All expressed genes'!F78</f>
        <v>#DIV/0!</v>
      </c>
      <c r="IS82" s="16" t="e">
        <f>#REF!</f>
        <v>#REF!</v>
      </c>
      <c r="IT82" s="16" t="e">
        <f>#REF!</f>
        <v>#REF!</v>
      </c>
      <c r="IU82" s="33" t="str">
        <f t="shared" ca="1" si="2"/>
        <v/>
      </c>
      <c r="IV82" s="33" t="str">
        <f t="shared" ca="1" si="3"/>
        <v/>
      </c>
    </row>
    <row r="83" spans="10:256" ht="15" customHeight="1">
      <c r="J83" s="154" t="str">
        <f>'Transcript table'!A87</f>
        <v>149|173</v>
      </c>
      <c r="K83" s="155" t="str">
        <f>'Transcript table'!C87</f>
        <v>Gm6768</v>
      </c>
      <c r="L83" s="156" t="e">
        <f ca="1">'All expressed genes'!E79</f>
        <v>#DIV/0!</v>
      </c>
      <c r="M83" s="156" t="e">
        <f ca="1">'All expressed genes'!F79</f>
        <v>#DIV/0!</v>
      </c>
      <c r="IS83" s="16" t="e">
        <f>#REF!</f>
        <v>#REF!</v>
      </c>
      <c r="IT83" s="16" t="e">
        <f>#REF!</f>
        <v>#REF!</v>
      </c>
      <c r="IU83" s="33" t="str">
        <f t="shared" ca="1" si="2"/>
        <v/>
      </c>
      <c r="IV83" s="33" t="str">
        <f t="shared" ca="1" si="3"/>
        <v/>
      </c>
    </row>
    <row r="84" spans="10:256" ht="15" customHeight="1">
      <c r="J84" s="154" t="str">
        <f>'Transcript table'!A88</f>
        <v>150|174</v>
      </c>
      <c r="K84" s="155" t="str">
        <f>'Transcript table'!C88</f>
        <v>H19</v>
      </c>
      <c r="L84" s="156" t="e">
        <f ca="1">'All expressed genes'!E80</f>
        <v>#DIV/0!</v>
      </c>
      <c r="M84" s="156" t="e">
        <f ca="1">'All expressed genes'!F80</f>
        <v>#DIV/0!</v>
      </c>
      <c r="IS84" s="16" t="e">
        <f>#REF!</f>
        <v>#REF!</v>
      </c>
      <c r="IT84" s="16" t="e">
        <f>#REF!</f>
        <v>#REF!</v>
      </c>
      <c r="IU84" s="33" t="str">
        <f t="shared" ca="1" si="2"/>
        <v/>
      </c>
      <c r="IV84" s="33" t="str">
        <f t="shared" ca="1" si="3"/>
        <v/>
      </c>
    </row>
    <row r="85" spans="10:256" ht="15" customHeight="1">
      <c r="J85" s="154" t="str">
        <f>'Transcript table'!A89</f>
        <v>151|175</v>
      </c>
      <c r="K85" s="155" t="str">
        <f>'Transcript table'!C89</f>
        <v>Halr1</v>
      </c>
      <c r="L85" s="156" t="e">
        <f ca="1">'All expressed genes'!E81</f>
        <v>#DIV/0!</v>
      </c>
      <c r="M85" s="156" t="e">
        <f ca="1">'All expressed genes'!F81</f>
        <v>#DIV/0!</v>
      </c>
      <c r="IS85" s="16" t="e">
        <f>#REF!</f>
        <v>#REF!</v>
      </c>
      <c r="IT85" s="16" t="e">
        <f>#REF!</f>
        <v>#REF!</v>
      </c>
      <c r="IU85" s="33" t="str">
        <f t="shared" ca="1" si="2"/>
        <v/>
      </c>
      <c r="IV85" s="33" t="str">
        <f t="shared" ca="1" si="3"/>
        <v/>
      </c>
    </row>
    <row r="86" spans="10:256" ht="15" customHeight="1">
      <c r="J86" s="154" t="str">
        <f>'Transcript table'!A90</f>
        <v>152|176</v>
      </c>
      <c r="K86" s="155" t="str">
        <f>'Transcript table'!C90</f>
        <v>Hm629797</v>
      </c>
      <c r="L86" s="156" t="e">
        <f ca="1">'All expressed genes'!E82</f>
        <v>#DIV/0!</v>
      </c>
      <c r="M86" s="156" t="e">
        <f ca="1">'All expressed genes'!F82</f>
        <v>#DIV/0!</v>
      </c>
      <c r="IS86" s="16" t="e">
        <f>#REF!</f>
        <v>#REF!</v>
      </c>
      <c r="IT86" s="16" t="e">
        <f>#REF!</f>
        <v>#REF!</v>
      </c>
      <c r="IU86" s="33" t="str">
        <f t="shared" ca="1" si="2"/>
        <v/>
      </c>
      <c r="IV86" s="33" t="str">
        <f t="shared" ca="1" si="3"/>
        <v/>
      </c>
    </row>
    <row r="87" spans="10:256" ht="15" customHeight="1">
      <c r="J87" s="154" t="str">
        <f>'Transcript table'!A91</f>
        <v>153|177</v>
      </c>
      <c r="K87" s="155" t="str">
        <f>'Transcript table'!C91</f>
        <v>Hotair</v>
      </c>
      <c r="L87" s="156" t="e">
        <f ca="1">'All expressed genes'!E83</f>
        <v>#DIV/0!</v>
      </c>
      <c r="M87" s="156" t="e">
        <f ca="1">'All expressed genes'!F83</f>
        <v>#DIV/0!</v>
      </c>
      <c r="IS87" s="16" t="e">
        <f>#REF!</f>
        <v>#REF!</v>
      </c>
      <c r="IT87" s="16" t="e">
        <f>#REF!</f>
        <v>#REF!</v>
      </c>
      <c r="IU87" s="33" t="str">
        <f t="shared" ca="1" si="2"/>
        <v/>
      </c>
      <c r="IV87" s="33" t="str">
        <f t="shared" ca="1" si="3"/>
        <v/>
      </c>
    </row>
    <row r="88" spans="10:256" ht="15" customHeight="1">
      <c r="J88" s="154" t="str">
        <f>'Transcript table'!A92</f>
        <v>154|178</v>
      </c>
      <c r="K88" s="155" t="str">
        <f>'Transcript table'!C92</f>
        <v>Hottip-1</v>
      </c>
      <c r="L88" s="156" t="e">
        <f ca="1">'All expressed genes'!E84</f>
        <v>#DIV/0!</v>
      </c>
      <c r="M88" s="156" t="e">
        <f ca="1">'All expressed genes'!F84</f>
        <v>#DIV/0!</v>
      </c>
      <c r="IS88" s="16" t="e">
        <f>#REF!</f>
        <v>#REF!</v>
      </c>
      <c r="IT88" s="16" t="e">
        <f>#REF!</f>
        <v>#REF!</v>
      </c>
      <c r="IU88" s="33" t="str">
        <f t="shared" ca="1" si="2"/>
        <v/>
      </c>
      <c r="IV88" s="33" t="str">
        <f t="shared" ca="1" si="3"/>
        <v/>
      </c>
    </row>
    <row r="89" spans="10:256" ht="15" customHeight="1">
      <c r="J89" s="154" t="str">
        <f>'Transcript table'!A93</f>
        <v>155|179</v>
      </c>
      <c r="K89" s="155" t="str">
        <f>'Transcript table'!C93</f>
        <v>Hottip-2</v>
      </c>
      <c r="L89" s="156" t="e">
        <f ca="1">'All expressed genes'!E85</f>
        <v>#DIV/0!</v>
      </c>
      <c r="M89" s="156" t="e">
        <f ca="1">'All expressed genes'!F85</f>
        <v>#DIV/0!</v>
      </c>
      <c r="IS89" s="16" t="e">
        <f>#REF!</f>
        <v>#REF!</v>
      </c>
      <c r="IT89" s="16" t="e">
        <f>#REF!</f>
        <v>#REF!</v>
      </c>
      <c r="IU89" s="33" t="str">
        <f t="shared" ca="1" si="2"/>
        <v/>
      </c>
      <c r="IV89" s="33" t="str">
        <f t="shared" ca="1" si="3"/>
        <v/>
      </c>
    </row>
    <row r="90" spans="10:256" ht="15" customHeight="1">
      <c r="J90" s="154" t="str">
        <f>'Transcript table'!A94</f>
        <v>156|180</v>
      </c>
      <c r="K90" s="155" t="str">
        <f>'Transcript table'!C94</f>
        <v>Hoxa11os</v>
      </c>
      <c r="L90" s="156" t="e">
        <f ca="1">'All expressed genes'!E86</f>
        <v>#DIV/0!</v>
      </c>
      <c r="M90" s="156" t="e">
        <f ca="1">'All expressed genes'!F86</f>
        <v>#DIV/0!</v>
      </c>
      <c r="IS90" s="16" t="e">
        <f>#REF!</f>
        <v>#REF!</v>
      </c>
      <c r="IT90" s="16" t="e">
        <f>#REF!</f>
        <v>#REF!</v>
      </c>
      <c r="IU90" s="33" t="str">
        <f t="shared" ca="1" si="2"/>
        <v/>
      </c>
      <c r="IV90" s="33" t="str">
        <f t="shared" ca="1" si="3"/>
        <v/>
      </c>
    </row>
    <row r="91" spans="10:256" ht="15" customHeight="1">
      <c r="J91" s="154" t="str">
        <f>'Transcript table'!A95</f>
        <v>157|181</v>
      </c>
      <c r="K91" s="155" t="str">
        <f>'Transcript table'!C95</f>
        <v>Hoxaas3</v>
      </c>
      <c r="L91" s="156" t="e">
        <f ca="1">'All expressed genes'!E87</f>
        <v>#DIV/0!</v>
      </c>
      <c r="M91" s="156" t="e">
        <f ca="1">'All expressed genes'!F87</f>
        <v>#DIV/0!</v>
      </c>
      <c r="IS91" s="16" t="e">
        <f>#REF!</f>
        <v>#REF!</v>
      </c>
      <c r="IT91" s="16" t="e">
        <f>#REF!</f>
        <v>#REF!</v>
      </c>
      <c r="IU91" s="33" t="str">
        <f t="shared" ca="1" si="2"/>
        <v/>
      </c>
      <c r="IV91" s="33" t="str">
        <f t="shared" ca="1" si="3"/>
        <v/>
      </c>
    </row>
    <row r="92" spans="10:256" ht="15" customHeight="1">
      <c r="J92" s="154" t="str">
        <f>'Transcript table'!A96</f>
        <v>158|182</v>
      </c>
      <c r="K92" s="155" t="str">
        <f>'Transcript table'!C96</f>
        <v>Huc1</v>
      </c>
      <c r="L92" s="156" t="e">
        <f ca="1">'All expressed genes'!E88</f>
        <v>#DIV/0!</v>
      </c>
      <c r="M92" s="156" t="e">
        <f ca="1">'All expressed genes'!F88</f>
        <v>#DIV/0!</v>
      </c>
      <c r="IS92" s="16" t="e">
        <f>#REF!</f>
        <v>#REF!</v>
      </c>
      <c r="IT92" s="16" t="e">
        <f>#REF!</f>
        <v>#REF!</v>
      </c>
      <c r="IU92" s="33" t="str">
        <f t="shared" ca="1" si="2"/>
        <v/>
      </c>
      <c r="IV92" s="33" t="str">
        <f t="shared" ca="1" si="3"/>
        <v/>
      </c>
    </row>
    <row r="93" spans="10:256" ht="15" customHeight="1">
      <c r="J93" s="154" t="str">
        <f>'Transcript table'!A97</f>
        <v>159|183</v>
      </c>
      <c r="K93" s="155" t="str">
        <f>'Transcript table'!C97</f>
        <v>Jpx</v>
      </c>
      <c r="L93" s="156" t="e">
        <f ca="1">'All expressed genes'!E89</f>
        <v>#DIV/0!</v>
      </c>
      <c r="M93" s="156" t="e">
        <f ca="1">'All expressed genes'!F89</f>
        <v>#DIV/0!</v>
      </c>
      <c r="IS93" s="16" t="e">
        <f>#REF!</f>
        <v>#REF!</v>
      </c>
      <c r="IT93" s="16" t="e">
        <f>#REF!</f>
        <v>#REF!</v>
      </c>
      <c r="IU93" s="33" t="str">
        <f t="shared" ca="1" si="2"/>
        <v/>
      </c>
      <c r="IV93" s="33" t="str">
        <f t="shared" ca="1" si="3"/>
        <v/>
      </c>
    </row>
    <row r="94" spans="10:256" ht="15" customHeight="1">
      <c r="J94" s="154" t="str">
        <f>'Transcript table'!A98</f>
        <v>160|184</v>
      </c>
      <c r="K94" s="155" t="str">
        <f>'Transcript table'!C98</f>
        <v>Kcnq1ot1</v>
      </c>
      <c r="L94" s="156" t="e">
        <f ca="1">'All expressed genes'!E90</f>
        <v>#DIV/0!</v>
      </c>
      <c r="M94" s="156" t="e">
        <f ca="1">'All expressed genes'!F90</f>
        <v>#DIV/0!</v>
      </c>
      <c r="IS94" s="16" t="e">
        <f>#REF!</f>
        <v>#REF!</v>
      </c>
      <c r="IT94" s="16" t="e">
        <f>#REF!</f>
        <v>#REF!</v>
      </c>
      <c r="IU94" s="33" t="str">
        <f t="shared" ca="1" si="2"/>
        <v/>
      </c>
      <c r="IV94" s="33" t="str">
        <f t="shared" ca="1" si="3"/>
        <v/>
      </c>
    </row>
    <row r="95" spans="10:256" ht="15" customHeight="1">
      <c r="J95" s="154" t="str">
        <f>'Transcript table'!A99</f>
        <v>161|185</v>
      </c>
      <c r="K95" s="155" t="str">
        <f>'Transcript table'!C99</f>
        <v>LeXis-1</v>
      </c>
      <c r="L95" s="156" t="e">
        <f ca="1">'All expressed genes'!E91</f>
        <v>#DIV/0!</v>
      </c>
      <c r="M95" s="156" t="e">
        <f ca="1">'All expressed genes'!F91</f>
        <v>#DIV/0!</v>
      </c>
      <c r="IS95" s="16" t="e">
        <f>#REF!</f>
        <v>#REF!</v>
      </c>
      <c r="IT95" s="16" t="e">
        <f>#REF!</f>
        <v>#REF!</v>
      </c>
      <c r="IU95" s="33" t="str">
        <f t="shared" ca="1" si="2"/>
        <v/>
      </c>
      <c r="IV95" s="33" t="str">
        <f t="shared" ca="1" si="3"/>
        <v/>
      </c>
    </row>
    <row r="96" spans="10:256" ht="15" customHeight="1">
      <c r="J96" s="154" t="str">
        <f>'Transcript table'!A100</f>
        <v>162|186</v>
      </c>
      <c r="K96" s="155" t="str">
        <f>'Transcript table'!C100</f>
        <v>LeXis-2</v>
      </c>
      <c r="L96" s="156" t="e">
        <f ca="1">'All expressed genes'!E92</f>
        <v>#DIV/0!</v>
      </c>
      <c r="M96" s="156" t="e">
        <f ca="1">'All expressed genes'!F92</f>
        <v>#DIV/0!</v>
      </c>
      <c r="IS96" s="16" t="e">
        <f>#REF!</f>
        <v>#REF!</v>
      </c>
      <c r="IT96" s="16" t="e">
        <f>#REF!</f>
        <v>#REF!</v>
      </c>
      <c r="IU96" s="33" t="str">
        <f t="shared" ca="1" si="2"/>
        <v/>
      </c>
      <c r="IV96" s="33" t="str">
        <f t="shared" ca="1" si="3"/>
        <v/>
      </c>
    </row>
    <row r="97" spans="10:256" ht="15" customHeight="1">
      <c r="J97" s="154" t="str">
        <f>'Transcript table'!A101</f>
        <v>163|187</v>
      </c>
      <c r="K97" s="155" t="str">
        <f>'Transcript table'!C101</f>
        <v>linc1242</v>
      </c>
      <c r="L97" s="156" t="e">
        <f ca="1">'All expressed genes'!E93</f>
        <v>#DIV/0!</v>
      </c>
      <c r="M97" s="156" t="e">
        <f ca="1">'All expressed genes'!F93</f>
        <v>#DIV/0!</v>
      </c>
      <c r="IS97" s="16" t="e">
        <f>#REF!</f>
        <v>#REF!</v>
      </c>
      <c r="IT97" s="16" t="e">
        <f>#REF!</f>
        <v>#REF!</v>
      </c>
      <c r="IU97" s="33" t="str">
        <f t="shared" ca="1" si="2"/>
        <v/>
      </c>
      <c r="IV97" s="33" t="str">
        <f t="shared" ca="1" si="3"/>
        <v/>
      </c>
    </row>
    <row r="98" spans="10:256" ht="15" customHeight="1">
      <c r="J98" s="154" t="str">
        <f>'Transcript table'!A102</f>
        <v>164|188</v>
      </c>
      <c r="K98" s="155" t="str">
        <f>'Transcript table'!C102</f>
        <v>linc1257-1</v>
      </c>
      <c r="L98" s="156" t="e">
        <f ca="1">'All expressed genes'!E94</f>
        <v>#DIV/0!</v>
      </c>
      <c r="M98" s="156" t="e">
        <f ca="1">'All expressed genes'!F94</f>
        <v>#DIV/0!</v>
      </c>
      <c r="IS98" s="16" t="e">
        <f>#REF!</f>
        <v>#REF!</v>
      </c>
      <c r="IT98" s="16" t="e">
        <f>#REF!</f>
        <v>#REF!</v>
      </c>
      <c r="IU98" s="33" t="str">
        <f t="shared" ca="1" si="2"/>
        <v/>
      </c>
      <c r="IV98" s="33" t="str">
        <f t="shared" ca="1" si="3"/>
        <v/>
      </c>
    </row>
    <row r="99" spans="10:256" ht="15" customHeight="1">
      <c r="J99" s="154" t="str">
        <f>'Transcript table'!A103</f>
        <v>165|189</v>
      </c>
      <c r="K99" s="155" t="str">
        <f>'Transcript table'!C103</f>
        <v>linc1257-2</v>
      </c>
      <c r="L99" s="156" t="e">
        <f ca="1">'All expressed genes'!E95</f>
        <v>#DIV/0!</v>
      </c>
      <c r="M99" s="156" t="e">
        <f ca="1">'All expressed genes'!F95</f>
        <v>#DIV/0!</v>
      </c>
      <c r="IS99" s="16" t="e">
        <f>#REF!</f>
        <v>#REF!</v>
      </c>
      <c r="IT99" s="16" t="e">
        <f>#REF!</f>
        <v>#REF!</v>
      </c>
      <c r="IU99" s="33" t="str">
        <f t="shared" ca="1" si="2"/>
        <v/>
      </c>
      <c r="IV99" s="33" t="str">
        <f t="shared" ca="1" si="3"/>
        <v/>
      </c>
    </row>
    <row r="100" spans="10:256" ht="15" customHeight="1">
      <c r="J100" s="154" t="str">
        <f>'Transcript table'!A104</f>
        <v>166|190</v>
      </c>
      <c r="K100" s="155" t="str">
        <f>'Transcript table'!C104</f>
        <v>linc1368</v>
      </c>
      <c r="L100" s="156" t="e">
        <f ca="1">'All expressed genes'!E96</f>
        <v>#DIV/0!</v>
      </c>
      <c r="M100" s="156" t="e">
        <f ca="1">'All expressed genes'!F96</f>
        <v>#DIV/0!</v>
      </c>
      <c r="IS100" s="16" t="e">
        <f>#REF!</f>
        <v>#REF!</v>
      </c>
      <c r="IT100" s="16" t="e">
        <f>#REF!</f>
        <v>#REF!</v>
      </c>
      <c r="IU100" s="33" t="str">
        <f t="shared" ca="1" si="2"/>
        <v/>
      </c>
      <c r="IV100" s="33" t="str">
        <f t="shared" ca="1" si="3"/>
        <v/>
      </c>
    </row>
    <row r="101" spans="10:256" ht="15" customHeight="1">
      <c r="J101" s="154" t="str">
        <f>'Transcript table'!A105</f>
        <v>167|191</v>
      </c>
      <c r="K101" s="155" t="str">
        <f>'Transcript table'!C105</f>
        <v>LincRNA-Gm4419-1</v>
      </c>
      <c r="L101" s="156" t="e">
        <f ca="1">'All expressed genes'!E97</f>
        <v>#DIV/0!</v>
      </c>
      <c r="M101" s="156" t="e">
        <f ca="1">'All expressed genes'!F97</f>
        <v>#DIV/0!</v>
      </c>
      <c r="IS101" s="16" t="e">
        <f>#REF!</f>
        <v>#REF!</v>
      </c>
      <c r="IT101" s="16" t="e">
        <f>#REF!</f>
        <v>#REF!</v>
      </c>
      <c r="IU101" s="33" t="str">
        <f t="shared" ca="1" si="2"/>
        <v/>
      </c>
      <c r="IV101" s="33" t="str">
        <f t="shared" ca="1" si="3"/>
        <v/>
      </c>
    </row>
    <row r="102" spans="10:256" ht="15" customHeight="1">
      <c r="J102" s="154" t="str">
        <f>'Transcript table'!A106</f>
        <v>168|192</v>
      </c>
      <c r="K102" s="155" t="str">
        <f>'Transcript table'!C106</f>
        <v>LincRNA-Gm4419-2</v>
      </c>
      <c r="L102" s="156" t="e">
        <f ca="1">'All expressed genes'!E98</f>
        <v>#DIV/0!</v>
      </c>
      <c r="M102" s="156" t="e">
        <f ca="1">'All expressed genes'!F98</f>
        <v>#DIV/0!</v>
      </c>
      <c r="IS102" s="16" t="e">
        <f>#REF!</f>
        <v>#REF!</v>
      </c>
      <c r="IT102" s="16" t="e">
        <f>#REF!</f>
        <v>#REF!</v>
      </c>
      <c r="IU102" s="33" t="str">
        <f t="shared" ca="1" si="2"/>
        <v/>
      </c>
      <c r="IV102" s="33" t="str">
        <f t="shared" ca="1" si="3"/>
        <v/>
      </c>
    </row>
    <row r="103" spans="10:256" ht="13.5" customHeight="1">
      <c r="J103" s="154" t="str">
        <f>'Transcript table'!A107</f>
        <v>193|217</v>
      </c>
      <c r="K103" s="155" t="str">
        <f>'Transcript table'!C107</f>
        <v>Lnc13</v>
      </c>
      <c r="L103" s="156" t="e">
        <f ca="1">'All expressed genes'!E99</f>
        <v>#DIV/0!</v>
      </c>
      <c r="M103" s="156" t="e">
        <f ca="1">'All expressed genes'!F99</f>
        <v>#DIV/0!</v>
      </c>
      <c r="IS103" s="16" t="e">
        <f>#REF!</f>
        <v>#REF!</v>
      </c>
      <c r="IT103" s="16" t="e">
        <f>#REF!</f>
        <v>#REF!</v>
      </c>
      <c r="IU103" s="33" t="str">
        <f t="shared" ca="1" si="2"/>
        <v/>
      </c>
      <c r="IV103" s="33" t="str">
        <f t="shared" ca="1" si="3"/>
        <v/>
      </c>
    </row>
    <row r="104" spans="10:256" ht="13.5" customHeight="1">
      <c r="J104" s="154" t="str">
        <f>'Transcript table'!A108</f>
        <v>194|218</v>
      </c>
      <c r="K104" s="155" t="str">
        <f>'Transcript table'!C108</f>
        <v>lnc-31</v>
      </c>
      <c r="L104" s="156" t="e">
        <f ca="1">'All expressed genes'!E100</f>
        <v>#DIV/0!</v>
      </c>
      <c r="M104" s="156" t="e">
        <f ca="1">'All expressed genes'!F100</f>
        <v>#DIV/0!</v>
      </c>
      <c r="IS104" s="16" t="e">
        <f>#REF!</f>
        <v>#REF!</v>
      </c>
      <c r="IT104" s="16" t="e">
        <f>#REF!</f>
        <v>#REF!</v>
      </c>
      <c r="IU104" s="33" t="str">
        <f t="shared" ca="1" si="2"/>
        <v/>
      </c>
      <c r="IV104" s="33" t="str">
        <f t="shared" ca="1" si="3"/>
        <v/>
      </c>
    </row>
    <row r="105" spans="10:256" ht="13.5" customHeight="1">
      <c r="J105" s="154" t="str">
        <f>'Transcript table'!A109</f>
        <v>195|219</v>
      </c>
      <c r="K105" s="155" t="str">
        <f>'Transcript table'!C109</f>
        <v>lncKdm2b</v>
      </c>
      <c r="L105" s="156" t="e">
        <f ca="1">'All expressed genes'!E101</f>
        <v>#DIV/0!</v>
      </c>
      <c r="M105" s="156" t="e">
        <f ca="1">'All expressed genes'!F101</f>
        <v>#DIV/0!</v>
      </c>
      <c r="IS105" s="16" t="e">
        <f>#REF!</f>
        <v>#REF!</v>
      </c>
      <c r="IT105" s="16" t="e">
        <f>#REF!</f>
        <v>#REF!</v>
      </c>
      <c r="IU105" s="33" t="str">
        <f t="shared" ca="1" si="2"/>
        <v/>
      </c>
      <c r="IV105" s="33" t="str">
        <f t="shared" ca="1" si="3"/>
        <v/>
      </c>
    </row>
    <row r="106" spans="10:256" ht="13.5" customHeight="1">
      <c r="J106" s="154" t="str">
        <f>'Transcript table'!A110</f>
        <v>196|220</v>
      </c>
      <c r="K106" s="155" t="str">
        <f>'Transcript table'!C110</f>
        <v>lnc-LFAR1</v>
      </c>
      <c r="L106" s="156" t="e">
        <f ca="1">'All expressed genes'!E102</f>
        <v>#DIV/0!</v>
      </c>
      <c r="M106" s="156" t="e">
        <f ca="1">'All expressed genes'!F102</f>
        <v>#DIV/0!</v>
      </c>
      <c r="IS106" s="16" t="e">
        <f>#REF!</f>
        <v>#REF!</v>
      </c>
      <c r="IT106" s="16" t="e">
        <f>#REF!</f>
        <v>#REF!</v>
      </c>
      <c r="IU106" s="33" t="str">
        <f t="shared" ca="1" si="2"/>
        <v/>
      </c>
      <c r="IV106" s="33" t="str">
        <f t="shared" ca="1" si="3"/>
        <v/>
      </c>
    </row>
    <row r="107" spans="10:256" ht="13.5" customHeight="1">
      <c r="J107" s="154" t="str">
        <f>'Transcript table'!A111</f>
        <v>197|221</v>
      </c>
      <c r="K107" s="155" t="str">
        <f>'Transcript table'!C111</f>
        <v>lncLGR</v>
      </c>
      <c r="L107" s="156" t="e">
        <f ca="1">'All expressed genes'!E103</f>
        <v>#DIV/0!</v>
      </c>
      <c r="M107" s="156" t="e">
        <f ca="1">'All expressed genes'!F103</f>
        <v>#DIV/0!</v>
      </c>
      <c r="IS107" s="16" t="e">
        <f>#REF!</f>
        <v>#REF!</v>
      </c>
      <c r="IT107" s="16" t="e">
        <f>#REF!</f>
        <v>#REF!</v>
      </c>
      <c r="IU107" s="33" t="str">
        <f t="shared" ca="1" si="2"/>
        <v/>
      </c>
      <c r="IV107" s="33" t="str">
        <f t="shared" ca="1" si="3"/>
        <v/>
      </c>
    </row>
    <row r="108" spans="10:256" ht="13.5" customHeight="1">
      <c r="J108" s="154" t="str">
        <f>'Transcript table'!A112</f>
        <v>198|222</v>
      </c>
      <c r="K108" s="155" t="str">
        <f>'Transcript table'!C112</f>
        <v>lncOL1</v>
      </c>
      <c r="L108" s="156" t="e">
        <f ca="1">'All expressed genes'!E104</f>
        <v>#DIV/0!</v>
      </c>
      <c r="M108" s="156" t="e">
        <f ca="1">'All expressed genes'!F104</f>
        <v>#DIV/0!</v>
      </c>
      <c r="IS108" s="16" t="e">
        <f>#REF!</f>
        <v>#REF!</v>
      </c>
      <c r="IT108" s="16" t="e">
        <f>#REF!</f>
        <v>#REF!</v>
      </c>
      <c r="IU108" s="33" t="str">
        <f t="shared" ca="1" si="2"/>
        <v/>
      </c>
      <c r="IV108" s="33" t="str">
        <f t="shared" ca="1" si="3"/>
        <v/>
      </c>
    </row>
    <row r="109" spans="10:256" ht="13.5" customHeight="1">
      <c r="J109" s="154" t="str">
        <f>'Transcript table'!A113</f>
        <v>199|223</v>
      </c>
      <c r="K109" s="155" t="str">
        <f>'Transcript table'!C113</f>
        <v>Lncpint-1</v>
      </c>
      <c r="L109" s="156" t="e">
        <f ca="1">'All expressed genes'!E105</f>
        <v>#DIV/0!</v>
      </c>
      <c r="M109" s="156" t="e">
        <f ca="1">'All expressed genes'!F105</f>
        <v>#DIV/0!</v>
      </c>
      <c r="IS109" s="16" t="e">
        <f>#REF!</f>
        <v>#REF!</v>
      </c>
      <c r="IT109" s="16" t="e">
        <f>#REF!</f>
        <v>#REF!</v>
      </c>
      <c r="IU109" s="33" t="str">
        <f t="shared" ca="1" si="2"/>
        <v/>
      </c>
      <c r="IV109" s="33" t="str">
        <f t="shared" ca="1" si="3"/>
        <v/>
      </c>
    </row>
    <row r="110" spans="10:256" ht="13.5" customHeight="1">
      <c r="J110" s="154" t="str">
        <f>'Transcript table'!A114</f>
        <v>200|224</v>
      </c>
      <c r="K110" s="155" t="str">
        <f>'Transcript table'!C114</f>
        <v>Lncpint-2</v>
      </c>
      <c r="L110" s="156" t="e">
        <f ca="1">'All expressed genes'!E106</f>
        <v>#DIV/0!</v>
      </c>
      <c r="M110" s="156" t="e">
        <f ca="1">'All expressed genes'!F106</f>
        <v>#DIV/0!</v>
      </c>
      <c r="IS110" s="16" t="e">
        <f>#REF!</f>
        <v>#REF!</v>
      </c>
      <c r="IT110" s="16" t="e">
        <f>#REF!</f>
        <v>#REF!</v>
      </c>
      <c r="IU110" s="33" t="str">
        <f t="shared" ca="1" si="2"/>
        <v/>
      </c>
      <c r="IV110" s="33" t="str">
        <f t="shared" ca="1" si="3"/>
        <v/>
      </c>
    </row>
    <row r="111" spans="10:256" ht="13.5" customHeight="1">
      <c r="J111" s="154" t="str">
        <f>'Transcript table'!A115</f>
        <v>201|225</v>
      </c>
      <c r="K111" s="155" t="str">
        <f>'Transcript table'!C115</f>
        <v>Lncpint-3</v>
      </c>
      <c r="L111" s="156" t="e">
        <f ca="1">'All expressed genes'!E107</f>
        <v>#DIV/0!</v>
      </c>
      <c r="M111" s="156" t="e">
        <f ca="1">'All expressed genes'!F107</f>
        <v>#DIV/0!</v>
      </c>
      <c r="IS111" s="16" t="e">
        <f>#REF!</f>
        <v>#REF!</v>
      </c>
      <c r="IT111" s="16" t="e">
        <f>#REF!</f>
        <v>#REF!</v>
      </c>
      <c r="IU111" s="33" t="str">
        <f t="shared" ca="1" si="2"/>
        <v/>
      </c>
      <c r="IV111" s="33" t="str">
        <f t="shared" ca="1" si="3"/>
        <v/>
      </c>
    </row>
    <row r="112" spans="10:256" ht="13.5" customHeight="1">
      <c r="J112" s="154" t="str">
        <f>'Transcript table'!A116</f>
        <v>202|226</v>
      </c>
      <c r="K112" s="155" t="str">
        <f>'Transcript table'!C116</f>
        <v>lncPrep</v>
      </c>
      <c r="L112" s="156" t="e">
        <f ca="1">'All expressed genes'!E108</f>
        <v>#DIV/0!</v>
      </c>
      <c r="M112" s="156" t="e">
        <f ca="1">'All expressed genes'!F108</f>
        <v>#DIV/0!</v>
      </c>
      <c r="IS112" s="16" t="e">
        <f>#REF!</f>
        <v>#REF!</v>
      </c>
      <c r="IT112" s="16" t="e">
        <f>#REF!</f>
        <v>#REF!</v>
      </c>
      <c r="IU112" s="33" t="str">
        <f t="shared" ca="1" si="2"/>
        <v/>
      </c>
      <c r="IV112" s="33" t="str">
        <f t="shared" ca="1" si="3"/>
        <v/>
      </c>
    </row>
    <row r="113" spans="10:256" ht="13.5" customHeight="1">
      <c r="J113" s="154" t="str">
        <f>'Transcript table'!A117</f>
        <v>203|227</v>
      </c>
      <c r="K113" s="155" t="str">
        <f>'Transcript table'!C117</f>
        <v>lncRNA033862</v>
      </c>
      <c r="L113" s="156" t="e">
        <f ca="1">'All expressed genes'!E109</f>
        <v>#DIV/0!</v>
      </c>
      <c r="M113" s="156" t="e">
        <f ca="1">'All expressed genes'!F109</f>
        <v>#DIV/0!</v>
      </c>
      <c r="IS113" s="16" t="e">
        <f>#REF!</f>
        <v>#REF!</v>
      </c>
      <c r="IT113" s="16" t="e">
        <f>#REF!</f>
        <v>#REF!</v>
      </c>
      <c r="IU113" s="33" t="str">
        <f t="shared" ca="1" si="2"/>
        <v/>
      </c>
      <c r="IV113" s="33" t="str">
        <f t="shared" ca="1" si="3"/>
        <v/>
      </c>
    </row>
    <row r="114" spans="10:256" ht="13.5" customHeight="1">
      <c r="J114" s="154" t="str">
        <f>'Transcript table'!A118</f>
        <v>204|228</v>
      </c>
      <c r="K114" s="155" t="str">
        <f>'Transcript table'!C118</f>
        <v>lncRNA-ACOD1</v>
      </c>
      <c r="L114" s="156" t="e">
        <f ca="1">'All expressed genes'!E110</f>
        <v>#DIV/0!</v>
      </c>
      <c r="M114" s="156" t="e">
        <f ca="1">'All expressed genes'!F110</f>
        <v>#DIV/0!</v>
      </c>
      <c r="IS114" s="16" t="e">
        <f>#REF!</f>
        <v>#REF!</v>
      </c>
      <c r="IT114" s="16" t="e">
        <f>#REF!</f>
        <v>#REF!</v>
      </c>
      <c r="IU114" s="33" t="str">
        <f t="shared" ca="1" si="2"/>
        <v/>
      </c>
      <c r="IV114" s="33" t="str">
        <f t="shared" ca="1" si="3"/>
        <v/>
      </c>
    </row>
    <row r="115" spans="10:256" ht="13.5" customHeight="1">
      <c r="J115" s="154" t="str">
        <f>'Transcript table'!A119</f>
        <v>205|229</v>
      </c>
      <c r="K115" s="155" t="str">
        <f>'Transcript table'!C119</f>
        <v>lncRNA-Nfkb2-1</v>
      </c>
      <c r="L115" s="156" t="e">
        <f ca="1">'All expressed genes'!E111</f>
        <v>#DIV/0!</v>
      </c>
      <c r="M115" s="156" t="e">
        <f ca="1">'All expressed genes'!F111</f>
        <v>#DIV/0!</v>
      </c>
      <c r="IS115" s="16" t="e">
        <f>#REF!</f>
        <v>#REF!</v>
      </c>
      <c r="IT115" s="16" t="e">
        <f>#REF!</f>
        <v>#REF!</v>
      </c>
      <c r="IU115" s="33" t="str">
        <f t="shared" ca="1" si="2"/>
        <v/>
      </c>
      <c r="IV115" s="33" t="str">
        <f t="shared" ca="1" si="3"/>
        <v/>
      </c>
    </row>
    <row r="116" spans="10:256" ht="13.5" customHeight="1">
      <c r="J116" s="154" t="str">
        <f>'Transcript table'!A120</f>
        <v>206|230</v>
      </c>
      <c r="K116" s="155" t="str">
        <f>'Transcript table'!C120</f>
        <v>lncRNA-Nfkb2-2</v>
      </c>
      <c r="L116" s="156" t="e">
        <f ca="1">'All expressed genes'!E112</f>
        <v>#DIV/0!</v>
      </c>
      <c r="M116" s="156" t="e">
        <f ca="1">'All expressed genes'!F112</f>
        <v>#DIV/0!</v>
      </c>
      <c r="IS116" s="16" t="e">
        <f>#REF!</f>
        <v>#REF!</v>
      </c>
      <c r="IT116" s="16" t="e">
        <f>#REF!</f>
        <v>#REF!</v>
      </c>
      <c r="IU116" s="33" t="str">
        <f t="shared" ca="1" si="2"/>
        <v/>
      </c>
      <c r="IV116" s="33" t="str">
        <f t="shared" ca="1" si="3"/>
        <v/>
      </c>
    </row>
    <row r="117" spans="10:256" ht="13.5" customHeight="1">
      <c r="J117" s="154" t="str">
        <f>'Transcript table'!A121</f>
        <v>207|231</v>
      </c>
      <c r="K117" s="155" t="str">
        <f>'Transcript table'!C121</f>
        <v>lncRNA-Smad7-1</v>
      </c>
      <c r="L117" s="156" t="e">
        <f ca="1">'All expressed genes'!E113</f>
        <v>#DIV/0!</v>
      </c>
      <c r="M117" s="156" t="e">
        <f ca="1">'All expressed genes'!F113</f>
        <v>#DIV/0!</v>
      </c>
      <c r="IS117" s="16" t="e">
        <f>#REF!</f>
        <v>#REF!</v>
      </c>
      <c r="IT117" s="16" t="e">
        <f>#REF!</f>
        <v>#REF!</v>
      </c>
      <c r="IU117" s="33" t="str">
        <f t="shared" ca="1" si="2"/>
        <v/>
      </c>
      <c r="IV117" s="33" t="str">
        <f t="shared" ca="1" si="3"/>
        <v/>
      </c>
    </row>
    <row r="118" spans="10:256" ht="13.5" customHeight="1">
      <c r="J118" s="154" t="str">
        <f>'Transcript table'!A122</f>
        <v>208|232</v>
      </c>
      <c r="K118" s="155" t="str">
        <f>'Transcript table'!C122</f>
        <v>lncRNA-Smad7-2</v>
      </c>
      <c r="L118" s="156" t="e">
        <f ca="1">'All expressed genes'!E114</f>
        <v>#DIV/0!</v>
      </c>
      <c r="M118" s="156" t="e">
        <f ca="1">'All expressed genes'!F114</f>
        <v>#DIV/0!</v>
      </c>
      <c r="IS118" s="16" t="e">
        <f>#REF!</f>
        <v>#REF!</v>
      </c>
      <c r="IT118" s="16" t="e">
        <f>#REF!</f>
        <v>#REF!</v>
      </c>
      <c r="IU118" s="33" t="str">
        <f t="shared" ca="1" si="2"/>
        <v/>
      </c>
      <c r="IV118" s="33" t="str">
        <f t="shared" ca="1" si="3"/>
        <v/>
      </c>
    </row>
    <row r="119" spans="10:256" ht="13.5" customHeight="1">
      <c r="J119" s="154" t="str">
        <f>'Transcript table'!A123</f>
        <v>209|233</v>
      </c>
      <c r="K119" s="155" t="str">
        <f>'Transcript table'!C123</f>
        <v>lncRNA-Smad7-3</v>
      </c>
      <c r="L119" s="156" t="e">
        <f ca="1">'All expressed genes'!E115</f>
        <v>#DIV/0!</v>
      </c>
      <c r="M119" s="156" t="e">
        <f ca="1">'All expressed genes'!F115</f>
        <v>#DIV/0!</v>
      </c>
      <c r="IS119" s="16" t="e">
        <f>#REF!</f>
        <v>#REF!</v>
      </c>
      <c r="IT119" s="16" t="e">
        <f>#REF!</f>
        <v>#REF!</v>
      </c>
      <c r="IU119" s="33" t="str">
        <f t="shared" ca="1" si="2"/>
        <v/>
      </c>
      <c r="IV119" s="33" t="str">
        <f t="shared" ca="1" si="3"/>
        <v/>
      </c>
    </row>
    <row r="120" spans="10:256" ht="13.5" customHeight="1">
      <c r="J120" s="154" t="str">
        <f>'Transcript table'!A124</f>
        <v>210|234</v>
      </c>
      <c r="K120" s="155" t="str">
        <f>'Transcript table'!C124</f>
        <v>lnc-Smad3</v>
      </c>
      <c r="L120" s="156" t="e">
        <f ca="1">'All expressed genes'!E116</f>
        <v>#DIV/0!</v>
      </c>
      <c r="M120" s="156" t="e">
        <f ca="1">'All expressed genes'!F116</f>
        <v>#DIV/0!</v>
      </c>
      <c r="IS120" s="16" t="e">
        <f>#REF!</f>
        <v>#REF!</v>
      </c>
      <c r="IT120" s="16" t="e">
        <f>#REF!</f>
        <v>#REF!</v>
      </c>
      <c r="IU120" s="33" t="str">
        <f t="shared" ca="1" si="2"/>
        <v/>
      </c>
      <c r="IV120" s="33" t="str">
        <f t="shared" ca="1" si="3"/>
        <v/>
      </c>
    </row>
    <row r="121" spans="10:256" ht="13.5" customHeight="1">
      <c r="J121" s="154" t="str">
        <f>'Transcript table'!A125</f>
        <v>211|235</v>
      </c>
      <c r="K121" s="155" t="str">
        <f>'Transcript table'!C125</f>
        <v>LOC105246506</v>
      </c>
      <c r="L121" s="156" t="e">
        <f ca="1">'All expressed genes'!E117</f>
        <v>#DIV/0!</v>
      </c>
      <c r="M121" s="156" t="e">
        <f ca="1">'All expressed genes'!F117</f>
        <v>#DIV/0!</v>
      </c>
      <c r="IS121" s="16" t="e">
        <f>#REF!</f>
        <v>#REF!</v>
      </c>
      <c r="IT121" s="16" t="e">
        <f>#REF!</f>
        <v>#REF!</v>
      </c>
      <c r="IU121" s="33" t="str">
        <f t="shared" ca="1" si="2"/>
        <v/>
      </c>
      <c r="IV121" s="33" t="str">
        <f t="shared" ca="1" si="3"/>
        <v/>
      </c>
    </row>
    <row r="122" spans="10:256" ht="13.5" customHeight="1">
      <c r="J122" s="154" t="str">
        <f>'Transcript table'!A126</f>
        <v>212|236</v>
      </c>
      <c r="K122" s="155" t="str">
        <f>'Transcript table'!C126</f>
        <v>Malat1</v>
      </c>
      <c r="L122" s="156" t="e">
        <f ca="1">'All expressed genes'!E118</f>
        <v>#DIV/0!</v>
      </c>
      <c r="M122" s="156" t="e">
        <f ca="1">'All expressed genes'!F118</f>
        <v>#DIV/0!</v>
      </c>
      <c r="IS122" s="16" t="e">
        <f>#REF!</f>
        <v>#REF!</v>
      </c>
      <c r="IT122" s="16" t="e">
        <f>#REF!</f>
        <v>#REF!</v>
      </c>
      <c r="IU122" s="33" t="str">
        <f t="shared" ca="1" si="2"/>
        <v/>
      </c>
      <c r="IV122" s="33" t="str">
        <f t="shared" ca="1" si="3"/>
        <v/>
      </c>
    </row>
    <row r="123" spans="10:256" ht="13.5" customHeight="1">
      <c r="J123" s="154" t="str">
        <f>'Transcript table'!A127</f>
        <v>213|237</v>
      </c>
      <c r="K123" s="155" t="str">
        <f>'Transcript table'!C127</f>
        <v>Mdrl</v>
      </c>
      <c r="L123" s="156" t="e">
        <f ca="1">'All expressed genes'!E119</f>
        <v>#DIV/0!</v>
      </c>
      <c r="M123" s="156" t="e">
        <f ca="1">'All expressed genes'!F119</f>
        <v>#DIV/0!</v>
      </c>
      <c r="IS123" s="16" t="e">
        <f>#REF!</f>
        <v>#REF!</v>
      </c>
      <c r="IT123" s="16" t="e">
        <f>#REF!</f>
        <v>#REF!</v>
      </c>
      <c r="IU123" s="33" t="str">
        <f t="shared" ca="1" si="2"/>
        <v/>
      </c>
      <c r="IV123" s="33" t="str">
        <f t="shared" ca="1" si="3"/>
        <v/>
      </c>
    </row>
    <row r="124" spans="10:256" ht="13.5" customHeight="1">
      <c r="J124" s="154" t="str">
        <f>'Transcript table'!A128</f>
        <v>214|238</v>
      </c>
      <c r="K124" s="155" t="str">
        <f>'Transcript table'!C128</f>
        <v>Meg3-1</v>
      </c>
      <c r="L124" s="156" t="e">
        <f ca="1">'All expressed genes'!E120</f>
        <v>#DIV/0!</v>
      </c>
      <c r="M124" s="156" t="e">
        <f ca="1">'All expressed genes'!F120</f>
        <v>#DIV/0!</v>
      </c>
      <c r="IS124" s="16" t="e">
        <f>#REF!</f>
        <v>#REF!</v>
      </c>
      <c r="IT124" s="16" t="e">
        <f>#REF!</f>
        <v>#REF!</v>
      </c>
      <c r="IU124" s="33" t="str">
        <f t="shared" ca="1" si="2"/>
        <v/>
      </c>
      <c r="IV124" s="33" t="str">
        <f t="shared" ca="1" si="3"/>
        <v/>
      </c>
    </row>
    <row r="125" spans="10:256" ht="13.5" customHeight="1">
      <c r="J125" s="154" t="str">
        <f>'Transcript table'!A129</f>
        <v>215|239</v>
      </c>
      <c r="K125" s="155" t="str">
        <f>'Transcript table'!C129</f>
        <v>Meg3-2</v>
      </c>
      <c r="L125" s="156" t="e">
        <f ca="1">'All expressed genes'!E121</f>
        <v>#DIV/0!</v>
      </c>
      <c r="M125" s="156" t="e">
        <f ca="1">'All expressed genes'!F121</f>
        <v>#DIV/0!</v>
      </c>
      <c r="IS125" s="16" t="e">
        <f>#REF!</f>
        <v>#REF!</v>
      </c>
      <c r="IT125" s="16" t="e">
        <f>#REF!</f>
        <v>#REF!</v>
      </c>
      <c r="IU125" s="33" t="str">
        <f t="shared" ca="1" si="2"/>
        <v/>
      </c>
      <c r="IV125" s="33" t="str">
        <f t="shared" ca="1" si="3"/>
        <v/>
      </c>
    </row>
    <row r="126" spans="10:256" ht="13.5" customHeight="1">
      <c r="J126" s="154" t="str">
        <f>'Transcript table'!A130</f>
        <v>216|240</v>
      </c>
      <c r="K126" s="155" t="str">
        <f>'Transcript table'!C130</f>
        <v>Mhrt</v>
      </c>
      <c r="L126" s="156" t="e">
        <f ca="1">'All expressed genes'!E122</f>
        <v>#DIV/0!</v>
      </c>
      <c r="M126" s="156" t="e">
        <f ca="1">'All expressed genes'!F122</f>
        <v>#DIV/0!</v>
      </c>
      <c r="IS126" s="16" t="e">
        <f>#REF!</f>
        <v>#REF!</v>
      </c>
      <c r="IT126" s="16" t="e">
        <f>#REF!</f>
        <v>#REF!</v>
      </c>
      <c r="IU126" s="33" t="str">
        <f t="shared" ca="1" si="2"/>
        <v/>
      </c>
      <c r="IV126" s="33" t="str">
        <f t="shared" ca="1" si="3"/>
        <v/>
      </c>
    </row>
    <row r="127" spans="10:256" ht="13.5" customHeight="1">
      <c r="J127" s="154" t="str">
        <f>'Transcript table'!A131</f>
        <v>241|265</v>
      </c>
      <c r="K127" s="155" t="str">
        <f>'Transcript table'!C131</f>
        <v>Miat-1</v>
      </c>
      <c r="L127" s="156" t="e">
        <f ca="1">'All expressed genes'!E123</f>
        <v>#DIV/0!</v>
      </c>
      <c r="M127" s="156" t="e">
        <f ca="1">'All expressed genes'!F123</f>
        <v>#DIV/0!</v>
      </c>
      <c r="IS127" s="16" t="e">
        <f>#REF!</f>
        <v>#REF!</v>
      </c>
      <c r="IT127" s="16" t="e">
        <f>#REF!</f>
        <v>#REF!</v>
      </c>
      <c r="IU127" s="33" t="str">
        <f t="shared" ca="1" si="2"/>
        <v/>
      </c>
      <c r="IV127" s="33" t="str">
        <f t="shared" ca="1" si="3"/>
        <v/>
      </c>
    </row>
    <row r="128" spans="10:256" ht="13.5" customHeight="1">
      <c r="J128" s="154" t="str">
        <f>'Transcript table'!A132</f>
        <v>242|266</v>
      </c>
      <c r="K128" s="155" t="str">
        <f>'Transcript table'!C132</f>
        <v>Miat-2</v>
      </c>
      <c r="L128" s="156" t="e">
        <f ca="1">'All expressed genes'!E124</f>
        <v>#DIV/0!</v>
      </c>
      <c r="M128" s="156" t="e">
        <f ca="1">'All expressed genes'!F124</f>
        <v>#DIV/0!</v>
      </c>
      <c r="IS128" s="16" t="e">
        <f>#REF!</f>
        <v>#REF!</v>
      </c>
      <c r="IT128" s="16" t="e">
        <f>#REF!</f>
        <v>#REF!</v>
      </c>
      <c r="IU128" s="33" t="str">
        <f t="shared" ca="1" si="2"/>
        <v/>
      </c>
      <c r="IV128" s="33" t="str">
        <f t="shared" ca="1" si="3"/>
        <v/>
      </c>
    </row>
    <row r="129" spans="10:256" ht="13.5" customHeight="1">
      <c r="J129" s="154" t="str">
        <f>'Transcript table'!A133</f>
        <v>243|267</v>
      </c>
      <c r="K129" s="155" t="str">
        <f>'Transcript table'!C133</f>
        <v>Mir124a-1hg</v>
      </c>
      <c r="L129" s="156" t="e">
        <f ca="1">'All expressed genes'!E125</f>
        <v>#DIV/0!</v>
      </c>
      <c r="M129" s="156" t="e">
        <f ca="1">'All expressed genes'!F125</f>
        <v>#DIV/0!</v>
      </c>
      <c r="IS129" s="16" t="e">
        <f>#REF!</f>
        <v>#REF!</v>
      </c>
      <c r="IT129" s="16" t="e">
        <f>#REF!</f>
        <v>#REF!</v>
      </c>
      <c r="IU129" s="33" t="str">
        <f t="shared" ca="1" si="2"/>
        <v/>
      </c>
      <c r="IV129" s="33" t="str">
        <f t="shared" ca="1" si="3"/>
        <v/>
      </c>
    </row>
    <row r="130" spans="10:256" ht="13.5" customHeight="1">
      <c r="J130" s="154" t="str">
        <f>'Transcript table'!A134</f>
        <v>244|268</v>
      </c>
      <c r="K130" s="155" t="str">
        <f>'Transcript table'!C134</f>
        <v>Mir142hg</v>
      </c>
      <c r="L130" s="156" t="e">
        <f ca="1">'All expressed genes'!E126</f>
        <v>#DIV/0!</v>
      </c>
      <c r="M130" s="156" t="e">
        <f ca="1">'All expressed genes'!F126</f>
        <v>#DIV/0!</v>
      </c>
      <c r="IS130" s="16" t="e">
        <f>#REF!</f>
        <v>#REF!</v>
      </c>
      <c r="IT130" s="16" t="e">
        <f>#REF!</f>
        <v>#REF!</v>
      </c>
      <c r="IU130" s="33" t="str">
        <f t="shared" ca="1" si="2"/>
        <v/>
      </c>
      <c r="IV130" s="33" t="str">
        <f t="shared" ca="1" si="3"/>
        <v/>
      </c>
    </row>
    <row r="131" spans="10:256" ht="13.5" customHeight="1">
      <c r="J131" s="154" t="str">
        <f>'Transcript table'!A135</f>
        <v>245|269</v>
      </c>
      <c r="K131" s="155" t="str">
        <f>'Transcript table'!C135</f>
        <v>Mira</v>
      </c>
      <c r="L131" s="156" t="e">
        <f ca="1">'All expressed genes'!E127</f>
        <v>#DIV/0!</v>
      </c>
      <c r="M131" s="156" t="e">
        <f ca="1">'All expressed genes'!F127</f>
        <v>#DIV/0!</v>
      </c>
      <c r="IS131" s="16" t="e">
        <f>#REF!</f>
        <v>#REF!</v>
      </c>
      <c r="IT131" s="16" t="e">
        <f>#REF!</f>
        <v>#REF!</v>
      </c>
      <c r="IU131" s="33" t="str">
        <f t="shared" ca="1" si="2"/>
        <v/>
      </c>
      <c r="IV131" s="33" t="str">
        <f t="shared" ca="1" si="3"/>
        <v/>
      </c>
    </row>
    <row r="132" spans="10:256" ht="13.5" customHeight="1">
      <c r="J132" s="154" t="str">
        <f>'Transcript table'!A136</f>
        <v>246|270</v>
      </c>
      <c r="K132" s="155" t="str">
        <f>'Transcript table'!C136</f>
        <v>Mirt1</v>
      </c>
      <c r="L132" s="156" t="e">
        <f ca="1">'All expressed genes'!E128</f>
        <v>#DIV/0!</v>
      </c>
      <c r="M132" s="156" t="e">
        <f ca="1">'All expressed genes'!F128</f>
        <v>#DIV/0!</v>
      </c>
      <c r="IS132" s="16" t="e">
        <f>#REF!</f>
        <v>#REF!</v>
      </c>
      <c r="IT132" s="16" t="e">
        <f>#REF!</f>
        <v>#REF!</v>
      </c>
      <c r="IU132" s="33" t="str">
        <f t="shared" ca="1" si="2"/>
        <v/>
      </c>
      <c r="IV132" s="33" t="str">
        <f t="shared" ca="1" si="3"/>
        <v/>
      </c>
    </row>
    <row r="133" spans="10:256" ht="13.5" customHeight="1">
      <c r="J133" s="154" t="str">
        <f>'Transcript table'!A137</f>
        <v>247|271</v>
      </c>
      <c r="K133" s="155" t="str">
        <f>'Transcript table'!C137</f>
        <v>Mirt2</v>
      </c>
      <c r="L133" s="156" t="e">
        <f ca="1">'All expressed genes'!E129</f>
        <v>#DIV/0!</v>
      </c>
      <c r="M133" s="156" t="e">
        <f ca="1">'All expressed genes'!F129</f>
        <v>#DIV/0!</v>
      </c>
      <c r="IS133" s="16" t="e">
        <f>#REF!</f>
        <v>#REF!</v>
      </c>
      <c r="IT133" s="16" t="e">
        <f>#REF!</f>
        <v>#REF!</v>
      </c>
      <c r="IU133" s="33" t="str">
        <f t="shared" ca="1" si="2"/>
        <v/>
      </c>
      <c r="IV133" s="33" t="str">
        <f t="shared" ca="1" si="3"/>
        <v/>
      </c>
    </row>
    <row r="134" spans="10:256" ht="13.5" customHeight="1">
      <c r="J134" s="154" t="str">
        <f>'Transcript table'!A138</f>
        <v>248|272</v>
      </c>
      <c r="K134" s="155" t="str">
        <f>'Transcript table'!C138</f>
        <v>Morrbid-1</v>
      </c>
      <c r="L134" s="156" t="e">
        <f ca="1">'All expressed genes'!E130</f>
        <v>#DIV/0!</v>
      </c>
      <c r="M134" s="156" t="e">
        <f ca="1">'All expressed genes'!F130</f>
        <v>#DIV/0!</v>
      </c>
      <c r="IS134" s="16" t="e">
        <f>#REF!</f>
        <v>#REF!</v>
      </c>
      <c r="IT134" s="16" t="e">
        <f>#REF!</f>
        <v>#REF!</v>
      </c>
      <c r="IU134" s="33" t="str">
        <f t="shared" ca="1" si="2"/>
        <v/>
      </c>
      <c r="IV134" s="33" t="str">
        <f t="shared" ca="1" si="3"/>
        <v/>
      </c>
    </row>
    <row r="135" spans="10:256" ht="13.5" customHeight="1">
      <c r="J135" s="154" t="str">
        <f>'Transcript table'!A139</f>
        <v>249|273</v>
      </c>
      <c r="K135" s="155" t="str">
        <f>'Transcript table'!C139</f>
        <v>Morrbid-2</v>
      </c>
      <c r="L135" s="156" t="e">
        <f ca="1">'All expressed genes'!E131</f>
        <v>#DIV/0!</v>
      </c>
      <c r="M135" s="156" t="e">
        <f ca="1">'All expressed genes'!F131</f>
        <v>#DIV/0!</v>
      </c>
      <c r="IS135" s="16" t="e">
        <f>#REF!</f>
        <v>#REF!</v>
      </c>
      <c r="IT135" s="16" t="e">
        <f>#REF!</f>
        <v>#REF!</v>
      </c>
      <c r="IU135" s="33" t="str">
        <f t="shared" ref="IU135:IU198" ca="1" si="4">IF(ISNUMBER(L135),L135,"")</f>
        <v/>
      </c>
      <c r="IV135" s="33" t="str">
        <f t="shared" ref="IV135:IV198" ca="1" si="5">IF(ISNUMBER(M135),M135,"")</f>
        <v/>
      </c>
    </row>
    <row r="136" spans="10:256" ht="13.5" customHeight="1">
      <c r="J136" s="154" t="str">
        <f>'Transcript table'!A140</f>
        <v>250|274</v>
      </c>
      <c r="K136" s="155" t="str">
        <f>'Transcript table'!C140</f>
        <v>Morrbid-3</v>
      </c>
      <c r="L136" s="156" t="e">
        <f ca="1">'All expressed genes'!E132</f>
        <v>#DIV/0!</v>
      </c>
      <c r="M136" s="156" t="e">
        <f ca="1">'All expressed genes'!F132</f>
        <v>#DIV/0!</v>
      </c>
      <c r="IS136" s="16" t="e">
        <f>#REF!</f>
        <v>#REF!</v>
      </c>
      <c r="IT136" s="16" t="e">
        <f>#REF!</f>
        <v>#REF!</v>
      </c>
      <c r="IU136" s="33" t="str">
        <f t="shared" ca="1" si="4"/>
        <v/>
      </c>
      <c r="IV136" s="33" t="str">
        <f t="shared" ca="1" si="5"/>
        <v/>
      </c>
    </row>
    <row r="137" spans="10:256" ht="13.5" customHeight="1">
      <c r="J137" s="154" t="str">
        <f>'Transcript table'!A141</f>
        <v>251|275</v>
      </c>
      <c r="K137" s="155" t="str">
        <f>'Transcript table'!C141</f>
        <v>Msx1os</v>
      </c>
      <c r="L137" s="156" t="e">
        <f ca="1">'All expressed genes'!E133</f>
        <v>#DIV/0!</v>
      </c>
      <c r="M137" s="156" t="e">
        <f ca="1">'All expressed genes'!F133</f>
        <v>#DIV/0!</v>
      </c>
      <c r="IS137" s="16" t="e">
        <f>#REF!</f>
        <v>#REF!</v>
      </c>
      <c r="IT137" s="16" t="e">
        <f>#REF!</f>
        <v>#REF!</v>
      </c>
      <c r="IU137" s="33" t="str">
        <f t="shared" ca="1" si="4"/>
        <v/>
      </c>
      <c r="IV137" s="33" t="str">
        <f t="shared" ca="1" si="5"/>
        <v/>
      </c>
    </row>
    <row r="138" spans="10:256" ht="13.5" customHeight="1">
      <c r="J138" s="154" t="str">
        <f>'Transcript table'!A142</f>
        <v>252|276</v>
      </c>
      <c r="K138" s="155" t="str">
        <f>'Transcript table'!C142</f>
        <v>Munc</v>
      </c>
      <c r="L138" s="156" t="e">
        <f ca="1">'All expressed genes'!E134</f>
        <v>#DIV/0!</v>
      </c>
      <c r="M138" s="156" t="e">
        <f ca="1">'All expressed genes'!F134</f>
        <v>#DIV/0!</v>
      </c>
      <c r="IS138" s="16" t="e">
        <f>#REF!</f>
        <v>#REF!</v>
      </c>
      <c r="IT138" s="16" t="e">
        <f>#REF!</f>
        <v>#REF!</v>
      </c>
      <c r="IU138" s="33" t="str">
        <f t="shared" ca="1" si="4"/>
        <v/>
      </c>
      <c r="IV138" s="33" t="str">
        <f t="shared" ca="1" si="5"/>
        <v/>
      </c>
    </row>
    <row r="139" spans="10:256" ht="13.5" customHeight="1">
      <c r="J139" s="154" t="str">
        <f>'Transcript table'!A143</f>
        <v>253|277</v>
      </c>
      <c r="K139" s="155" t="str">
        <f>'Transcript table'!C143</f>
        <v>Myhas</v>
      </c>
      <c r="L139" s="156" t="e">
        <f ca="1">'All expressed genes'!E135</f>
        <v>#DIV/0!</v>
      </c>
      <c r="M139" s="156" t="e">
        <f ca="1">'All expressed genes'!F135</f>
        <v>#DIV/0!</v>
      </c>
      <c r="IS139" s="16" t="e">
        <f>#REF!</f>
        <v>#REF!</v>
      </c>
      <c r="IT139" s="16" t="e">
        <f>#REF!</f>
        <v>#REF!</v>
      </c>
      <c r="IU139" s="33" t="str">
        <f t="shared" ca="1" si="4"/>
        <v/>
      </c>
      <c r="IV139" s="33" t="str">
        <f t="shared" ca="1" si="5"/>
        <v/>
      </c>
    </row>
    <row r="140" spans="10:256" ht="13.5" customHeight="1">
      <c r="J140" s="154" t="str">
        <f>'Transcript table'!A144</f>
        <v>254|278</v>
      </c>
      <c r="K140" s="155" t="str">
        <f>'Transcript table'!C144</f>
        <v>Nctc1</v>
      </c>
      <c r="L140" s="156" t="e">
        <f ca="1">'All expressed genes'!E136</f>
        <v>#DIV/0!</v>
      </c>
      <c r="M140" s="156" t="e">
        <f ca="1">'All expressed genes'!F136</f>
        <v>#DIV/0!</v>
      </c>
      <c r="IS140" s="16" t="e">
        <f>#REF!</f>
        <v>#REF!</v>
      </c>
      <c r="IT140" s="16" t="e">
        <f>#REF!</f>
        <v>#REF!</v>
      </c>
      <c r="IU140" s="33" t="str">
        <f t="shared" ca="1" si="4"/>
        <v/>
      </c>
      <c r="IV140" s="33" t="str">
        <f t="shared" ca="1" si="5"/>
        <v/>
      </c>
    </row>
    <row r="141" spans="10:256" ht="13.5" customHeight="1">
      <c r="J141" s="154" t="str">
        <f>'Transcript table'!A145</f>
        <v>255|279</v>
      </c>
      <c r="K141" s="155" t="str">
        <f>'Transcript table'!C145</f>
        <v>Neat1-1</v>
      </c>
      <c r="L141" s="156" t="e">
        <f ca="1">'All expressed genes'!E137</f>
        <v>#DIV/0!</v>
      </c>
      <c r="M141" s="156" t="e">
        <f ca="1">'All expressed genes'!F137</f>
        <v>#DIV/0!</v>
      </c>
      <c r="IS141" s="16" t="e">
        <f>#REF!</f>
        <v>#REF!</v>
      </c>
      <c r="IT141" s="16" t="e">
        <f>#REF!</f>
        <v>#REF!</v>
      </c>
      <c r="IU141" s="33" t="str">
        <f t="shared" ca="1" si="4"/>
        <v/>
      </c>
      <c r="IV141" s="33" t="str">
        <f t="shared" ca="1" si="5"/>
        <v/>
      </c>
    </row>
    <row r="142" spans="10:256" ht="13.5" customHeight="1">
      <c r="J142" s="154" t="str">
        <f>'Transcript table'!A146</f>
        <v>256|280</v>
      </c>
      <c r="K142" s="155" t="str">
        <f>'Transcript table'!C146</f>
        <v>Neat1-2</v>
      </c>
      <c r="L142" s="156" t="e">
        <f ca="1">'All expressed genes'!E138</f>
        <v>#DIV/0!</v>
      </c>
      <c r="M142" s="156" t="e">
        <f ca="1">'All expressed genes'!F138</f>
        <v>#DIV/0!</v>
      </c>
      <c r="IS142" s="16" t="e">
        <f>#REF!</f>
        <v>#REF!</v>
      </c>
      <c r="IT142" s="16" t="e">
        <f>#REF!</f>
        <v>#REF!</v>
      </c>
      <c r="IU142" s="33" t="str">
        <f t="shared" ca="1" si="4"/>
        <v/>
      </c>
      <c r="IV142" s="33" t="str">
        <f t="shared" ca="1" si="5"/>
        <v/>
      </c>
    </row>
    <row r="143" spans="10:256" ht="13.5" customHeight="1">
      <c r="J143" s="154" t="str">
        <f>'Transcript table'!A147</f>
        <v>257|281</v>
      </c>
      <c r="K143" s="155" t="str">
        <f>'Transcript table'!C147</f>
        <v>Nespas</v>
      </c>
      <c r="L143" s="156" t="e">
        <f ca="1">'All expressed genes'!E139</f>
        <v>#DIV/0!</v>
      </c>
      <c r="M143" s="156" t="e">
        <f ca="1">'All expressed genes'!F139</f>
        <v>#DIV/0!</v>
      </c>
      <c r="IS143" s="16" t="e">
        <f>#REF!</f>
        <v>#REF!</v>
      </c>
      <c r="IT143" s="16" t="e">
        <f>#REF!</f>
        <v>#REF!</v>
      </c>
      <c r="IU143" s="33" t="str">
        <f t="shared" ca="1" si="4"/>
        <v/>
      </c>
      <c r="IV143" s="33" t="str">
        <f t="shared" ca="1" si="5"/>
        <v/>
      </c>
    </row>
    <row r="144" spans="10:256" ht="13.5" customHeight="1">
      <c r="J144" s="154" t="str">
        <f>'Transcript table'!A148</f>
        <v>258|282</v>
      </c>
      <c r="K144" s="155" t="str">
        <f>'Transcript table'!C148</f>
        <v>Nkx2-2os</v>
      </c>
      <c r="L144" s="156" t="e">
        <f ca="1">'All expressed genes'!E140</f>
        <v>#DIV/0!</v>
      </c>
      <c r="M144" s="156" t="e">
        <f ca="1">'All expressed genes'!F140</f>
        <v>#DIV/0!</v>
      </c>
      <c r="IS144" s="16" t="e">
        <f>#REF!</f>
        <v>#REF!</v>
      </c>
      <c r="IT144" s="16" t="e">
        <f>#REF!</f>
        <v>#REF!</v>
      </c>
      <c r="IU144" s="33" t="str">
        <f t="shared" ca="1" si="4"/>
        <v/>
      </c>
      <c r="IV144" s="33" t="str">
        <f t="shared" ca="1" si="5"/>
        <v/>
      </c>
    </row>
    <row r="145" spans="10:256" ht="13.5" customHeight="1">
      <c r="J145" s="154" t="str">
        <f>'Transcript table'!A149</f>
        <v>259|283</v>
      </c>
      <c r="K145" s="155" t="str">
        <f>'Transcript table'!C149</f>
        <v>np_17856</v>
      </c>
      <c r="L145" s="156" t="e">
        <f ca="1">'All expressed genes'!E141</f>
        <v>#DIV/0!</v>
      </c>
      <c r="M145" s="156" t="e">
        <f ca="1">'All expressed genes'!F141</f>
        <v>#DIV/0!</v>
      </c>
      <c r="IS145" s="16" t="e">
        <f>#REF!</f>
        <v>#REF!</v>
      </c>
      <c r="IT145" s="16" t="e">
        <f>#REF!</f>
        <v>#REF!</v>
      </c>
      <c r="IU145" s="33" t="str">
        <f t="shared" ca="1" si="4"/>
        <v/>
      </c>
      <c r="IV145" s="33" t="str">
        <f t="shared" ca="1" si="5"/>
        <v/>
      </c>
    </row>
    <row r="146" spans="10:256" ht="13.5" customHeight="1">
      <c r="J146" s="154" t="str">
        <f>'Transcript table'!A150</f>
        <v>260|284</v>
      </c>
      <c r="K146" s="155" t="str">
        <f>'Transcript table'!C150</f>
        <v>np_5318</v>
      </c>
      <c r="L146" s="156" t="e">
        <f ca="1">'All expressed genes'!E142</f>
        <v>#DIV/0!</v>
      </c>
      <c r="M146" s="156" t="e">
        <f ca="1">'All expressed genes'!F142</f>
        <v>#DIV/0!</v>
      </c>
      <c r="IS146" s="16" t="e">
        <f>#REF!</f>
        <v>#REF!</v>
      </c>
      <c r="IT146" s="16" t="e">
        <f>#REF!</f>
        <v>#REF!</v>
      </c>
      <c r="IU146" s="33" t="str">
        <f t="shared" ca="1" si="4"/>
        <v/>
      </c>
      <c r="IV146" s="33" t="str">
        <f t="shared" ca="1" si="5"/>
        <v/>
      </c>
    </row>
    <row r="147" spans="10:256" ht="13.5" customHeight="1">
      <c r="J147" s="154" t="str">
        <f>'Transcript table'!A151</f>
        <v>261|285</v>
      </c>
      <c r="K147" s="155" t="str">
        <f>'Transcript table'!C151</f>
        <v>Panct1</v>
      </c>
      <c r="L147" s="156" t="e">
        <f ca="1">'All expressed genes'!E143</f>
        <v>#DIV/0!</v>
      </c>
      <c r="M147" s="156" t="e">
        <f ca="1">'All expressed genes'!F143</f>
        <v>#DIV/0!</v>
      </c>
      <c r="IS147" s="16" t="e">
        <f>#REF!</f>
        <v>#REF!</v>
      </c>
      <c r="IT147" s="16" t="e">
        <f>#REF!</f>
        <v>#REF!</v>
      </c>
      <c r="IU147" s="33" t="str">
        <f t="shared" ca="1" si="4"/>
        <v/>
      </c>
      <c r="IV147" s="33" t="str">
        <f t="shared" ca="1" si="5"/>
        <v/>
      </c>
    </row>
    <row r="148" spans="10:256" ht="13.5" customHeight="1">
      <c r="J148" s="154" t="str">
        <f>'Transcript table'!A152</f>
        <v>262|286</v>
      </c>
      <c r="K148" s="155" t="str">
        <f>'Transcript table'!C152</f>
        <v>PAPAS</v>
      </c>
      <c r="L148" s="156" t="e">
        <f ca="1">'All expressed genes'!E144</f>
        <v>#DIV/0!</v>
      </c>
      <c r="M148" s="156" t="e">
        <f ca="1">'All expressed genes'!F144</f>
        <v>#DIV/0!</v>
      </c>
      <c r="IS148" s="16" t="e">
        <f>#REF!</f>
        <v>#REF!</v>
      </c>
      <c r="IT148" s="16" t="e">
        <f>#REF!</f>
        <v>#REF!</v>
      </c>
      <c r="IU148" s="33" t="str">
        <f t="shared" ca="1" si="4"/>
        <v/>
      </c>
      <c r="IV148" s="33" t="str">
        <f t="shared" ca="1" si="5"/>
        <v/>
      </c>
    </row>
    <row r="149" spans="10:256" ht="13.5" customHeight="1">
      <c r="J149" s="154" t="str">
        <f>'Transcript table'!A153</f>
        <v>263|287</v>
      </c>
      <c r="K149" s="155" t="str">
        <f>'Transcript table'!C153</f>
        <v>Paupar</v>
      </c>
      <c r="L149" s="156" t="e">
        <f ca="1">'All expressed genes'!E145</f>
        <v>#DIV/0!</v>
      </c>
      <c r="M149" s="156" t="e">
        <f ca="1">'All expressed genes'!F145</f>
        <v>#DIV/0!</v>
      </c>
      <c r="IS149" s="16" t="e">
        <f>#REF!</f>
        <v>#REF!</v>
      </c>
      <c r="IT149" s="16" t="e">
        <f>#REF!</f>
        <v>#REF!</v>
      </c>
      <c r="IU149" s="33" t="str">
        <f t="shared" ca="1" si="4"/>
        <v/>
      </c>
      <c r="IV149" s="33" t="str">
        <f t="shared" ca="1" si="5"/>
        <v/>
      </c>
    </row>
    <row r="150" spans="10:256" ht="13.5" customHeight="1">
      <c r="J150" s="154" t="str">
        <f>'Transcript table'!A154</f>
        <v>264|288</v>
      </c>
      <c r="K150" s="155" t="str">
        <f>'Transcript table'!C154</f>
        <v>Pinc</v>
      </c>
      <c r="L150" s="156" t="e">
        <f ca="1">'All expressed genes'!E146</f>
        <v>#DIV/0!</v>
      </c>
      <c r="M150" s="156" t="e">
        <f ca="1">'All expressed genes'!F146</f>
        <v>#DIV/0!</v>
      </c>
      <c r="IS150" s="16" t="e">
        <f>#REF!</f>
        <v>#REF!</v>
      </c>
      <c r="IT150" s="16" t="e">
        <f>#REF!</f>
        <v>#REF!</v>
      </c>
      <c r="IU150" s="33" t="str">
        <f t="shared" ca="1" si="4"/>
        <v/>
      </c>
      <c r="IV150" s="33" t="str">
        <f t="shared" ca="1" si="5"/>
        <v/>
      </c>
    </row>
    <row r="151" spans="10:256" ht="13.5" customHeight="1">
      <c r="J151" s="154" t="str">
        <f>'Transcript table'!A155</f>
        <v>289|313</v>
      </c>
      <c r="K151" s="155" t="str">
        <f>'Transcript table'!C155</f>
        <v>Platr14-1</v>
      </c>
      <c r="L151" s="156" t="e">
        <f ca="1">'All expressed genes'!E147</f>
        <v>#DIV/0!</v>
      </c>
      <c r="M151" s="156" t="e">
        <f ca="1">'All expressed genes'!F147</f>
        <v>#DIV/0!</v>
      </c>
      <c r="IS151" s="16" t="e">
        <f>#REF!</f>
        <v>#REF!</v>
      </c>
      <c r="IT151" s="16" t="e">
        <f>#REF!</f>
        <v>#REF!</v>
      </c>
      <c r="IU151" s="33" t="str">
        <f t="shared" ca="1" si="4"/>
        <v/>
      </c>
      <c r="IV151" s="33" t="str">
        <f t="shared" ca="1" si="5"/>
        <v/>
      </c>
    </row>
    <row r="152" spans="10:256" ht="13.5" customHeight="1">
      <c r="J152" s="154" t="str">
        <f>'Transcript table'!A156</f>
        <v>290|314</v>
      </c>
      <c r="K152" s="155" t="str">
        <f>'Transcript table'!C156</f>
        <v>Platr14-2</v>
      </c>
      <c r="L152" s="156" t="e">
        <f ca="1">'All expressed genes'!E148</f>
        <v>#DIV/0!</v>
      </c>
      <c r="M152" s="156" t="e">
        <f ca="1">'All expressed genes'!F148</f>
        <v>#DIV/0!</v>
      </c>
      <c r="IS152" s="16" t="e">
        <f>#REF!</f>
        <v>#REF!</v>
      </c>
      <c r="IT152" s="16" t="e">
        <f>#REF!</f>
        <v>#REF!</v>
      </c>
      <c r="IU152" s="33" t="str">
        <f t="shared" ca="1" si="4"/>
        <v/>
      </c>
      <c r="IV152" s="33" t="str">
        <f t="shared" ca="1" si="5"/>
        <v/>
      </c>
    </row>
    <row r="153" spans="10:256" ht="13.5" customHeight="1">
      <c r="J153" s="154" t="str">
        <f>'Transcript table'!A157</f>
        <v>291|315</v>
      </c>
      <c r="K153" s="155" t="str">
        <f>'Transcript table'!C157</f>
        <v>Pluto</v>
      </c>
      <c r="L153" s="156" t="e">
        <f ca="1">'All expressed genes'!E149</f>
        <v>#DIV/0!</v>
      </c>
      <c r="M153" s="156" t="e">
        <f ca="1">'All expressed genes'!F149</f>
        <v>#DIV/0!</v>
      </c>
      <c r="IS153" s="16" t="e">
        <f>#REF!</f>
        <v>#REF!</v>
      </c>
      <c r="IT153" s="16" t="e">
        <f>#REF!</f>
        <v>#REF!</v>
      </c>
      <c r="IU153" s="33" t="str">
        <f t="shared" ca="1" si="4"/>
        <v/>
      </c>
      <c r="IV153" s="33" t="str">
        <f t="shared" ca="1" si="5"/>
        <v/>
      </c>
    </row>
    <row r="154" spans="10:256" ht="13.5" customHeight="1">
      <c r="J154" s="154" t="str">
        <f>'Transcript table'!A158</f>
        <v>292|316</v>
      </c>
      <c r="K154" s="155" t="str">
        <f>'Transcript table'!C158</f>
        <v>Ptgs2os2</v>
      </c>
      <c r="L154" s="156" t="e">
        <f ca="1">'All expressed genes'!E150</f>
        <v>#DIV/0!</v>
      </c>
      <c r="M154" s="156" t="e">
        <f ca="1">'All expressed genes'!F150</f>
        <v>#DIV/0!</v>
      </c>
      <c r="IS154" s="16" t="e">
        <f>#REF!</f>
        <v>#REF!</v>
      </c>
      <c r="IT154" s="16" t="e">
        <f>#REF!</f>
        <v>#REF!</v>
      </c>
      <c r="IU154" s="33" t="str">
        <f t="shared" ca="1" si="4"/>
        <v/>
      </c>
      <c r="IV154" s="33" t="str">
        <f t="shared" ca="1" si="5"/>
        <v/>
      </c>
    </row>
    <row r="155" spans="10:256" ht="13.5" customHeight="1">
      <c r="J155" s="154" t="str">
        <f>'Transcript table'!A159</f>
        <v>293|317</v>
      </c>
      <c r="K155" s="155" t="str">
        <f>'Transcript table'!C159</f>
        <v>Rian</v>
      </c>
      <c r="L155" s="156" t="e">
        <f ca="1">'All expressed genes'!E151</f>
        <v>#DIV/0!</v>
      </c>
      <c r="M155" s="156" t="e">
        <f ca="1">'All expressed genes'!F151</f>
        <v>#DIV/0!</v>
      </c>
      <c r="IS155" s="16" t="e">
        <f>#REF!</f>
        <v>#REF!</v>
      </c>
      <c r="IT155" s="16" t="e">
        <f>#REF!</f>
        <v>#REF!</v>
      </c>
      <c r="IU155" s="33" t="str">
        <f t="shared" ca="1" si="4"/>
        <v/>
      </c>
      <c r="IV155" s="33" t="str">
        <f t="shared" ca="1" si="5"/>
        <v/>
      </c>
    </row>
    <row r="156" spans="10:256" ht="13.5" customHeight="1">
      <c r="J156" s="154" t="str">
        <f>'Transcript table'!A160</f>
        <v>294|318</v>
      </c>
      <c r="K156" s="155" t="str">
        <f>'Transcript table'!C160</f>
        <v>Rmrp</v>
      </c>
      <c r="L156" s="156" t="e">
        <f ca="1">'All expressed genes'!E152</f>
        <v>#DIV/0!</v>
      </c>
      <c r="M156" s="156" t="e">
        <f ca="1">'All expressed genes'!F152</f>
        <v>#DIV/0!</v>
      </c>
      <c r="IS156" s="16" t="e">
        <f>#REF!</f>
        <v>#REF!</v>
      </c>
      <c r="IT156" s="16" t="e">
        <f>#REF!</f>
        <v>#REF!</v>
      </c>
      <c r="IU156" s="33" t="str">
        <f t="shared" ca="1" si="4"/>
        <v/>
      </c>
      <c r="IV156" s="33" t="str">
        <f t="shared" ca="1" si="5"/>
        <v/>
      </c>
    </row>
    <row r="157" spans="10:256" ht="13.5" customHeight="1">
      <c r="J157" s="154" t="str">
        <f>'Transcript table'!A161</f>
        <v>295|319</v>
      </c>
      <c r="K157" s="155" t="str">
        <f>'Transcript table'!C161</f>
        <v>Rmst</v>
      </c>
      <c r="L157" s="156" t="e">
        <f ca="1">'All expressed genes'!E153</f>
        <v>#DIV/0!</v>
      </c>
      <c r="M157" s="156" t="e">
        <f ca="1">'All expressed genes'!F153</f>
        <v>#DIV/0!</v>
      </c>
      <c r="IS157" s="16" t="e">
        <f>#REF!</f>
        <v>#REF!</v>
      </c>
      <c r="IT157" s="16" t="e">
        <f>#REF!</f>
        <v>#REF!</v>
      </c>
      <c r="IU157" s="33" t="str">
        <f t="shared" ca="1" si="4"/>
        <v/>
      </c>
      <c r="IV157" s="33" t="str">
        <f t="shared" ca="1" si="5"/>
        <v/>
      </c>
    </row>
    <row r="158" spans="10:256" ht="13.5" customHeight="1">
      <c r="J158" s="154" t="str">
        <f>'Transcript table'!A162</f>
        <v>296|320</v>
      </c>
      <c r="K158" s="155" t="str">
        <f>'Transcript table'!C162</f>
        <v>Rr18</v>
      </c>
      <c r="L158" s="156" t="e">
        <f ca="1">'All expressed genes'!E154</f>
        <v>#DIV/0!</v>
      </c>
      <c r="M158" s="156" t="e">
        <f ca="1">'All expressed genes'!F154</f>
        <v>#DIV/0!</v>
      </c>
      <c r="IS158" s="16" t="e">
        <f>#REF!</f>
        <v>#REF!</v>
      </c>
      <c r="IT158" s="16" t="e">
        <f>#REF!</f>
        <v>#REF!</v>
      </c>
      <c r="IU158" s="33" t="str">
        <f t="shared" ca="1" si="4"/>
        <v/>
      </c>
      <c r="IV158" s="33" t="str">
        <f t="shared" ca="1" si="5"/>
        <v/>
      </c>
    </row>
    <row r="159" spans="10:256" ht="13.5" customHeight="1">
      <c r="J159" s="154" t="str">
        <f>'Transcript table'!A163</f>
        <v>297|321</v>
      </c>
      <c r="K159" s="155" t="str">
        <f>'Transcript table'!C163</f>
        <v>Rroid</v>
      </c>
      <c r="L159" s="156" t="e">
        <f ca="1">'All expressed genes'!E155</f>
        <v>#DIV/0!</v>
      </c>
      <c r="M159" s="156" t="e">
        <f ca="1">'All expressed genes'!F155</f>
        <v>#DIV/0!</v>
      </c>
      <c r="IS159" s="16" t="e">
        <f>#REF!</f>
        <v>#REF!</v>
      </c>
      <c r="IT159" s="16" t="e">
        <f>#REF!</f>
        <v>#REF!</v>
      </c>
      <c r="IU159" s="33" t="str">
        <f t="shared" ca="1" si="4"/>
        <v/>
      </c>
      <c r="IV159" s="33" t="str">
        <f t="shared" ca="1" si="5"/>
        <v/>
      </c>
    </row>
    <row r="160" spans="10:256" ht="13.5" customHeight="1">
      <c r="J160" s="154" t="str">
        <f>'Transcript table'!A164</f>
        <v>298|322</v>
      </c>
      <c r="K160" s="155" t="str">
        <f>'Transcript table'!C164</f>
        <v>Rubie</v>
      </c>
      <c r="L160" s="156" t="e">
        <f ca="1">'All expressed genes'!E156</f>
        <v>#DIV/0!</v>
      </c>
      <c r="M160" s="156" t="e">
        <f ca="1">'All expressed genes'!F156</f>
        <v>#DIV/0!</v>
      </c>
      <c r="IS160" s="16" t="e">
        <f>#REF!</f>
        <v>#REF!</v>
      </c>
      <c r="IT160" s="16" t="e">
        <f>#REF!</f>
        <v>#REF!</v>
      </c>
      <c r="IU160" s="33" t="str">
        <f t="shared" ca="1" si="4"/>
        <v/>
      </c>
      <c r="IV160" s="33" t="str">
        <f t="shared" ca="1" si="5"/>
        <v/>
      </c>
    </row>
    <row r="161" spans="10:256" ht="13.5" customHeight="1">
      <c r="J161" s="154" t="str">
        <f>'Transcript table'!A165</f>
        <v>299|323</v>
      </c>
      <c r="K161" s="155" t="str">
        <f>'Transcript table'!C165</f>
        <v>Sghrt-1</v>
      </c>
      <c r="L161" s="156" t="e">
        <f ca="1">'All expressed genes'!E157</f>
        <v>#DIV/0!</v>
      </c>
      <c r="M161" s="156" t="e">
        <f ca="1">'All expressed genes'!F157</f>
        <v>#DIV/0!</v>
      </c>
      <c r="IS161" s="16" t="e">
        <f>#REF!</f>
        <v>#REF!</v>
      </c>
      <c r="IT161" s="16" t="e">
        <f>#REF!</f>
        <v>#REF!</v>
      </c>
      <c r="IU161" s="33" t="str">
        <f t="shared" ca="1" si="4"/>
        <v/>
      </c>
      <c r="IV161" s="33" t="str">
        <f t="shared" ca="1" si="5"/>
        <v/>
      </c>
    </row>
    <row r="162" spans="10:256" ht="13.5" customHeight="1">
      <c r="J162" s="154" t="str">
        <f>'Transcript table'!A166</f>
        <v>300|324</v>
      </c>
      <c r="K162" s="155" t="str">
        <f>'Transcript table'!C166</f>
        <v>Sghrt-2</v>
      </c>
      <c r="L162" s="156" t="e">
        <f ca="1">'All expressed genes'!E158</f>
        <v>#DIV/0!</v>
      </c>
      <c r="M162" s="156" t="e">
        <f ca="1">'All expressed genes'!F158</f>
        <v>#DIV/0!</v>
      </c>
      <c r="IS162" s="16" t="e">
        <f>#REF!</f>
        <v>#REF!</v>
      </c>
      <c r="IT162" s="16" t="e">
        <f>#REF!</f>
        <v>#REF!</v>
      </c>
      <c r="IU162" s="33" t="str">
        <f t="shared" ca="1" si="4"/>
        <v/>
      </c>
      <c r="IV162" s="33" t="str">
        <f t="shared" ca="1" si="5"/>
        <v/>
      </c>
    </row>
    <row r="163" spans="10:256" ht="13.5" customHeight="1">
      <c r="J163" s="154" t="str">
        <f>'Transcript table'!A167</f>
        <v>301|325</v>
      </c>
      <c r="K163" s="155" t="str">
        <f>'Transcript table'!C167</f>
        <v>Six3os1-1</v>
      </c>
      <c r="L163" s="156" t="e">
        <f ca="1">'All expressed genes'!E159</f>
        <v>#DIV/0!</v>
      </c>
      <c r="M163" s="156" t="e">
        <f ca="1">'All expressed genes'!F159</f>
        <v>#DIV/0!</v>
      </c>
      <c r="IS163" s="16" t="e">
        <f>#REF!</f>
        <v>#REF!</v>
      </c>
      <c r="IT163" s="16" t="e">
        <f>#REF!</f>
        <v>#REF!</v>
      </c>
      <c r="IU163" s="33" t="str">
        <f t="shared" ca="1" si="4"/>
        <v/>
      </c>
      <c r="IV163" s="33" t="str">
        <f t="shared" ca="1" si="5"/>
        <v/>
      </c>
    </row>
    <row r="164" spans="10:256" ht="13.5" customHeight="1">
      <c r="J164" s="154" t="str">
        <f>'Transcript table'!A168</f>
        <v>302|326</v>
      </c>
      <c r="K164" s="155" t="str">
        <f>'Transcript table'!C168</f>
        <v>Six3os1-2</v>
      </c>
      <c r="L164" s="156" t="e">
        <f ca="1">'All expressed genes'!E160</f>
        <v>#DIV/0!</v>
      </c>
      <c r="M164" s="156" t="e">
        <f ca="1">'All expressed genes'!F160</f>
        <v>#DIV/0!</v>
      </c>
      <c r="IS164" s="16" t="e">
        <f>#REF!</f>
        <v>#REF!</v>
      </c>
      <c r="IT164" s="16" t="e">
        <f>#REF!</f>
        <v>#REF!</v>
      </c>
      <c r="IU164" s="33" t="str">
        <f t="shared" ca="1" si="4"/>
        <v/>
      </c>
      <c r="IV164" s="33" t="str">
        <f t="shared" ca="1" si="5"/>
        <v/>
      </c>
    </row>
    <row r="165" spans="10:256" ht="13.5" customHeight="1">
      <c r="J165" s="154" t="str">
        <f>'Transcript table'!A169</f>
        <v>303|327</v>
      </c>
      <c r="K165" s="155" t="str">
        <f>'Transcript table'!C169</f>
        <v>Six3os1-3</v>
      </c>
      <c r="L165" s="156" t="e">
        <f ca="1">'All expressed genes'!E161</f>
        <v>#DIV/0!</v>
      </c>
      <c r="M165" s="156" t="e">
        <f ca="1">'All expressed genes'!F161</f>
        <v>#DIV/0!</v>
      </c>
      <c r="IS165" s="16" t="e">
        <f>#REF!</f>
        <v>#REF!</v>
      </c>
      <c r="IT165" s="16" t="e">
        <f>#REF!</f>
        <v>#REF!</v>
      </c>
      <c r="IU165" s="33" t="str">
        <f t="shared" ca="1" si="4"/>
        <v/>
      </c>
      <c r="IV165" s="33" t="str">
        <f t="shared" ca="1" si="5"/>
        <v/>
      </c>
    </row>
    <row r="166" spans="10:256" ht="13.5" customHeight="1">
      <c r="J166" s="154" t="str">
        <f>'Transcript table'!A170</f>
        <v>304|328</v>
      </c>
      <c r="K166" s="155" t="str">
        <f>'Transcript table'!C170</f>
        <v>Six3os1-4</v>
      </c>
      <c r="L166" s="156" t="e">
        <f ca="1">'All expressed genes'!E162</f>
        <v>#DIV/0!</v>
      </c>
      <c r="M166" s="156" t="e">
        <f ca="1">'All expressed genes'!F162</f>
        <v>#DIV/0!</v>
      </c>
      <c r="IS166" s="16" t="e">
        <f>#REF!</f>
        <v>#REF!</v>
      </c>
      <c r="IT166" s="16" t="e">
        <f>#REF!</f>
        <v>#REF!</v>
      </c>
      <c r="IU166" s="33" t="str">
        <f t="shared" ca="1" si="4"/>
        <v/>
      </c>
      <c r="IV166" s="33" t="str">
        <f t="shared" ca="1" si="5"/>
        <v/>
      </c>
    </row>
    <row r="167" spans="10:256" ht="13.5" customHeight="1">
      <c r="J167" s="154" t="str">
        <f>'Transcript table'!A171</f>
        <v>305|329</v>
      </c>
      <c r="K167" s="155" t="str">
        <f>'Transcript table'!C171</f>
        <v>Six3os1-5</v>
      </c>
      <c r="L167" s="156" t="e">
        <f ca="1">'All expressed genes'!E163</f>
        <v>#DIV/0!</v>
      </c>
      <c r="M167" s="156" t="e">
        <f ca="1">'All expressed genes'!F163</f>
        <v>#DIV/0!</v>
      </c>
      <c r="IS167" s="16" t="e">
        <f>#REF!</f>
        <v>#REF!</v>
      </c>
      <c r="IT167" s="16" t="e">
        <f>#REF!</f>
        <v>#REF!</v>
      </c>
      <c r="IU167" s="33" t="str">
        <f t="shared" ca="1" si="4"/>
        <v/>
      </c>
      <c r="IV167" s="33" t="str">
        <f t="shared" ca="1" si="5"/>
        <v/>
      </c>
    </row>
    <row r="168" spans="10:256" ht="13.5" customHeight="1">
      <c r="J168" s="154" t="str">
        <f>'Transcript table'!A172</f>
        <v>306|330</v>
      </c>
      <c r="K168" s="155" t="str">
        <f>'Transcript table'!C172</f>
        <v>Six3os1-6</v>
      </c>
      <c r="L168" s="156" t="e">
        <f ca="1">'All expressed genes'!E164</f>
        <v>#DIV/0!</v>
      </c>
      <c r="M168" s="156" t="e">
        <f ca="1">'All expressed genes'!F164</f>
        <v>#DIV/0!</v>
      </c>
      <c r="IS168" s="16" t="e">
        <f>#REF!</f>
        <v>#REF!</v>
      </c>
      <c r="IT168" s="16" t="e">
        <f>#REF!</f>
        <v>#REF!</v>
      </c>
      <c r="IU168" s="33" t="str">
        <f t="shared" ca="1" si="4"/>
        <v/>
      </c>
      <c r="IV168" s="33" t="str">
        <f t="shared" ca="1" si="5"/>
        <v/>
      </c>
    </row>
    <row r="169" spans="10:256" ht="13.5" customHeight="1">
      <c r="J169" s="154" t="str">
        <f>'Transcript table'!A173</f>
        <v>307|331</v>
      </c>
      <c r="K169" s="155" t="str">
        <f>'Transcript table'!C173</f>
        <v>Smn-AS1</v>
      </c>
      <c r="L169" s="156" t="e">
        <f ca="1">'All expressed genes'!E165</f>
        <v>#DIV/0!</v>
      </c>
      <c r="M169" s="156" t="e">
        <f ca="1">'All expressed genes'!F165</f>
        <v>#DIV/0!</v>
      </c>
      <c r="IS169" s="16" t="e">
        <f>#REF!</f>
        <v>#REF!</v>
      </c>
      <c r="IT169" s="16" t="e">
        <f>#REF!</f>
        <v>#REF!</v>
      </c>
      <c r="IU169" s="33" t="str">
        <f t="shared" ca="1" si="4"/>
        <v/>
      </c>
      <c r="IV169" s="33" t="str">
        <f t="shared" ca="1" si="5"/>
        <v/>
      </c>
    </row>
    <row r="170" spans="10:256" ht="13.5" customHeight="1">
      <c r="J170" s="154" t="str">
        <f>'Transcript table'!A174</f>
        <v>308|332</v>
      </c>
      <c r="K170" s="155" t="str">
        <f>'Transcript table'!C174</f>
        <v>Snhg3</v>
      </c>
      <c r="L170" s="156" t="e">
        <f ca="1">'All expressed genes'!E166</f>
        <v>#DIV/0!</v>
      </c>
      <c r="M170" s="156" t="e">
        <f ca="1">'All expressed genes'!F166</f>
        <v>#DIV/0!</v>
      </c>
      <c r="IS170" s="16" t="e">
        <f>#REF!</f>
        <v>#REF!</v>
      </c>
      <c r="IT170" s="16" t="e">
        <f>#REF!</f>
        <v>#REF!</v>
      </c>
      <c r="IU170" s="33" t="str">
        <f t="shared" ca="1" si="4"/>
        <v/>
      </c>
      <c r="IV170" s="33" t="str">
        <f t="shared" ca="1" si="5"/>
        <v/>
      </c>
    </row>
    <row r="171" spans="10:256" ht="13.5" customHeight="1">
      <c r="J171" s="154" t="str">
        <f>'Transcript table'!A175</f>
        <v>309|333</v>
      </c>
      <c r="K171" s="155" t="str">
        <f>'Transcript table'!C175</f>
        <v>Snhg5</v>
      </c>
      <c r="L171" s="156" t="e">
        <f ca="1">'All expressed genes'!E167</f>
        <v>#DIV/0!</v>
      </c>
      <c r="M171" s="156" t="e">
        <f ca="1">'All expressed genes'!F167</f>
        <v>#DIV/0!</v>
      </c>
      <c r="IS171" s="16" t="e">
        <f>#REF!</f>
        <v>#REF!</v>
      </c>
      <c r="IT171" s="16" t="e">
        <f>#REF!</f>
        <v>#REF!</v>
      </c>
      <c r="IU171" s="33" t="str">
        <f t="shared" ca="1" si="4"/>
        <v/>
      </c>
      <c r="IV171" s="33" t="str">
        <f t="shared" ca="1" si="5"/>
        <v/>
      </c>
    </row>
    <row r="172" spans="10:256" ht="13.5" customHeight="1">
      <c r="J172" s="154" t="str">
        <f>'Transcript table'!A176</f>
        <v>310|334</v>
      </c>
      <c r="K172" s="155" t="str">
        <f>'Transcript table'!C176</f>
        <v>Sox2ot</v>
      </c>
      <c r="L172" s="156" t="e">
        <f ca="1">'All expressed genes'!E168</f>
        <v>#DIV/0!</v>
      </c>
      <c r="M172" s="156" t="e">
        <f ca="1">'All expressed genes'!F168</f>
        <v>#DIV/0!</v>
      </c>
      <c r="IS172" s="16" t="e">
        <f>#REF!</f>
        <v>#REF!</v>
      </c>
      <c r="IT172" s="16" t="e">
        <f>#REF!</f>
        <v>#REF!</v>
      </c>
      <c r="IU172" s="33" t="str">
        <f t="shared" ca="1" si="4"/>
        <v/>
      </c>
      <c r="IV172" s="33" t="str">
        <f t="shared" ca="1" si="5"/>
        <v/>
      </c>
    </row>
    <row r="173" spans="10:256" ht="13.5" customHeight="1">
      <c r="J173" s="154" t="str">
        <f>'Transcript table'!A177</f>
        <v>311|335</v>
      </c>
      <c r="K173" s="155" t="str">
        <f>'Transcript table'!C177</f>
        <v>Srsf9</v>
      </c>
      <c r="L173" s="156" t="e">
        <f ca="1">'All expressed genes'!E169</f>
        <v>#DIV/0!</v>
      </c>
      <c r="M173" s="156" t="e">
        <f ca="1">'All expressed genes'!F169</f>
        <v>#DIV/0!</v>
      </c>
      <c r="IS173" s="16" t="e">
        <f>#REF!</f>
        <v>#REF!</v>
      </c>
      <c r="IT173" s="16" t="e">
        <f>#REF!</f>
        <v>#REF!</v>
      </c>
      <c r="IU173" s="33" t="str">
        <f t="shared" ca="1" si="4"/>
        <v/>
      </c>
      <c r="IV173" s="33" t="str">
        <f t="shared" ca="1" si="5"/>
        <v/>
      </c>
    </row>
    <row r="174" spans="10:256" ht="13.5" customHeight="1">
      <c r="J174" s="154" t="str">
        <f>'Transcript table'!A178</f>
        <v>312|336</v>
      </c>
      <c r="K174" s="155" t="str">
        <f>'Transcript table'!C178</f>
        <v>Tdpx-ps1</v>
      </c>
      <c r="L174" s="156" t="e">
        <f ca="1">'All expressed genes'!E170</f>
        <v>#DIV/0!</v>
      </c>
      <c r="M174" s="156" t="e">
        <f ca="1">'All expressed genes'!F170</f>
        <v>#DIV/0!</v>
      </c>
      <c r="IS174" s="16" t="e">
        <f>#REF!</f>
        <v>#REF!</v>
      </c>
      <c r="IT174" s="16" t="e">
        <f>#REF!</f>
        <v>#REF!</v>
      </c>
      <c r="IU174" s="33" t="str">
        <f t="shared" ca="1" si="4"/>
        <v/>
      </c>
      <c r="IV174" s="33" t="str">
        <f t="shared" ca="1" si="5"/>
        <v/>
      </c>
    </row>
    <row r="175" spans="10:256" ht="13.5" customHeight="1">
      <c r="J175" s="154" t="str">
        <f>'Transcript table'!A179</f>
        <v>337|361</v>
      </c>
      <c r="K175" s="155" t="str">
        <f>'Transcript table'!C179</f>
        <v>TK99129</v>
      </c>
      <c r="L175" s="156" t="e">
        <f ca="1">'All expressed genes'!E171</f>
        <v>#DIV/0!</v>
      </c>
      <c r="M175" s="156" t="e">
        <f ca="1">'All expressed genes'!F171</f>
        <v>#DIV/0!</v>
      </c>
      <c r="IS175" s="16" t="e">
        <f>#REF!</f>
        <v>#REF!</v>
      </c>
      <c r="IT175" s="16" t="e">
        <f>#REF!</f>
        <v>#REF!</v>
      </c>
      <c r="IU175" s="33" t="str">
        <f t="shared" ca="1" si="4"/>
        <v/>
      </c>
      <c r="IV175" s="33" t="str">
        <f t="shared" ca="1" si="5"/>
        <v/>
      </c>
    </row>
    <row r="176" spans="10:256" ht="13.5" customHeight="1">
      <c r="J176" s="154" t="str">
        <f>'Transcript table'!A180</f>
        <v>338|362</v>
      </c>
      <c r="K176" s="155" t="str">
        <f>'Transcript table'!C180</f>
        <v>Tog</v>
      </c>
      <c r="L176" s="156" t="e">
        <f ca="1">'All expressed genes'!E172</f>
        <v>#DIV/0!</v>
      </c>
      <c r="M176" s="156" t="e">
        <f ca="1">'All expressed genes'!F172</f>
        <v>#DIV/0!</v>
      </c>
      <c r="IS176" s="16" t="e">
        <f>#REF!</f>
        <v>#REF!</v>
      </c>
      <c r="IT176" s="16" t="e">
        <f>#REF!</f>
        <v>#REF!</v>
      </c>
      <c r="IU176" s="33" t="str">
        <f t="shared" ca="1" si="4"/>
        <v/>
      </c>
      <c r="IV176" s="33" t="str">
        <f t="shared" ca="1" si="5"/>
        <v/>
      </c>
    </row>
    <row r="177" spans="10:256" ht="13.5" customHeight="1">
      <c r="J177" s="154" t="str">
        <f>'Transcript table'!A181</f>
        <v>339|363</v>
      </c>
      <c r="K177" s="155" t="str">
        <f>'Transcript table'!C181</f>
        <v>Trp53cor1</v>
      </c>
      <c r="L177" s="156" t="e">
        <f ca="1">'All expressed genes'!E173</f>
        <v>#DIV/0!</v>
      </c>
      <c r="M177" s="156" t="e">
        <f ca="1">'All expressed genes'!F173</f>
        <v>#DIV/0!</v>
      </c>
      <c r="IS177" s="16" t="e">
        <f>#REF!</f>
        <v>#REF!</v>
      </c>
      <c r="IT177" s="16" t="e">
        <f>#REF!</f>
        <v>#REF!</v>
      </c>
      <c r="IU177" s="33" t="str">
        <f t="shared" ca="1" si="4"/>
        <v/>
      </c>
      <c r="IV177" s="33" t="str">
        <f t="shared" ca="1" si="5"/>
        <v/>
      </c>
    </row>
    <row r="178" spans="10:256" ht="13.5" customHeight="1">
      <c r="J178" s="154" t="str">
        <f>'Transcript table'!A182</f>
        <v>340|364</v>
      </c>
      <c r="K178" s="155" t="str">
        <f>'Transcript table'!C182</f>
        <v>Tsix</v>
      </c>
      <c r="L178" s="156" t="e">
        <f ca="1">'All expressed genes'!E174</f>
        <v>#DIV/0!</v>
      </c>
      <c r="M178" s="156" t="e">
        <f ca="1">'All expressed genes'!F174</f>
        <v>#DIV/0!</v>
      </c>
      <c r="IS178" s="16" t="e">
        <f>#REF!</f>
        <v>#REF!</v>
      </c>
      <c r="IT178" s="16" t="e">
        <f>#REF!</f>
        <v>#REF!</v>
      </c>
      <c r="IU178" s="33" t="str">
        <f t="shared" ca="1" si="4"/>
        <v/>
      </c>
      <c r="IV178" s="33" t="str">
        <f t="shared" ca="1" si="5"/>
        <v/>
      </c>
    </row>
    <row r="179" spans="10:256" ht="13.5" customHeight="1">
      <c r="J179" s="154" t="str">
        <f>'Transcript table'!A183</f>
        <v>341|365</v>
      </c>
      <c r="K179" s="155" t="str">
        <f>'Transcript table'!C183</f>
        <v>Ttc39aos1</v>
      </c>
      <c r="L179" s="156" t="e">
        <f ca="1">'All expressed genes'!E175</f>
        <v>#DIV/0!</v>
      </c>
      <c r="M179" s="156" t="e">
        <f ca="1">'All expressed genes'!F175</f>
        <v>#DIV/0!</v>
      </c>
      <c r="IS179" s="16" t="e">
        <f>#REF!</f>
        <v>#REF!</v>
      </c>
      <c r="IT179" s="16" t="e">
        <f>#REF!</f>
        <v>#REF!</v>
      </c>
      <c r="IU179" s="33" t="str">
        <f t="shared" ca="1" si="4"/>
        <v/>
      </c>
      <c r="IV179" s="33" t="str">
        <f t="shared" ca="1" si="5"/>
        <v/>
      </c>
    </row>
    <row r="180" spans="10:256" ht="13.5" customHeight="1">
      <c r="J180" s="154" t="str">
        <f>'Transcript table'!A184</f>
        <v>342|366</v>
      </c>
      <c r="K180" s="155" t="str">
        <f>'Transcript table'!C184</f>
        <v>Tug1-1</v>
      </c>
      <c r="L180" s="156" t="e">
        <f ca="1">'All expressed genes'!E176</f>
        <v>#DIV/0!</v>
      </c>
      <c r="M180" s="156" t="e">
        <f ca="1">'All expressed genes'!F176</f>
        <v>#DIV/0!</v>
      </c>
      <c r="IS180" s="16" t="e">
        <f>#REF!</f>
        <v>#REF!</v>
      </c>
      <c r="IT180" s="16" t="e">
        <f>#REF!</f>
        <v>#REF!</v>
      </c>
      <c r="IU180" s="33" t="str">
        <f t="shared" ca="1" si="4"/>
        <v/>
      </c>
      <c r="IV180" s="33" t="str">
        <f t="shared" ca="1" si="5"/>
        <v/>
      </c>
    </row>
    <row r="181" spans="10:256" ht="13.5" customHeight="1">
      <c r="J181" s="154" t="str">
        <f>'Transcript table'!A185</f>
        <v>343|367</v>
      </c>
      <c r="K181" s="155" t="str">
        <f>'Transcript table'!C185</f>
        <v>Tug1-2</v>
      </c>
      <c r="L181" s="156" t="e">
        <f ca="1">'All expressed genes'!E177</f>
        <v>#DIV/0!</v>
      </c>
      <c r="M181" s="156" t="e">
        <f ca="1">'All expressed genes'!F177</f>
        <v>#DIV/0!</v>
      </c>
      <c r="IS181" s="16" t="e">
        <f>#REF!</f>
        <v>#REF!</v>
      </c>
      <c r="IT181" s="16" t="e">
        <f>#REF!</f>
        <v>#REF!</v>
      </c>
      <c r="IU181" s="33" t="str">
        <f t="shared" ca="1" si="4"/>
        <v/>
      </c>
      <c r="IV181" s="33" t="str">
        <f t="shared" ca="1" si="5"/>
        <v/>
      </c>
    </row>
    <row r="182" spans="10:256" ht="13.5" customHeight="1">
      <c r="J182" s="154" t="str">
        <f>'Transcript table'!A186</f>
        <v>344|368</v>
      </c>
      <c r="K182" s="155" t="str">
        <f>'Transcript table'!C186</f>
        <v>Tug1-3</v>
      </c>
      <c r="L182" s="156" t="e">
        <f ca="1">'All expressed genes'!E178</f>
        <v>#DIV/0!</v>
      </c>
      <c r="M182" s="156" t="e">
        <f ca="1">'All expressed genes'!F178</f>
        <v>#DIV/0!</v>
      </c>
      <c r="IS182" s="16" t="e">
        <f>#REF!</f>
        <v>#REF!</v>
      </c>
      <c r="IT182" s="16" t="e">
        <f>#REF!</f>
        <v>#REF!</v>
      </c>
      <c r="IU182" s="33" t="str">
        <f t="shared" ca="1" si="4"/>
        <v/>
      </c>
      <c r="IV182" s="33" t="str">
        <f t="shared" ca="1" si="5"/>
        <v/>
      </c>
    </row>
    <row r="183" spans="10:256" ht="13.5" customHeight="1">
      <c r="J183" s="154" t="str">
        <f>'Transcript table'!A187</f>
        <v>345|369</v>
      </c>
      <c r="K183" s="155" t="str">
        <f>'Transcript table'!C187</f>
        <v>Uchl1os</v>
      </c>
      <c r="L183" s="156" t="e">
        <f ca="1">'All expressed genes'!E179</f>
        <v>#DIV/0!</v>
      </c>
      <c r="M183" s="156" t="e">
        <f ca="1">'All expressed genes'!F179</f>
        <v>#DIV/0!</v>
      </c>
      <c r="IS183" s="16" t="e">
        <f>#REF!</f>
        <v>#REF!</v>
      </c>
      <c r="IT183" s="16" t="e">
        <f>#REF!</f>
        <v>#REF!</v>
      </c>
      <c r="IU183" s="33" t="str">
        <f t="shared" ca="1" si="4"/>
        <v/>
      </c>
      <c r="IV183" s="33" t="str">
        <f t="shared" ca="1" si="5"/>
        <v/>
      </c>
    </row>
    <row r="184" spans="10:256" ht="13.5" customHeight="1">
      <c r="J184" s="154" t="str">
        <f>'Transcript table'!A188</f>
        <v>346|370</v>
      </c>
      <c r="K184" s="155" t="str">
        <f>'Transcript table'!C188</f>
        <v>Uph</v>
      </c>
      <c r="L184" s="156" t="e">
        <f ca="1">'All expressed genes'!E180</f>
        <v>#DIV/0!</v>
      </c>
      <c r="M184" s="156" t="e">
        <f ca="1">'All expressed genes'!F180</f>
        <v>#DIV/0!</v>
      </c>
      <c r="IS184" s="16" t="e">
        <f>#REF!</f>
        <v>#REF!</v>
      </c>
      <c r="IT184" s="16" t="e">
        <f>#REF!</f>
        <v>#REF!</v>
      </c>
      <c r="IU184" s="33" t="str">
        <f t="shared" ca="1" si="4"/>
        <v/>
      </c>
      <c r="IV184" s="33" t="str">
        <f t="shared" ca="1" si="5"/>
        <v/>
      </c>
    </row>
    <row r="185" spans="10:256" ht="13.5" customHeight="1">
      <c r="J185" s="154" t="str">
        <f>'Transcript table'!A189</f>
        <v>347|371</v>
      </c>
      <c r="K185" s="155" t="str">
        <f>'Transcript table'!C189</f>
        <v>Vax2os-1</v>
      </c>
      <c r="L185" s="156" t="e">
        <f ca="1">'All expressed genes'!E181</f>
        <v>#DIV/0!</v>
      </c>
      <c r="M185" s="156" t="e">
        <f ca="1">'All expressed genes'!F181</f>
        <v>#DIV/0!</v>
      </c>
      <c r="IS185" s="16" t="e">
        <f>#REF!</f>
        <v>#REF!</v>
      </c>
      <c r="IT185" s="16" t="e">
        <f>#REF!</f>
        <v>#REF!</v>
      </c>
      <c r="IU185" s="33" t="str">
        <f t="shared" ca="1" si="4"/>
        <v/>
      </c>
      <c r="IV185" s="33" t="str">
        <f t="shared" ca="1" si="5"/>
        <v/>
      </c>
    </row>
    <row r="186" spans="10:256" ht="13.5" customHeight="1">
      <c r="J186" s="154" t="str">
        <f>'Transcript table'!A190</f>
        <v>348|372</v>
      </c>
      <c r="K186" s="155" t="str">
        <f>'Transcript table'!C190</f>
        <v>Vax2os-2</v>
      </c>
      <c r="L186" s="156" t="e">
        <f ca="1">'All expressed genes'!E182</f>
        <v>#DIV/0!</v>
      </c>
      <c r="M186" s="156" t="e">
        <f ca="1">'All expressed genes'!F182</f>
        <v>#DIV/0!</v>
      </c>
      <c r="IS186" s="16" t="e">
        <f>#REF!</f>
        <v>#REF!</v>
      </c>
      <c r="IT186" s="16" t="e">
        <f>#REF!</f>
        <v>#REF!</v>
      </c>
      <c r="IU186" s="33" t="str">
        <f t="shared" ca="1" si="4"/>
        <v/>
      </c>
      <c r="IV186" s="33" t="str">
        <f t="shared" ca="1" si="5"/>
        <v/>
      </c>
    </row>
    <row r="187" spans="10:256" ht="13.5" customHeight="1">
      <c r="J187" s="154" t="str">
        <f>'Transcript table'!A191</f>
        <v>349|373</v>
      </c>
      <c r="K187" s="155" t="str">
        <f>'Transcript table'!C191</f>
        <v>Wt1os</v>
      </c>
      <c r="L187" s="156" t="e">
        <f ca="1">'All expressed genes'!E183</f>
        <v>#DIV/0!</v>
      </c>
      <c r="M187" s="156" t="e">
        <f ca="1">'All expressed genes'!F183</f>
        <v>#DIV/0!</v>
      </c>
      <c r="IS187" s="16" t="e">
        <f>#REF!</f>
        <v>#REF!</v>
      </c>
      <c r="IT187" s="16" t="e">
        <f>#REF!</f>
        <v>#REF!</v>
      </c>
      <c r="IU187" s="33" t="str">
        <f t="shared" ca="1" si="4"/>
        <v/>
      </c>
      <c r="IV187" s="33" t="str">
        <f t="shared" ca="1" si="5"/>
        <v/>
      </c>
    </row>
    <row r="188" spans="10:256" ht="13.5" customHeight="1">
      <c r="J188" s="154" t="str">
        <f>'Transcript table'!A192</f>
        <v>350|374</v>
      </c>
      <c r="K188" s="155" t="str">
        <f>'Transcript table'!C192</f>
        <v>Xist-1</v>
      </c>
      <c r="L188" s="156" t="e">
        <f ca="1">'All expressed genes'!E184</f>
        <v>#DIV/0!</v>
      </c>
      <c r="M188" s="156" t="e">
        <f ca="1">'All expressed genes'!F184</f>
        <v>#DIV/0!</v>
      </c>
      <c r="IS188" s="16" t="e">
        <f>#REF!</f>
        <v>#REF!</v>
      </c>
      <c r="IT188" s="16" t="e">
        <f>#REF!</f>
        <v>#REF!</v>
      </c>
      <c r="IU188" s="33" t="str">
        <f t="shared" ca="1" si="4"/>
        <v/>
      </c>
      <c r="IV188" s="33" t="str">
        <f t="shared" ca="1" si="5"/>
        <v/>
      </c>
    </row>
    <row r="189" spans="10:256" ht="13.5" customHeight="1">
      <c r="J189" s="154" t="str">
        <f>'Transcript table'!A193</f>
        <v>351|375</v>
      </c>
      <c r="K189" s="155" t="str">
        <f>'Transcript table'!C193</f>
        <v>Xist-2</v>
      </c>
      <c r="L189" s="156" t="e">
        <f ca="1">'All expressed genes'!E185</f>
        <v>#DIV/0!</v>
      </c>
      <c r="M189" s="156" t="e">
        <f ca="1">'All expressed genes'!F185</f>
        <v>#DIV/0!</v>
      </c>
      <c r="IS189" s="16" t="e">
        <f>#REF!</f>
        <v>#REF!</v>
      </c>
      <c r="IT189" s="16" t="e">
        <f>#REF!</f>
        <v>#REF!</v>
      </c>
      <c r="IU189" s="33" t="str">
        <f t="shared" ca="1" si="4"/>
        <v/>
      </c>
      <c r="IV189" s="33" t="str">
        <f t="shared" ca="1" si="5"/>
        <v/>
      </c>
    </row>
    <row r="190" spans="10:256" ht="13.5" customHeight="1">
      <c r="J190" s="154" t="str">
        <f>'Transcript table'!A194</f>
        <v>352|376</v>
      </c>
      <c r="K190" s="155" t="str">
        <f>'Transcript table'!C194</f>
        <v>Yam-1</v>
      </c>
      <c r="L190" s="156" t="e">
        <f ca="1">'All expressed genes'!E186</f>
        <v>#DIV/0!</v>
      </c>
      <c r="M190" s="156" t="e">
        <f ca="1">'All expressed genes'!F186</f>
        <v>#DIV/0!</v>
      </c>
      <c r="IS190" s="16" t="e">
        <f>#REF!</f>
        <v>#REF!</v>
      </c>
      <c r="IT190" s="16" t="e">
        <f>#REF!</f>
        <v>#REF!</v>
      </c>
      <c r="IU190" s="33" t="str">
        <f t="shared" ca="1" si="4"/>
        <v/>
      </c>
      <c r="IV190" s="33" t="str">
        <f t="shared" ca="1" si="5"/>
        <v/>
      </c>
    </row>
    <row r="191" spans="10:256" ht="13.5" customHeight="1">
      <c r="J191" s="154" t="str">
        <f>'Transcript table'!A195</f>
        <v>353|377</v>
      </c>
      <c r="K191" s="155" t="str">
        <f>'Transcript table'!C195</f>
        <v>Zfhx2os</v>
      </c>
      <c r="L191" s="156" t="e">
        <f ca="1">'All expressed genes'!E187</f>
        <v>#DIV/0!</v>
      </c>
      <c r="M191" s="156" t="e">
        <f ca="1">'All expressed genes'!F187</f>
        <v>#DIV/0!</v>
      </c>
      <c r="IS191" s="16" t="e">
        <f>#REF!</f>
        <v>#REF!</v>
      </c>
      <c r="IT191" s="16" t="e">
        <f>#REF!</f>
        <v>#REF!</v>
      </c>
      <c r="IU191" s="33" t="str">
        <f t="shared" ca="1" si="4"/>
        <v/>
      </c>
      <c r="IV191" s="33" t="str">
        <f t="shared" ca="1" si="5"/>
        <v/>
      </c>
    </row>
    <row r="192" spans="10:256" ht="13.5" customHeight="1">
      <c r="J192"/>
      <c r="K192"/>
      <c r="L192"/>
      <c r="M192"/>
      <c r="IS192" s="16" t="e">
        <f>#REF!</f>
        <v>#REF!</v>
      </c>
      <c r="IT192" s="16" t="e">
        <f>#REF!</f>
        <v>#REF!</v>
      </c>
      <c r="IU192" s="33" t="str">
        <f t="shared" si="4"/>
        <v/>
      </c>
      <c r="IV192" s="33" t="str">
        <f t="shared" si="5"/>
        <v/>
      </c>
    </row>
    <row r="193" spans="10:256" ht="13.5" customHeight="1">
      <c r="J193"/>
      <c r="K193"/>
      <c r="L193"/>
      <c r="M193"/>
      <c r="IS193" s="16" t="e">
        <f>#REF!</f>
        <v>#REF!</v>
      </c>
      <c r="IT193" s="16" t="e">
        <f>#REF!</f>
        <v>#REF!</v>
      </c>
      <c r="IU193" s="33" t="str">
        <f t="shared" si="4"/>
        <v/>
      </c>
      <c r="IV193" s="33" t="str">
        <f t="shared" si="5"/>
        <v/>
      </c>
    </row>
    <row r="194" spans="10:256" ht="13.5" customHeight="1">
      <c r="J194"/>
      <c r="K194"/>
      <c r="L194"/>
      <c r="M194"/>
      <c r="IS194" s="16" t="e">
        <f>#REF!</f>
        <v>#REF!</v>
      </c>
      <c r="IT194" s="16" t="e">
        <f>#REF!</f>
        <v>#REF!</v>
      </c>
      <c r="IU194" s="33" t="str">
        <f t="shared" si="4"/>
        <v/>
      </c>
      <c r="IV194" s="33" t="str">
        <f t="shared" si="5"/>
        <v/>
      </c>
    </row>
    <row r="195" spans="10:256" ht="13.5" customHeight="1">
      <c r="J195"/>
      <c r="K195"/>
      <c r="L195"/>
      <c r="M195"/>
      <c r="IS195" s="16" t="e">
        <f>#REF!</f>
        <v>#REF!</v>
      </c>
      <c r="IT195" s="16" t="e">
        <f>#REF!</f>
        <v>#REF!</v>
      </c>
      <c r="IU195" s="33" t="str">
        <f t="shared" si="4"/>
        <v/>
      </c>
      <c r="IV195" s="33" t="str">
        <f t="shared" si="5"/>
        <v/>
      </c>
    </row>
    <row r="196" spans="10:256" ht="13.5" customHeight="1">
      <c r="J196"/>
      <c r="K196"/>
      <c r="L196"/>
      <c r="M196"/>
      <c r="IS196" s="16" t="e">
        <f>#REF!</f>
        <v>#REF!</v>
      </c>
      <c r="IT196" s="16" t="e">
        <f>#REF!</f>
        <v>#REF!</v>
      </c>
      <c r="IU196" s="33" t="str">
        <f t="shared" si="4"/>
        <v/>
      </c>
      <c r="IV196" s="33" t="str">
        <f t="shared" si="5"/>
        <v/>
      </c>
    </row>
    <row r="197" spans="10:256" ht="13.5" hidden="1" customHeight="1">
      <c r="J197"/>
      <c r="K197"/>
      <c r="L197"/>
      <c r="M197"/>
      <c r="IS197" s="16" t="e">
        <f>#REF!</f>
        <v>#REF!</v>
      </c>
      <c r="IT197" s="16" t="e">
        <f>#REF!</f>
        <v>#REF!</v>
      </c>
      <c r="IU197" s="33" t="str">
        <f t="shared" si="4"/>
        <v/>
      </c>
      <c r="IV197" s="33" t="str">
        <f t="shared" si="5"/>
        <v/>
      </c>
    </row>
    <row r="198" spans="10:256" ht="13.5" hidden="1" customHeight="1">
      <c r="J198"/>
      <c r="K198"/>
      <c r="L198"/>
      <c r="M198"/>
      <c r="IS198" s="16" t="e">
        <f>#REF!</f>
        <v>#REF!</v>
      </c>
      <c r="IT198" s="16" t="e">
        <f>#REF!</f>
        <v>#REF!</v>
      </c>
      <c r="IU198" s="33" t="str">
        <f t="shared" si="4"/>
        <v/>
      </c>
      <c r="IV198" s="33" t="str">
        <f t="shared" si="5"/>
        <v/>
      </c>
    </row>
  </sheetData>
  <mergeCells count="9">
    <mergeCell ref="IS4:IV4"/>
    <mergeCell ref="IS5:IS6"/>
    <mergeCell ref="IT5:IT6"/>
    <mergeCell ref="IU5:IV5"/>
    <mergeCell ref="A2:H2"/>
    <mergeCell ref="L5:M5"/>
    <mergeCell ref="J4:M4"/>
    <mergeCell ref="K5:K6"/>
    <mergeCell ref="J5:J6"/>
  </mergeCells>
  <phoneticPr fontId="0" type="noConversion"/>
  <pageMargins left="0.74990626395218019" right="0.74990626395218019" top="0.99987495602585208" bottom="0.99987495602585208" header="0.49993747801292604" footer="0.4999374780129260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00"/>
  <sheetViews>
    <sheetView zoomScale="80" zoomScaleNormal="80" workbookViewId="0">
      <selection activeCell="A2" sqref="A2:I2"/>
    </sheetView>
  </sheetViews>
  <sheetFormatPr defaultColWidth="0" defaultRowHeight="13.5" zeroHeight="1"/>
  <cols>
    <col min="1" max="9" width="8.5" style="1" customWidth="1"/>
    <col min="10" max="10" width="4.125" style="1" customWidth="1"/>
    <col min="11" max="11" width="7.625" style="1" customWidth="1"/>
    <col min="12" max="12" width="11.125" style="1" customWidth="1"/>
    <col min="13" max="14" width="7.625" style="1" customWidth="1"/>
    <col min="15" max="15" width="11.125" style="1" customWidth="1"/>
    <col min="16" max="17" width="9.375" style="1" customWidth="1"/>
    <col min="18" max="18" width="9.375" style="1" hidden="1"/>
    <col min="19" max="16383" width="0" style="1" hidden="1"/>
    <col min="16384" max="16384" width="8" hidden="1"/>
  </cols>
  <sheetData>
    <row r="1" spans="1:256" ht="15" customHeight="1">
      <c r="A1" s="261" t="s">
        <v>41</v>
      </c>
      <c r="B1" s="261"/>
      <c r="C1" s="261"/>
      <c r="D1" s="157">
        <v>2</v>
      </c>
      <c r="E1" s="158"/>
      <c r="F1" s="262" t="s">
        <v>42</v>
      </c>
      <c r="G1" s="262"/>
      <c r="H1" s="262"/>
      <c r="I1" s="159">
        <v>0.05</v>
      </c>
    </row>
    <row r="2" spans="1:256">
      <c r="A2" s="260" t="s">
        <v>489</v>
      </c>
      <c r="B2" s="260"/>
      <c r="C2" s="260"/>
      <c r="D2" s="260"/>
      <c r="E2" s="260"/>
      <c r="F2" s="260"/>
      <c r="G2" s="260"/>
      <c r="H2" s="260"/>
      <c r="I2" s="260"/>
    </row>
    <row r="3" spans="1:256">
      <c r="A3" s="263" t="s">
        <v>490</v>
      </c>
      <c r="B3" s="263"/>
      <c r="C3" s="263"/>
      <c r="D3" s="263"/>
      <c r="E3" s="263"/>
      <c r="F3" s="263"/>
      <c r="G3" s="263"/>
      <c r="H3" s="263"/>
      <c r="I3" s="263"/>
    </row>
    <row r="4" spans="1:256">
      <c r="A4" s="264" t="s">
        <v>491</v>
      </c>
      <c r="B4" s="264"/>
      <c r="C4" s="264"/>
      <c r="D4" s="264"/>
      <c r="E4" s="264"/>
      <c r="F4" s="264"/>
      <c r="G4" s="264"/>
      <c r="H4" s="264"/>
      <c r="I4" s="264"/>
    </row>
    <row r="5" spans="1:256">
      <c r="A5" s="260" t="s">
        <v>492</v>
      </c>
      <c r="B5" s="260"/>
      <c r="C5" s="260"/>
      <c r="D5" s="260"/>
      <c r="E5" s="260"/>
      <c r="F5" s="260"/>
      <c r="G5" s="260"/>
      <c r="H5" s="260"/>
      <c r="I5" s="260"/>
      <c r="K5" s="160"/>
      <c r="L5" s="160"/>
      <c r="M5" s="259" t="s">
        <v>43</v>
      </c>
      <c r="N5" s="259"/>
      <c r="O5" s="259"/>
      <c r="IS5"/>
      <c r="IT5"/>
      <c r="IU5"/>
      <c r="IV5"/>
    </row>
    <row r="6" spans="1:256" ht="15" customHeight="1">
      <c r="K6" s="161" t="s">
        <v>4</v>
      </c>
      <c r="L6" s="161" t="s">
        <v>3</v>
      </c>
      <c r="M6" s="161" t="s">
        <v>44</v>
      </c>
      <c r="N6" s="161" t="s">
        <v>45</v>
      </c>
      <c r="O6" s="161" t="s">
        <v>37</v>
      </c>
      <c r="IS6"/>
      <c r="IT6"/>
      <c r="IU6"/>
      <c r="IV6"/>
    </row>
    <row r="7" spans="1:256" ht="15" customHeight="1">
      <c r="K7" s="160" t="str">
        <f>'Transcript table'!A11</f>
        <v>1|25</v>
      </c>
      <c r="L7" s="162" t="str">
        <f>'Transcript table'!C11</f>
        <v>1700007L15Rik</v>
      </c>
      <c r="M7" s="163" t="e">
        <f ca="1">LOG('All expressed genes'!G3,2)</f>
        <v>#DIV/0!</v>
      </c>
      <c r="N7" s="164" t="e">
        <f ca="1">IF(ISNUMBER('All expressed genes'!H3),'All expressed genes'!H3,NA())</f>
        <v>#N/A</v>
      </c>
      <c r="O7" s="165" t="str">
        <f>'All expressed genes'!J3</f>
        <v>C</v>
      </c>
      <c r="IS7"/>
      <c r="IT7"/>
      <c r="IU7"/>
      <c r="IV7"/>
    </row>
    <row r="8" spans="1:256" ht="15" customHeight="1">
      <c r="K8" s="160" t="str">
        <f>'Transcript table'!A12</f>
        <v>2|26</v>
      </c>
      <c r="L8" s="162" t="str">
        <f>'Transcript table'!C12</f>
        <v>4930503E24Rik</v>
      </c>
      <c r="M8" s="163" t="e">
        <f ca="1">LOG('All expressed genes'!G4,2)</f>
        <v>#DIV/0!</v>
      </c>
      <c r="N8" s="164" t="e">
        <f ca="1">IF(ISNUMBER('All expressed genes'!H4),'All expressed genes'!H4,NA())</f>
        <v>#N/A</v>
      </c>
      <c r="O8" s="165" t="str">
        <f>'All expressed genes'!J4</f>
        <v>C</v>
      </c>
      <c r="IS8"/>
      <c r="IT8"/>
      <c r="IU8"/>
      <c r="IV8"/>
    </row>
    <row r="9" spans="1:256" ht="15" customHeight="1">
      <c r="B9" s="12" t="e">
        <f ca="1">ROUNDUP(MIN(M7:M191),0)-10</f>
        <v>#DIV/0!</v>
      </c>
      <c r="C9" s="5">
        <f>'Volcano Plot'!I1</f>
        <v>0.05</v>
      </c>
      <c r="D9" s="5"/>
      <c r="E9" s="4"/>
      <c r="K9" s="160" t="str">
        <f>'Transcript table'!A13</f>
        <v>3|27</v>
      </c>
      <c r="L9" s="162" t="str">
        <f>'Transcript table'!C13</f>
        <v>4930570G19Rik-1</v>
      </c>
      <c r="M9" s="163" t="e">
        <f ca="1">LOG('All expressed genes'!G5,2)</f>
        <v>#DIV/0!</v>
      </c>
      <c r="N9" s="164" t="e">
        <f ca="1">IF(ISNUMBER('All expressed genes'!H5),'All expressed genes'!H5,NA())</f>
        <v>#N/A</v>
      </c>
      <c r="O9" s="165" t="str">
        <f>'All expressed genes'!J5</f>
        <v>C</v>
      </c>
      <c r="IS9"/>
      <c r="IT9"/>
      <c r="IU9"/>
      <c r="IV9"/>
    </row>
    <row r="10" spans="1:256" ht="15" customHeight="1">
      <c r="B10" s="11" t="e">
        <f ca="1">ROUNDUP(MAX(M7:M191),0)+10</f>
        <v>#DIV/0!</v>
      </c>
      <c r="C10" s="9">
        <f>C9</f>
        <v>0.05</v>
      </c>
      <c r="D10" s="9"/>
      <c r="E10" s="8"/>
      <c r="K10" s="160" t="str">
        <f>'Transcript table'!A14</f>
        <v>4|28</v>
      </c>
      <c r="L10" s="162" t="str">
        <f>'Transcript table'!C14</f>
        <v>4930570G19Rik-2</v>
      </c>
      <c r="M10" s="163" t="e">
        <f ca="1">LOG('All expressed genes'!G6,2)</f>
        <v>#DIV/0!</v>
      </c>
      <c r="N10" s="164" t="e">
        <f ca="1">IF(ISNUMBER('All expressed genes'!H6),'All expressed genes'!H6,NA())</f>
        <v>#N/A</v>
      </c>
      <c r="O10" s="165" t="str">
        <f>'All expressed genes'!J6</f>
        <v>C</v>
      </c>
      <c r="IS10"/>
      <c r="IT10"/>
      <c r="IU10"/>
      <c r="IV10"/>
    </row>
    <row r="11" spans="1:256" ht="15" customHeight="1">
      <c r="B11" s="10"/>
      <c r="C11" s="9"/>
      <c r="D11" s="9"/>
      <c r="E11" s="8"/>
      <c r="K11" s="160" t="str">
        <f>'Transcript table'!A15</f>
        <v>5|29</v>
      </c>
      <c r="L11" s="162" t="str">
        <f>'Transcript table'!C15</f>
        <v>5430416N02Rik</v>
      </c>
      <c r="M11" s="163" t="e">
        <f ca="1">LOG('All expressed genes'!G7,2)</f>
        <v>#DIV/0!</v>
      </c>
      <c r="N11" s="164" t="e">
        <f ca="1">IF(ISNUMBER('All expressed genes'!H7),'All expressed genes'!H7,NA())</f>
        <v>#N/A</v>
      </c>
      <c r="O11" s="165" t="str">
        <f>'All expressed genes'!J7</f>
        <v>C</v>
      </c>
      <c r="IS11"/>
      <c r="IT11"/>
      <c r="IU11"/>
      <c r="IV11"/>
    </row>
    <row r="12" spans="1:256" ht="15" customHeight="1">
      <c r="A12" s="1">
        <f>B12</f>
        <v>1</v>
      </c>
      <c r="B12" s="10">
        <v>1</v>
      </c>
      <c r="C12" s="9">
        <f>LOG('Volcano Plot'!D$1,2)</f>
        <v>1</v>
      </c>
      <c r="D12" s="9">
        <f>-1*C12</f>
        <v>-1</v>
      </c>
      <c r="E12" s="8">
        <v>0</v>
      </c>
      <c r="K12" s="160" t="str">
        <f>'Transcript table'!A16</f>
        <v>6|30</v>
      </c>
      <c r="L12" s="162" t="str">
        <f>'Transcript table'!C16</f>
        <v>5S-OT</v>
      </c>
      <c r="M12" s="163" t="e">
        <f ca="1">LOG('All expressed genes'!G8,2)</f>
        <v>#DIV/0!</v>
      </c>
      <c r="N12" s="164" t="e">
        <f ca="1">IF(ISNUMBER('All expressed genes'!H8),'All expressed genes'!H8,NA())</f>
        <v>#N/A</v>
      </c>
      <c r="O12" s="165" t="str">
        <f>'All expressed genes'!J8</f>
        <v>C</v>
      </c>
      <c r="IS12"/>
      <c r="IT12"/>
      <c r="IU12"/>
      <c r="IV12"/>
    </row>
    <row r="13" spans="1:256" ht="15" customHeight="1">
      <c r="A13" s="7" t="e">
        <f ca="1">B13</f>
        <v>#N/A</v>
      </c>
      <c r="B13" s="7" t="e">
        <f ca="1">10^(ROUND(LOG(MIN(N7:N191)),0)-1)</f>
        <v>#N/A</v>
      </c>
      <c r="C13" s="3">
        <f>LOG('Volcano Plot'!D$1,2)</f>
        <v>1</v>
      </c>
      <c r="D13" s="3">
        <f>-1*C13</f>
        <v>-1</v>
      </c>
      <c r="E13" s="2">
        <v>0</v>
      </c>
      <c r="K13" s="160" t="str">
        <f>'Transcript table'!A17</f>
        <v>7|31</v>
      </c>
      <c r="L13" s="162" t="str">
        <f>'Transcript table'!C17</f>
        <v>6430411K18Rik</v>
      </c>
      <c r="M13" s="163" t="e">
        <f ca="1">LOG('All expressed genes'!G9,2)</f>
        <v>#DIV/0!</v>
      </c>
      <c r="N13" s="164" t="e">
        <f ca="1">IF(ISNUMBER('All expressed genes'!H9),'All expressed genes'!H9,NA())</f>
        <v>#N/A</v>
      </c>
      <c r="O13" s="165" t="str">
        <f>'All expressed genes'!J9</f>
        <v>C</v>
      </c>
      <c r="IS13"/>
      <c r="IT13"/>
      <c r="IU13"/>
      <c r="IV13"/>
    </row>
    <row r="14" spans="1:256" ht="15" customHeight="1">
      <c r="K14" s="160" t="str">
        <f>'Transcript table'!A18</f>
        <v>8|32</v>
      </c>
      <c r="L14" s="162" t="str">
        <f>'Transcript table'!C18</f>
        <v>9530018H14Rik</v>
      </c>
      <c r="M14" s="163" t="e">
        <f ca="1">LOG('All expressed genes'!G10,2)</f>
        <v>#DIV/0!</v>
      </c>
      <c r="N14" s="164" t="e">
        <f ca="1">IF(ISNUMBER('All expressed genes'!H10),'All expressed genes'!H10,NA())</f>
        <v>#N/A</v>
      </c>
      <c r="O14" s="165" t="str">
        <f>'All expressed genes'!J10</f>
        <v>C</v>
      </c>
      <c r="P14" s="6"/>
      <c r="IS14"/>
      <c r="IT14"/>
      <c r="IU14"/>
      <c r="IV14"/>
    </row>
    <row r="15" spans="1:256" ht="15" customHeight="1">
      <c r="K15" s="160" t="str">
        <f>'Transcript table'!A19</f>
        <v>9|33</v>
      </c>
      <c r="L15" s="162" t="str">
        <f>'Transcript table'!C19</f>
        <v>Abhd11os</v>
      </c>
      <c r="M15" s="163" t="e">
        <f ca="1">LOG('All expressed genes'!G11,2)</f>
        <v>#DIV/0!</v>
      </c>
      <c r="N15" s="164" t="e">
        <f ca="1">IF(ISNUMBER('All expressed genes'!H11),'All expressed genes'!H11,NA())</f>
        <v>#N/A</v>
      </c>
      <c r="O15" s="165" t="str">
        <f>'All expressed genes'!J11</f>
        <v>C</v>
      </c>
      <c r="IS15"/>
      <c r="IT15"/>
      <c r="IU15"/>
      <c r="IV15"/>
    </row>
    <row r="16" spans="1:256" ht="15" customHeight="1">
      <c r="K16" s="160" t="str">
        <f>'Transcript table'!A20</f>
        <v>10|34</v>
      </c>
      <c r="L16" s="162" t="str">
        <f>'Transcript table'!C20</f>
        <v>Airn-1</v>
      </c>
      <c r="M16" s="163" t="e">
        <f ca="1">LOG('All expressed genes'!G12,2)</f>
        <v>#DIV/0!</v>
      </c>
      <c r="N16" s="164" t="e">
        <f ca="1">IF(ISNUMBER('All expressed genes'!H12),'All expressed genes'!H12,NA())</f>
        <v>#N/A</v>
      </c>
      <c r="O16" s="165" t="str">
        <f>'All expressed genes'!J12</f>
        <v>C</v>
      </c>
      <c r="IS16"/>
      <c r="IT16"/>
      <c r="IU16"/>
      <c r="IV16"/>
    </row>
    <row r="17" spans="11:256" ht="15" customHeight="1">
      <c r="K17" s="160" t="str">
        <f>'Transcript table'!A21</f>
        <v>11|35</v>
      </c>
      <c r="L17" s="162" t="str">
        <f>'Transcript table'!C21</f>
        <v>Airn-2</v>
      </c>
      <c r="M17" s="163" t="e">
        <f ca="1">LOG('All expressed genes'!G13,2)</f>
        <v>#DIV/0!</v>
      </c>
      <c r="N17" s="164" t="e">
        <f ca="1">IF(ISNUMBER('All expressed genes'!H13),'All expressed genes'!H13,NA())</f>
        <v>#N/A</v>
      </c>
      <c r="O17" s="165" t="str">
        <f>'All expressed genes'!J13</f>
        <v>C</v>
      </c>
      <c r="IS17"/>
      <c r="IT17"/>
      <c r="IU17"/>
      <c r="IV17"/>
    </row>
    <row r="18" spans="11:256" ht="15" customHeight="1">
      <c r="K18" s="160" t="str">
        <f>'Transcript table'!A22</f>
        <v>12|36</v>
      </c>
      <c r="L18" s="162" t="str">
        <f>'Transcript table'!C22</f>
        <v>Airn-3</v>
      </c>
      <c r="M18" s="163" t="e">
        <f ca="1">LOG('All expressed genes'!G14,2)</f>
        <v>#DIV/0!</v>
      </c>
      <c r="N18" s="164" t="e">
        <f ca="1">IF(ISNUMBER('All expressed genes'!H14),'All expressed genes'!H14,NA())</f>
        <v>#N/A</v>
      </c>
      <c r="O18" s="165" t="str">
        <f>'All expressed genes'!J14</f>
        <v>C</v>
      </c>
      <c r="IS18"/>
      <c r="IT18"/>
      <c r="IU18"/>
      <c r="IV18"/>
    </row>
    <row r="19" spans="11:256" ht="15" customHeight="1">
      <c r="K19" s="160" t="str">
        <f>'Transcript table'!A23</f>
        <v>13|37</v>
      </c>
      <c r="L19" s="162" t="str">
        <f>'Transcript table'!C23</f>
        <v>AK028007</v>
      </c>
      <c r="M19" s="163" t="e">
        <f ca="1">LOG('All expressed genes'!G15,2)</f>
        <v>#DIV/0!</v>
      </c>
      <c r="N19" s="164" t="e">
        <f ca="1">IF(ISNUMBER('All expressed genes'!H15),'All expressed genes'!H15,NA())</f>
        <v>#N/A</v>
      </c>
      <c r="O19" s="165" t="str">
        <f>'All expressed genes'!J15</f>
        <v>C</v>
      </c>
      <c r="IS19"/>
      <c r="IT19"/>
      <c r="IU19"/>
      <c r="IV19"/>
    </row>
    <row r="20" spans="11:256" ht="15" customHeight="1">
      <c r="K20" s="160" t="str">
        <f>'Transcript table'!A24</f>
        <v>14|38</v>
      </c>
      <c r="L20" s="162" t="str">
        <f>'Transcript table'!C24</f>
        <v>AK038798</v>
      </c>
      <c r="M20" s="163" t="e">
        <f ca="1">LOG('All expressed genes'!G16,2)</f>
        <v>#DIV/0!</v>
      </c>
      <c r="N20" s="164" t="e">
        <f ca="1">IF(ISNUMBER('All expressed genes'!H16),'All expressed genes'!H16,NA())</f>
        <v>#N/A</v>
      </c>
      <c r="O20" s="165" t="str">
        <f>'All expressed genes'!J16</f>
        <v>C</v>
      </c>
      <c r="P20" s="6"/>
      <c r="IS20"/>
      <c r="IT20"/>
      <c r="IU20"/>
      <c r="IV20"/>
    </row>
    <row r="21" spans="11:256" ht="15" customHeight="1">
      <c r="K21" s="160" t="str">
        <f>'Transcript table'!A25</f>
        <v>15|39</v>
      </c>
      <c r="L21" s="162" t="str">
        <f>'Transcript table'!C25</f>
        <v>AK044955</v>
      </c>
      <c r="M21" s="163" t="e">
        <f ca="1">LOG('All expressed genes'!G17,2)</f>
        <v>#DIV/0!</v>
      </c>
      <c r="N21" s="164" t="e">
        <f ca="1">IF(ISNUMBER('All expressed genes'!H17),'All expressed genes'!H17,NA())</f>
        <v>#N/A</v>
      </c>
      <c r="O21" s="165" t="str">
        <f>'All expressed genes'!J17</f>
        <v>C</v>
      </c>
      <c r="P21" s="6"/>
      <c r="IS21"/>
      <c r="IT21"/>
      <c r="IU21"/>
      <c r="IV21"/>
    </row>
    <row r="22" spans="11:256" ht="15" customHeight="1">
      <c r="K22" s="160" t="str">
        <f>'Transcript table'!A26</f>
        <v>16|40</v>
      </c>
      <c r="L22" s="162" t="str">
        <f>'Transcript table'!C26</f>
        <v>AK081227</v>
      </c>
      <c r="M22" s="163" t="e">
        <f ca="1">LOG('All expressed genes'!G18,2)</f>
        <v>#DIV/0!</v>
      </c>
      <c r="N22" s="164" t="e">
        <f ca="1">IF(ISNUMBER('All expressed genes'!H18),'All expressed genes'!H18,NA())</f>
        <v>#N/A</v>
      </c>
      <c r="O22" s="165" t="str">
        <f>'All expressed genes'!J18</f>
        <v>C</v>
      </c>
      <c r="IS22"/>
      <c r="IT22"/>
      <c r="IU22"/>
      <c r="IV22"/>
    </row>
    <row r="23" spans="11:256" ht="15" customHeight="1">
      <c r="K23" s="160" t="str">
        <f>'Transcript table'!A27</f>
        <v>17|41</v>
      </c>
      <c r="L23" s="162" t="str">
        <f>'Transcript table'!C27</f>
        <v>AK133808</v>
      </c>
      <c r="M23" s="163" t="e">
        <f ca="1">LOG('All expressed genes'!G19,2)</f>
        <v>#DIV/0!</v>
      </c>
      <c r="N23" s="164" t="e">
        <f ca="1">IF(ISNUMBER('All expressed genes'!H19),'All expressed genes'!H19,NA())</f>
        <v>#N/A</v>
      </c>
      <c r="O23" s="165" t="str">
        <f>'All expressed genes'!J19</f>
        <v>C</v>
      </c>
      <c r="IS23"/>
      <c r="IT23"/>
      <c r="IU23"/>
      <c r="IV23"/>
    </row>
    <row r="24" spans="11:256" ht="15" customHeight="1">
      <c r="K24" s="160" t="str">
        <f>'Transcript table'!A28</f>
        <v>18|42</v>
      </c>
      <c r="L24" s="162" t="str">
        <f>'Transcript table'!C28</f>
        <v>AK139328</v>
      </c>
      <c r="M24" s="163" t="e">
        <f ca="1">LOG('All expressed genes'!G20,2)</f>
        <v>#DIV/0!</v>
      </c>
      <c r="N24" s="164" t="e">
        <f ca="1">IF(ISNUMBER('All expressed genes'!H20),'All expressed genes'!H20,NA())</f>
        <v>#N/A</v>
      </c>
      <c r="O24" s="165" t="str">
        <f>'All expressed genes'!J20</f>
        <v>C</v>
      </c>
      <c r="IS24"/>
      <c r="IT24"/>
      <c r="IU24"/>
      <c r="IV24"/>
    </row>
    <row r="25" spans="11:256" ht="15" customHeight="1">
      <c r="K25" s="160" t="str">
        <f>'Transcript table'!A29</f>
        <v>19|43</v>
      </c>
      <c r="L25" s="162" t="str">
        <f>'Transcript table'!C29</f>
        <v>AK143294</v>
      </c>
      <c r="M25" s="163" t="e">
        <f ca="1">LOG('All expressed genes'!G21,2)</f>
        <v>#DIV/0!</v>
      </c>
      <c r="N25" s="164" t="e">
        <f ca="1">IF(ISNUMBER('All expressed genes'!H21),'All expressed genes'!H21,NA())</f>
        <v>#N/A</v>
      </c>
      <c r="O25" s="165" t="str">
        <f>'All expressed genes'!J21</f>
        <v>C</v>
      </c>
      <c r="IS25"/>
      <c r="IT25"/>
      <c r="IU25"/>
      <c r="IV25"/>
    </row>
    <row r="26" spans="11:256" ht="15" customHeight="1">
      <c r="K26" s="160" t="str">
        <f>'Transcript table'!A30</f>
        <v>20|44</v>
      </c>
      <c r="L26" s="162" t="str">
        <f>'Transcript table'!C30</f>
        <v>AK143693</v>
      </c>
      <c r="M26" s="163" t="e">
        <f ca="1">LOG('All expressed genes'!G22,2)</f>
        <v>#DIV/0!</v>
      </c>
      <c r="N26" s="164" t="e">
        <f ca="1">IF(ISNUMBER('All expressed genes'!H22),'All expressed genes'!H22,NA())</f>
        <v>#N/A</v>
      </c>
      <c r="O26" s="165" t="str">
        <f>'All expressed genes'!J22</f>
        <v>C</v>
      </c>
      <c r="IS26"/>
      <c r="IT26"/>
      <c r="IU26"/>
      <c r="IV26"/>
    </row>
    <row r="27" spans="11:256" ht="15" customHeight="1">
      <c r="K27" s="160" t="str">
        <f>'Transcript table'!A31</f>
        <v>21|45</v>
      </c>
      <c r="L27" s="162" t="str">
        <f>'Transcript table'!C31</f>
        <v>AK153778</v>
      </c>
      <c r="M27" s="163" t="e">
        <f ca="1">LOG('All expressed genes'!G23,2)</f>
        <v>#DIV/0!</v>
      </c>
      <c r="N27" s="164" t="e">
        <f ca="1">IF(ISNUMBER('All expressed genes'!H23),'All expressed genes'!H23,NA())</f>
        <v>#N/A</v>
      </c>
      <c r="O27" s="165" t="str">
        <f>'All expressed genes'!J23</f>
        <v>C</v>
      </c>
      <c r="IS27"/>
      <c r="IT27"/>
      <c r="IU27"/>
      <c r="IV27"/>
    </row>
    <row r="28" spans="11:256" ht="15" customHeight="1">
      <c r="K28" s="160" t="str">
        <f>'Transcript table'!A32</f>
        <v>22|46</v>
      </c>
      <c r="L28" s="162" t="str">
        <f>'Transcript table'!C32</f>
        <v>alncRNA-EC7</v>
      </c>
      <c r="M28" s="163" t="e">
        <f ca="1">LOG('All expressed genes'!G24,2)</f>
        <v>#DIV/0!</v>
      </c>
      <c r="N28" s="164" t="e">
        <f ca="1">IF(ISNUMBER('All expressed genes'!H24),'All expressed genes'!H24,NA())</f>
        <v>#N/A</v>
      </c>
      <c r="O28" s="165" t="str">
        <f>'All expressed genes'!J24</f>
        <v>C</v>
      </c>
      <c r="IS28"/>
      <c r="IT28"/>
      <c r="IU28"/>
      <c r="IV28"/>
    </row>
    <row r="29" spans="11:256" ht="15" customHeight="1">
      <c r="K29" s="160" t="str">
        <f>'Transcript table'!A33</f>
        <v>23|47</v>
      </c>
      <c r="L29" s="162" t="str">
        <f>'Transcript table'!C33</f>
        <v>APOA4-AS</v>
      </c>
      <c r="M29" s="163" t="e">
        <f ca="1">LOG('All expressed genes'!G25,2)</f>
        <v>#DIV/0!</v>
      </c>
      <c r="N29" s="164" t="e">
        <f ca="1">IF(ISNUMBER('All expressed genes'!H25),'All expressed genes'!H25,NA())</f>
        <v>#N/A</v>
      </c>
      <c r="O29" s="165" t="str">
        <f>'All expressed genes'!J25</f>
        <v>C</v>
      </c>
      <c r="IS29"/>
      <c r="IT29"/>
      <c r="IU29"/>
      <c r="IV29"/>
    </row>
    <row r="30" spans="11:256" ht="15" customHeight="1">
      <c r="K30" s="160" t="str">
        <f>'Transcript table'!A34</f>
        <v>24|48</v>
      </c>
      <c r="L30" s="162" t="str">
        <f>'Transcript table'!C34</f>
        <v>Atp2a2</v>
      </c>
      <c r="M30" s="163" t="e">
        <f ca="1">LOG('All expressed genes'!G26,2)</f>
        <v>#DIV/0!</v>
      </c>
      <c r="N30" s="164" t="e">
        <f ca="1">IF(ISNUMBER('All expressed genes'!H26),'All expressed genes'!H26,NA())</f>
        <v>#N/A</v>
      </c>
      <c r="O30" s="165" t="str">
        <f>'All expressed genes'!J26</f>
        <v>C</v>
      </c>
      <c r="IS30"/>
      <c r="IT30"/>
      <c r="IU30"/>
      <c r="IV30"/>
    </row>
    <row r="31" spans="11:256" ht="15" customHeight="1">
      <c r="K31" s="160" t="str">
        <f>'Transcript table'!A35</f>
        <v>49|73</v>
      </c>
      <c r="L31" s="162" t="str">
        <f>'Transcript table'!C35</f>
        <v>B130024G19Rik</v>
      </c>
      <c r="M31" s="163" t="e">
        <f ca="1">LOG('All expressed genes'!G27,2)</f>
        <v>#DIV/0!</v>
      </c>
      <c r="N31" s="164" t="e">
        <f ca="1">IF(ISNUMBER('All expressed genes'!H27),'All expressed genes'!H27,NA())</f>
        <v>#N/A</v>
      </c>
      <c r="O31" s="165" t="str">
        <f>'All expressed genes'!J27</f>
        <v>C</v>
      </c>
      <c r="IS31"/>
      <c r="IT31"/>
      <c r="IU31"/>
      <c r="IV31"/>
    </row>
    <row r="32" spans="11:256" ht="15" customHeight="1">
      <c r="K32" s="160" t="str">
        <f>'Transcript table'!A36</f>
        <v>50|74</v>
      </c>
      <c r="L32" s="162" t="str">
        <f>'Transcript table'!C36</f>
        <v>Borg</v>
      </c>
      <c r="M32" s="163" t="e">
        <f ca="1">LOG('All expressed genes'!G28,2)</f>
        <v>#DIV/0!</v>
      </c>
      <c r="N32" s="164" t="e">
        <f ca="1">IF(ISNUMBER('All expressed genes'!H28),'All expressed genes'!H28,NA())</f>
        <v>#N/A</v>
      </c>
      <c r="O32" s="165" t="str">
        <f>'All expressed genes'!J28</f>
        <v>C</v>
      </c>
      <c r="IS32"/>
      <c r="IT32"/>
      <c r="IU32"/>
      <c r="IV32"/>
    </row>
    <row r="33" spans="11:256" ht="15" customHeight="1">
      <c r="K33" s="160" t="str">
        <f>'Transcript table'!A37</f>
        <v>51|75</v>
      </c>
      <c r="L33" s="162" t="str">
        <f>'Transcript table'!C37</f>
        <v>Bvht</v>
      </c>
      <c r="M33" s="163" t="e">
        <f ca="1">LOG('All expressed genes'!G29,2)</f>
        <v>#DIV/0!</v>
      </c>
      <c r="N33" s="164" t="e">
        <f ca="1">IF(ISNUMBER('All expressed genes'!H29),'All expressed genes'!H29,NA())</f>
        <v>#N/A</v>
      </c>
      <c r="O33" s="165" t="str">
        <f>'All expressed genes'!J29</f>
        <v>C</v>
      </c>
      <c r="IS33"/>
      <c r="IT33"/>
      <c r="IU33"/>
      <c r="IV33"/>
    </row>
    <row r="34" spans="11:256" ht="15" customHeight="1">
      <c r="K34" s="160" t="str">
        <f>'Transcript table'!A38</f>
        <v>52|76</v>
      </c>
      <c r="L34" s="162" t="str">
        <f>'Transcript table'!C38</f>
        <v>C130071C03Rik-1</v>
      </c>
      <c r="M34" s="163" t="e">
        <f ca="1">LOG('All expressed genes'!G30,2)</f>
        <v>#DIV/0!</v>
      </c>
      <c r="N34" s="164" t="e">
        <f ca="1">IF(ISNUMBER('All expressed genes'!H30),'All expressed genes'!H30,NA())</f>
        <v>#N/A</v>
      </c>
      <c r="O34" s="165" t="str">
        <f>'All expressed genes'!J30</f>
        <v>C</v>
      </c>
      <c r="IS34"/>
      <c r="IT34"/>
      <c r="IU34"/>
      <c r="IV34"/>
    </row>
    <row r="35" spans="11:256" ht="15" customHeight="1">
      <c r="K35" s="160" t="str">
        <f>'Transcript table'!A39</f>
        <v>53|77</v>
      </c>
      <c r="L35" s="162" t="str">
        <f>'Transcript table'!C39</f>
        <v>C130071C03Rik-2</v>
      </c>
      <c r="M35" s="163" t="e">
        <f ca="1">LOG('All expressed genes'!G31,2)</f>
        <v>#DIV/0!</v>
      </c>
      <c r="N35" s="164" t="e">
        <f ca="1">IF(ISNUMBER('All expressed genes'!H31),'All expressed genes'!H31,NA())</f>
        <v>#N/A</v>
      </c>
      <c r="O35" s="165" t="str">
        <f>'All expressed genes'!J31</f>
        <v>C</v>
      </c>
      <c r="IS35"/>
      <c r="IT35"/>
      <c r="IU35"/>
      <c r="IV35"/>
    </row>
    <row r="36" spans="11:256" ht="15" customHeight="1">
      <c r="K36" s="160" t="str">
        <f>'Transcript table'!A40</f>
        <v>54|78</v>
      </c>
      <c r="L36" s="162" t="str">
        <f>'Transcript table'!C40</f>
        <v>C2dat1</v>
      </c>
      <c r="M36" s="163" t="e">
        <f ca="1">LOG('All expressed genes'!G32,2)</f>
        <v>#DIV/0!</v>
      </c>
      <c r="N36" s="164" t="e">
        <f ca="1">IF(ISNUMBER('All expressed genes'!H32),'All expressed genes'!H32,NA())</f>
        <v>#N/A</v>
      </c>
      <c r="O36" s="165" t="str">
        <f>'All expressed genes'!J32</f>
        <v>C</v>
      </c>
      <c r="IS36"/>
      <c r="IT36"/>
      <c r="IU36"/>
      <c r="IV36"/>
    </row>
    <row r="37" spans="11:256" ht="15" customHeight="1">
      <c r="K37" s="160" t="str">
        <f>'Transcript table'!A41</f>
        <v>55|79</v>
      </c>
      <c r="L37" s="162" t="str">
        <f>'Transcript table'!C41</f>
        <v>C730029A08Rik</v>
      </c>
      <c r="M37" s="163" t="e">
        <f ca="1">LOG('All expressed genes'!G33,2)</f>
        <v>#DIV/0!</v>
      </c>
      <c r="N37" s="164" t="e">
        <f ca="1">IF(ISNUMBER('All expressed genes'!H33),'All expressed genes'!H33,NA())</f>
        <v>#N/A</v>
      </c>
      <c r="O37" s="165" t="str">
        <f>'All expressed genes'!J33</f>
        <v>C</v>
      </c>
      <c r="IS37"/>
      <c r="IT37"/>
      <c r="IU37"/>
      <c r="IV37"/>
    </row>
    <row r="38" spans="11:256" ht="15" customHeight="1">
      <c r="K38" s="160" t="str">
        <f>'Transcript table'!A42</f>
        <v>56|80</v>
      </c>
      <c r="L38" s="162" t="str">
        <f>'Transcript table'!C42</f>
        <v>C730036E19Rik</v>
      </c>
      <c r="M38" s="163" t="e">
        <f ca="1">LOG('All expressed genes'!G34,2)</f>
        <v>#DIV/0!</v>
      </c>
      <c r="N38" s="164" t="e">
        <f ca="1">IF(ISNUMBER('All expressed genes'!H34),'All expressed genes'!H34,NA())</f>
        <v>#N/A</v>
      </c>
      <c r="O38" s="165" t="str">
        <f>'All expressed genes'!J34</f>
        <v>C</v>
      </c>
      <c r="IS38"/>
      <c r="IT38"/>
      <c r="IU38"/>
      <c r="IV38"/>
    </row>
    <row r="39" spans="11:256" ht="15" customHeight="1">
      <c r="K39" s="160" t="str">
        <f>'Transcript table'!A43</f>
        <v>57|81</v>
      </c>
      <c r="L39" s="162" t="str">
        <f>'Transcript table'!C43</f>
        <v>CAIF</v>
      </c>
      <c r="M39" s="163" t="e">
        <f ca="1">LOG('All expressed genes'!G35,2)</f>
        <v>#DIV/0!</v>
      </c>
      <c r="N39" s="164" t="e">
        <f ca="1">IF(ISNUMBER('All expressed genes'!H35),'All expressed genes'!H35,NA())</f>
        <v>#N/A</v>
      </c>
      <c r="O39" s="165" t="str">
        <f>'All expressed genes'!J35</f>
        <v>C</v>
      </c>
      <c r="IS39"/>
      <c r="IT39"/>
      <c r="IU39"/>
      <c r="IV39"/>
    </row>
    <row r="40" spans="11:256" ht="15" customHeight="1">
      <c r="K40" s="160" t="str">
        <f>'Transcript table'!A44</f>
        <v>58|82</v>
      </c>
      <c r="L40" s="162" t="str">
        <f>'Transcript table'!C44</f>
        <v>Chaer</v>
      </c>
      <c r="M40" s="163" t="e">
        <f ca="1">LOG('All expressed genes'!G36,2)</f>
        <v>#DIV/0!</v>
      </c>
      <c r="N40" s="164" t="e">
        <f ca="1">IF(ISNUMBER('All expressed genes'!H36),'All expressed genes'!H36,NA())</f>
        <v>#N/A</v>
      </c>
      <c r="O40" s="165" t="str">
        <f>'All expressed genes'!J36</f>
        <v>C</v>
      </c>
      <c r="IS40"/>
      <c r="IT40"/>
      <c r="IU40"/>
      <c r="IV40"/>
    </row>
    <row r="41" spans="11:256" ht="15" customHeight="1">
      <c r="K41" s="160" t="str">
        <f>'Transcript table'!A45</f>
        <v>59|83</v>
      </c>
      <c r="L41" s="162" t="str">
        <f>'Transcript table'!C45</f>
        <v>Chast</v>
      </c>
      <c r="M41" s="163" t="e">
        <f ca="1">LOG('All expressed genes'!G37,2)</f>
        <v>#DIV/0!</v>
      </c>
      <c r="N41" s="164" t="e">
        <f ca="1">IF(ISNUMBER('All expressed genes'!H37),'All expressed genes'!H37,NA())</f>
        <v>#N/A</v>
      </c>
      <c r="O41" s="165" t="str">
        <f>'All expressed genes'!J37</f>
        <v>C</v>
      </c>
      <c r="IS41"/>
      <c r="IT41"/>
      <c r="IU41"/>
      <c r="IV41"/>
    </row>
    <row r="42" spans="11:256" ht="15" customHeight="1">
      <c r="K42" s="160" t="str">
        <f>'Transcript table'!A46</f>
        <v>60|84</v>
      </c>
      <c r="L42" s="162" t="str">
        <f>'Transcript table'!C46</f>
        <v>Crxos</v>
      </c>
      <c r="M42" s="163" t="e">
        <f ca="1">LOG('All expressed genes'!G38,2)</f>
        <v>#DIV/0!</v>
      </c>
      <c r="N42" s="164" t="e">
        <f ca="1">IF(ISNUMBER('All expressed genes'!H38),'All expressed genes'!H38,NA())</f>
        <v>#N/A</v>
      </c>
      <c r="O42" s="165" t="str">
        <f>'All expressed genes'!J38</f>
        <v>C</v>
      </c>
      <c r="IS42"/>
      <c r="IT42"/>
      <c r="IU42"/>
      <c r="IV42"/>
    </row>
    <row r="43" spans="11:256" ht="15" customHeight="1">
      <c r="K43" s="160" t="str">
        <f>'Transcript table'!A47</f>
        <v>61|85</v>
      </c>
      <c r="L43" s="162" t="str">
        <f>'Transcript table'!C47</f>
        <v>Cyp4b1-ps2</v>
      </c>
      <c r="M43" s="163" t="e">
        <f ca="1">LOG('All expressed genes'!G39,2)</f>
        <v>#DIV/0!</v>
      </c>
      <c r="N43" s="164" t="e">
        <f ca="1">IF(ISNUMBER('All expressed genes'!H39),'All expressed genes'!H39,NA())</f>
        <v>#N/A</v>
      </c>
      <c r="O43" s="165" t="str">
        <f>'All expressed genes'!J39</f>
        <v>C</v>
      </c>
      <c r="IS43"/>
      <c r="IT43"/>
      <c r="IU43"/>
      <c r="IV43"/>
    </row>
    <row r="44" spans="11:256" ht="15" customHeight="1">
      <c r="K44" s="160" t="str">
        <f>'Transcript table'!A48</f>
        <v>62|86</v>
      </c>
      <c r="L44" s="162" t="str">
        <f>'Transcript table'!C48</f>
        <v>Dalir</v>
      </c>
      <c r="M44" s="163" t="e">
        <f ca="1">LOG('All expressed genes'!G40,2)</f>
        <v>#DIV/0!</v>
      </c>
      <c r="N44" s="164" t="e">
        <f ca="1">IF(ISNUMBER('All expressed genes'!H40),'All expressed genes'!H40,NA())</f>
        <v>#N/A</v>
      </c>
      <c r="O44" s="165" t="str">
        <f>'All expressed genes'!J40</f>
        <v>C</v>
      </c>
      <c r="IS44"/>
      <c r="IT44"/>
      <c r="IU44"/>
      <c r="IV44"/>
    </row>
    <row r="45" spans="11:256" ht="15" customHeight="1">
      <c r="K45" s="160" t="str">
        <f>'Transcript table'!A49</f>
        <v>63|87</v>
      </c>
      <c r="L45" s="162" t="str">
        <f>'Transcript table'!C49</f>
        <v>Digit</v>
      </c>
      <c r="M45" s="163" t="e">
        <f ca="1">LOG('All expressed genes'!G41,2)</f>
        <v>#DIV/0!</v>
      </c>
      <c r="N45" s="164" t="e">
        <f ca="1">IF(ISNUMBER('All expressed genes'!H41),'All expressed genes'!H41,NA())</f>
        <v>#N/A</v>
      </c>
      <c r="O45" s="165" t="str">
        <f>'All expressed genes'!J41</f>
        <v>C</v>
      </c>
      <c r="IS45"/>
      <c r="IT45"/>
      <c r="IU45"/>
      <c r="IV45"/>
    </row>
    <row r="46" spans="11:256" ht="15" customHeight="1">
      <c r="K46" s="160" t="str">
        <f>'Transcript table'!A50</f>
        <v>64|88</v>
      </c>
      <c r="L46" s="162" t="str">
        <f>'Transcript table'!C50</f>
        <v>Dio3os</v>
      </c>
      <c r="M46" s="163" t="e">
        <f ca="1">LOG('All expressed genes'!G42,2)</f>
        <v>#DIV/0!</v>
      </c>
      <c r="N46" s="164" t="e">
        <f ca="1">IF(ISNUMBER('All expressed genes'!H42),'All expressed genes'!H42,NA())</f>
        <v>#N/A</v>
      </c>
      <c r="O46" s="165" t="str">
        <f>'All expressed genes'!J42</f>
        <v>C</v>
      </c>
      <c r="IS46"/>
      <c r="IT46"/>
      <c r="IU46"/>
      <c r="IV46"/>
    </row>
    <row r="47" spans="11:256" ht="15" customHeight="1">
      <c r="K47" s="160" t="str">
        <f>'Transcript table'!A51</f>
        <v>65|89</v>
      </c>
      <c r="L47" s="162" t="str">
        <f>'Transcript table'!C51</f>
        <v>Dleu2</v>
      </c>
      <c r="M47" s="163" t="e">
        <f ca="1">LOG('All expressed genes'!G43,2)</f>
        <v>#DIV/0!</v>
      </c>
      <c r="N47" s="164" t="e">
        <f ca="1">IF(ISNUMBER('All expressed genes'!H43),'All expressed genes'!H43,NA())</f>
        <v>#N/A</v>
      </c>
      <c r="O47" s="165" t="str">
        <f>'All expressed genes'!J43</f>
        <v>C</v>
      </c>
      <c r="IS47"/>
      <c r="IT47"/>
      <c r="IU47"/>
      <c r="IV47"/>
    </row>
    <row r="48" spans="11:256" ht="15" customHeight="1">
      <c r="K48" s="160" t="str">
        <f>'Transcript table'!A52</f>
        <v>66|90</v>
      </c>
      <c r="L48" s="162" t="str">
        <f>'Transcript table'!C52</f>
        <v>Dlx1as</v>
      </c>
      <c r="M48" s="163" t="e">
        <f ca="1">LOG('All expressed genes'!G44,2)</f>
        <v>#DIV/0!</v>
      </c>
      <c r="N48" s="164" t="e">
        <f ca="1">IF(ISNUMBER('All expressed genes'!H44),'All expressed genes'!H44,NA())</f>
        <v>#N/A</v>
      </c>
      <c r="O48" s="165" t="str">
        <f>'All expressed genes'!J44</f>
        <v>C</v>
      </c>
      <c r="IS48"/>
      <c r="IT48"/>
      <c r="IU48"/>
      <c r="IV48"/>
    </row>
    <row r="49" spans="11:256" ht="15" customHeight="1">
      <c r="K49" s="160" t="str">
        <f>'Transcript table'!A53</f>
        <v>67|91</v>
      </c>
      <c r="L49" s="162" t="str">
        <f>'Transcript table'!C53</f>
        <v>Dlx4os</v>
      </c>
      <c r="M49" s="163" t="e">
        <f ca="1">LOG('All expressed genes'!G45,2)</f>
        <v>#DIV/0!</v>
      </c>
      <c r="N49" s="164" t="e">
        <f ca="1">IF(ISNUMBER('All expressed genes'!H45),'All expressed genes'!H45,NA())</f>
        <v>#N/A</v>
      </c>
      <c r="O49" s="165" t="str">
        <f>'All expressed genes'!J45</f>
        <v>C</v>
      </c>
      <c r="IS49"/>
      <c r="IT49"/>
      <c r="IU49"/>
      <c r="IV49"/>
    </row>
    <row r="50" spans="11:256" ht="15" customHeight="1">
      <c r="K50" s="160" t="str">
        <f>'Transcript table'!A54</f>
        <v>68|92</v>
      </c>
      <c r="L50" s="162" t="str">
        <f>'Transcript table'!C54</f>
        <v>Dlx6os1</v>
      </c>
      <c r="M50" s="163" t="e">
        <f ca="1">LOG('All expressed genes'!G46,2)</f>
        <v>#DIV/0!</v>
      </c>
      <c r="N50" s="164" t="e">
        <f ca="1">IF(ISNUMBER('All expressed genes'!H46),'All expressed genes'!H46,NA())</f>
        <v>#N/A</v>
      </c>
      <c r="O50" s="165" t="str">
        <f>'All expressed genes'!J46</f>
        <v>C</v>
      </c>
      <c r="IS50"/>
      <c r="IT50"/>
      <c r="IU50"/>
      <c r="IV50"/>
    </row>
    <row r="51" spans="11:256" ht="15" customHeight="1">
      <c r="K51" s="160" t="str">
        <f>'Transcript table'!A55</f>
        <v>69|93</v>
      </c>
      <c r="L51" s="162" t="str">
        <f>'Transcript table'!C55</f>
        <v>Dreh</v>
      </c>
      <c r="M51" s="163" t="e">
        <f ca="1">LOG('All expressed genes'!G47,2)</f>
        <v>#DIV/0!</v>
      </c>
      <c r="N51" s="164" t="e">
        <f ca="1">IF(ISNUMBER('All expressed genes'!H47),'All expressed genes'!H47,NA())</f>
        <v>#N/A</v>
      </c>
      <c r="O51" s="165" t="str">
        <f>'All expressed genes'!J47</f>
        <v>C</v>
      </c>
      <c r="IS51"/>
      <c r="IT51"/>
      <c r="IU51"/>
      <c r="IV51"/>
    </row>
    <row r="52" spans="11:256" ht="15" customHeight="1">
      <c r="K52" s="160" t="str">
        <f>'Transcript table'!A56</f>
        <v>70|94</v>
      </c>
      <c r="L52" s="162" t="str">
        <f>'Transcript table'!C56</f>
        <v>Dworf</v>
      </c>
      <c r="M52" s="163" t="e">
        <f ca="1">LOG('All expressed genes'!G48,2)</f>
        <v>#DIV/0!</v>
      </c>
      <c r="N52" s="164" t="e">
        <f ca="1">IF(ISNUMBER('All expressed genes'!H48),'All expressed genes'!H48,NA())</f>
        <v>#N/A</v>
      </c>
      <c r="O52" s="165" t="str">
        <f>'All expressed genes'!J48</f>
        <v>C</v>
      </c>
      <c r="IS52"/>
      <c r="IT52"/>
      <c r="IU52"/>
      <c r="IV52"/>
    </row>
    <row r="53" spans="11:256" ht="15" customHeight="1">
      <c r="K53" s="160" t="str">
        <f>'Transcript table'!A57</f>
        <v>71|95</v>
      </c>
      <c r="L53" s="162" t="str">
        <f>'Transcript table'!C57</f>
        <v>E130102H24Rik</v>
      </c>
      <c r="M53" s="163" t="e">
        <f ca="1">LOG('All expressed genes'!G49,2)</f>
        <v>#DIV/0!</v>
      </c>
      <c r="N53" s="164" t="e">
        <f ca="1">IF(ISNUMBER('All expressed genes'!H49),'All expressed genes'!H49,NA())</f>
        <v>#N/A</v>
      </c>
      <c r="O53" s="165" t="str">
        <f>'All expressed genes'!J49</f>
        <v>C</v>
      </c>
      <c r="IS53"/>
      <c r="IT53"/>
      <c r="IU53"/>
      <c r="IV53"/>
    </row>
    <row r="54" spans="11:256" ht="15" customHeight="1">
      <c r="K54" s="160" t="str">
        <f>'Transcript table'!A58</f>
        <v>72|96</v>
      </c>
      <c r="L54" s="162" t="str">
        <f>'Transcript table'!C58</f>
        <v>Egr2-AS</v>
      </c>
      <c r="M54" s="163" t="e">
        <f ca="1">LOG('All expressed genes'!G50,2)</f>
        <v>#DIV/0!</v>
      </c>
      <c r="N54" s="164" t="e">
        <f ca="1">IF(ISNUMBER('All expressed genes'!H50),'All expressed genes'!H50,NA())</f>
        <v>#N/A</v>
      </c>
      <c r="O54" s="165" t="str">
        <f>'All expressed genes'!J50</f>
        <v>C</v>
      </c>
      <c r="IS54"/>
      <c r="IT54"/>
      <c r="IU54"/>
      <c r="IV54"/>
    </row>
    <row r="55" spans="11:256" ht="15" customHeight="1">
      <c r="K55" s="160" t="str">
        <f>'Transcript table'!A59</f>
        <v>97|121</v>
      </c>
      <c r="L55" s="162" t="str">
        <f>'Transcript table'!C59</f>
        <v>Emx2os</v>
      </c>
      <c r="M55" s="163" t="e">
        <f ca="1">LOG('All expressed genes'!G51,2)</f>
        <v>#DIV/0!</v>
      </c>
      <c r="N55" s="164" t="e">
        <f ca="1">IF(ISNUMBER('All expressed genes'!H51),'All expressed genes'!H51,NA())</f>
        <v>#N/A</v>
      </c>
      <c r="O55" s="165" t="str">
        <f>'All expressed genes'!J51</f>
        <v>C</v>
      </c>
      <c r="IS55"/>
      <c r="IT55"/>
      <c r="IU55"/>
      <c r="IV55"/>
    </row>
    <row r="56" spans="11:256" ht="15" customHeight="1">
      <c r="K56" s="160" t="str">
        <f>'Transcript table'!A60</f>
        <v>98|122</v>
      </c>
      <c r="L56" s="162" t="str">
        <f>'Transcript table'!C60</f>
        <v>Esrp2-as-1</v>
      </c>
      <c r="M56" s="163" t="e">
        <f ca="1">LOG('All expressed genes'!G52,2)</f>
        <v>#DIV/0!</v>
      </c>
      <c r="N56" s="164" t="e">
        <f ca="1">IF(ISNUMBER('All expressed genes'!H52),'All expressed genes'!H52,NA())</f>
        <v>#N/A</v>
      </c>
      <c r="O56" s="165" t="str">
        <f>'All expressed genes'!J52</f>
        <v>C</v>
      </c>
      <c r="IS56"/>
      <c r="IT56"/>
      <c r="IU56"/>
      <c r="IV56"/>
    </row>
    <row r="57" spans="11:256" ht="15" customHeight="1">
      <c r="K57" s="160" t="str">
        <f>'Transcript table'!A61</f>
        <v>99|123</v>
      </c>
      <c r="L57" s="162" t="str">
        <f>'Transcript table'!C61</f>
        <v>Esrp2-as-2</v>
      </c>
      <c r="M57" s="163" t="e">
        <f ca="1">LOG('All expressed genes'!G53,2)</f>
        <v>#DIV/0!</v>
      </c>
      <c r="N57" s="164" t="e">
        <f ca="1">IF(ISNUMBER('All expressed genes'!H53),'All expressed genes'!H53,NA())</f>
        <v>#N/A</v>
      </c>
      <c r="O57" s="165" t="str">
        <f>'All expressed genes'!J53</f>
        <v>C</v>
      </c>
      <c r="IS57"/>
      <c r="IT57"/>
      <c r="IU57"/>
      <c r="IV57"/>
    </row>
    <row r="58" spans="11:256" ht="15" customHeight="1">
      <c r="K58" s="160" t="str">
        <f>'Transcript table'!A62</f>
        <v>100|124</v>
      </c>
      <c r="L58" s="162" t="str">
        <f>'Transcript table'!C62</f>
        <v>Esrp2-as-3</v>
      </c>
      <c r="M58" s="163" t="e">
        <f ca="1">LOG('All expressed genes'!G54,2)</f>
        <v>#DIV/0!</v>
      </c>
      <c r="N58" s="164" t="e">
        <f ca="1">IF(ISNUMBER('All expressed genes'!H54),'All expressed genes'!H54,NA())</f>
        <v>#N/A</v>
      </c>
      <c r="O58" s="165" t="str">
        <f>'All expressed genes'!J54</f>
        <v>C</v>
      </c>
      <c r="IS58"/>
      <c r="IT58"/>
      <c r="IU58"/>
      <c r="IV58"/>
    </row>
    <row r="59" spans="11:256" ht="15" customHeight="1">
      <c r="K59" s="160" t="str">
        <f>'Transcript table'!A63</f>
        <v>101|125</v>
      </c>
      <c r="L59" s="162" t="str">
        <f>'Transcript table'!C63</f>
        <v>Evx1as</v>
      </c>
      <c r="M59" s="163" t="e">
        <f ca="1">LOG('All expressed genes'!G55,2)</f>
        <v>#DIV/0!</v>
      </c>
      <c r="N59" s="164" t="e">
        <f ca="1">IF(ISNUMBER('All expressed genes'!H55),'All expressed genes'!H55,NA())</f>
        <v>#N/A</v>
      </c>
      <c r="O59" s="165" t="str">
        <f>'All expressed genes'!J55</f>
        <v>C</v>
      </c>
      <c r="IS59"/>
      <c r="IT59"/>
      <c r="IU59"/>
      <c r="IV59"/>
    </row>
    <row r="60" spans="11:256" ht="15" customHeight="1">
      <c r="K60" s="160" t="str">
        <f>'Transcript table'!A64</f>
        <v>102|126</v>
      </c>
      <c r="L60" s="162" t="str">
        <f>'Transcript table'!C64</f>
        <v>Fendrr-1</v>
      </c>
      <c r="M60" s="163" t="e">
        <f ca="1">LOG('All expressed genes'!G56,2)</f>
        <v>#DIV/0!</v>
      </c>
      <c r="N60" s="164" t="e">
        <f ca="1">IF(ISNUMBER('All expressed genes'!H56),'All expressed genes'!H56,NA())</f>
        <v>#N/A</v>
      </c>
      <c r="O60" s="165" t="str">
        <f>'All expressed genes'!J56</f>
        <v>C</v>
      </c>
      <c r="IS60"/>
      <c r="IT60"/>
      <c r="IU60"/>
      <c r="IV60"/>
    </row>
    <row r="61" spans="11:256" ht="15" customHeight="1">
      <c r="K61" s="160" t="str">
        <f>'Transcript table'!A65</f>
        <v>103|127</v>
      </c>
      <c r="L61" s="162" t="str">
        <f>'Transcript table'!C65</f>
        <v>Fendrr-2</v>
      </c>
      <c r="M61" s="163" t="e">
        <f ca="1">LOG('All expressed genes'!G57,2)</f>
        <v>#DIV/0!</v>
      </c>
      <c r="N61" s="164" t="e">
        <f ca="1">IF(ISNUMBER('All expressed genes'!H57),'All expressed genes'!H57,NA())</f>
        <v>#N/A</v>
      </c>
      <c r="O61" s="165" t="str">
        <f>'All expressed genes'!J57</f>
        <v>C</v>
      </c>
      <c r="IS61"/>
      <c r="IT61"/>
      <c r="IU61"/>
      <c r="IV61"/>
    </row>
    <row r="62" spans="11:256" ht="15" customHeight="1">
      <c r="K62" s="160" t="str">
        <f>'Transcript table'!A66</f>
        <v>104|128</v>
      </c>
      <c r="L62" s="162" t="str">
        <f>'Transcript table'!C66</f>
        <v>Firre</v>
      </c>
      <c r="M62" s="163" t="e">
        <f ca="1">LOG('All expressed genes'!G58,2)</f>
        <v>#DIV/0!</v>
      </c>
      <c r="N62" s="164" t="e">
        <f ca="1">IF(ISNUMBER('All expressed genes'!H58),'All expressed genes'!H58,NA())</f>
        <v>#N/A</v>
      </c>
      <c r="O62" s="165" t="str">
        <f>'All expressed genes'!J58</f>
        <v>C</v>
      </c>
      <c r="IS62"/>
      <c r="IT62"/>
      <c r="IU62"/>
      <c r="IV62"/>
    </row>
    <row r="63" spans="11:256" ht="15" customHeight="1">
      <c r="K63" s="160" t="str">
        <f>'Transcript table'!A67</f>
        <v>105|129</v>
      </c>
      <c r="L63" s="162" t="str">
        <f>'Transcript table'!C67</f>
        <v>Ftx-1</v>
      </c>
      <c r="M63" s="163" t="e">
        <f ca="1">LOG('All expressed genes'!G59,2)</f>
        <v>#DIV/0!</v>
      </c>
      <c r="N63" s="164" t="e">
        <f ca="1">IF(ISNUMBER('All expressed genes'!H59),'All expressed genes'!H59,NA())</f>
        <v>#N/A</v>
      </c>
      <c r="O63" s="165" t="str">
        <f>'All expressed genes'!J59</f>
        <v>C</v>
      </c>
      <c r="IS63"/>
      <c r="IT63"/>
      <c r="IU63"/>
      <c r="IV63"/>
    </row>
    <row r="64" spans="11:256" ht="15" customHeight="1">
      <c r="K64" s="160" t="str">
        <f>'Transcript table'!A68</f>
        <v>106|130</v>
      </c>
      <c r="L64" s="162" t="str">
        <f>'Transcript table'!C68</f>
        <v>Ftx-2</v>
      </c>
      <c r="M64" s="163" t="e">
        <f ca="1">LOG('All expressed genes'!G60,2)</f>
        <v>#DIV/0!</v>
      </c>
      <c r="N64" s="164" t="e">
        <f ca="1">IF(ISNUMBER('All expressed genes'!H60),'All expressed genes'!H60,NA())</f>
        <v>#N/A</v>
      </c>
      <c r="O64" s="165" t="str">
        <f>'All expressed genes'!J60</f>
        <v>C</v>
      </c>
      <c r="IS64"/>
      <c r="IT64"/>
      <c r="IU64"/>
      <c r="IV64"/>
    </row>
    <row r="65" spans="11:256" ht="15" customHeight="1">
      <c r="K65" s="160" t="str">
        <f>'Transcript table'!A69</f>
        <v>107|131</v>
      </c>
      <c r="L65" s="162" t="str">
        <f>'Transcript table'!C69</f>
        <v>G730013B05Rik-1</v>
      </c>
      <c r="M65" s="163" t="e">
        <f ca="1">LOG('All expressed genes'!G61,2)</f>
        <v>#DIV/0!</v>
      </c>
      <c r="N65" s="164" t="e">
        <f ca="1">IF(ISNUMBER('All expressed genes'!H61),'All expressed genes'!H61,NA())</f>
        <v>#N/A</v>
      </c>
      <c r="O65" s="165" t="str">
        <f>'All expressed genes'!J61</f>
        <v>C</v>
      </c>
      <c r="IS65"/>
      <c r="IT65"/>
      <c r="IU65"/>
      <c r="IV65"/>
    </row>
    <row r="66" spans="11:256" ht="15" customHeight="1">
      <c r="K66" s="160" t="str">
        <f>'Transcript table'!A70</f>
        <v>108|132</v>
      </c>
      <c r="L66" s="162" t="str">
        <f>'Transcript table'!C70</f>
        <v>G730013B05Rik-2</v>
      </c>
      <c r="M66" s="163" t="e">
        <f ca="1">LOG('All expressed genes'!G62,2)</f>
        <v>#DIV/0!</v>
      </c>
      <c r="N66" s="164" t="e">
        <f ca="1">IF(ISNUMBER('All expressed genes'!H62),'All expressed genes'!H62,NA())</f>
        <v>#N/A</v>
      </c>
      <c r="O66" s="165" t="str">
        <f>'All expressed genes'!J62</f>
        <v>C</v>
      </c>
      <c r="IS66"/>
      <c r="IT66"/>
      <c r="IU66"/>
      <c r="IV66"/>
    </row>
    <row r="67" spans="11:256" ht="15" customHeight="1">
      <c r="K67" s="160" t="str">
        <f>'Transcript table'!A71</f>
        <v>109|133</v>
      </c>
      <c r="L67" s="162" t="str">
        <f>'Transcript table'!C71</f>
        <v>Gas5</v>
      </c>
      <c r="M67" s="163" t="e">
        <f ca="1">LOG('All expressed genes'!G63,2)</f>
        <v>#DIV/0!</v>
      </c>
      <c r="N67" s="164" t="e">
        <f ca="1">IF(ISNUMBER('All expressed genes'!H63),'All expressed genes'!H63,NA())</f>
        <v>#N/A</v>
      </c>
      <c r="O67" s="165" t="str">
        <f>'All expressed genes'!J63</f>
        <v>C</v>
      </c>
      <c r="IS67"/>
      <c r="IT67"/>
      <c r="IU67"/>
      <c r="IV67"/>
    </row>
    <row r="68" spans="11:256" ht="15" customHeight="1">
      <c r="K68" s="160" t="str">
        <f>'Transcript table'!A72</f>
        <v>110|134</v>
      </c>
      <c r="L68" s="162" t="str">
        <f>'Transcript table'!C72</f>
        <v>Gfra1</v>
      </c>
      <c r="M68" s="163" t="e">
        <f ca="1">LOG('All expressed genes'!G64,2)</f>
        <v>#DIV/0!</v>
      </c>
      <c r="N68" s="164" t="e">
        <f ca="1">IF(ISNUMBER('All expressed genes'!H64),'All expressed genes'!H64,NA())</f>
        <v>#N/A</v>
      </c>
      <c r="O68" s="165" t="str">
        <f>'All expressed genes'!J64</f>
        <v>C</v>
      </c>
      <c r="IS68"/>
      <c r="IT68"/>
      <c r="IU68"/>
      <c r="IV68"/>
    </row>
    <row r="69" spans="11:256" ht="15" customHeight="1">
      <c r="K69" s="160" t="str">
        <f>'Transcript table'!A73</f>
        <v>111|135</v>
      </c>
      <c r="L69" s="162" t="str">
        <f>'Transcript table'!C73</f>
        <v>Gm12919</v>
      </c>
      <c r="M69" s="163" t="e">
        <f ca="1">LOG('All expressed genes'!G65,2)</f>
        <v>#DIV/0!</v>
      </c>
      <c r="N69" s="164" t="e">
        <f ca="1">IF(ISNUMBER('All expressed genes'!H65),'All expressed genes'!H65,NA())</f>
        <v>#N/A</v>
      </c>
      <c r="O69" s="165" t="str">
        <f>'All expressed genes'!J65</f>
        <v>C</v>
      </c>
      <c r="IS69"/>
      <c r="IT69"/>
      <c r="IU69"/>
      <c r="IV69"/>
    </row>
    <row r="70" spans="11:256" ht="15" customHeight="1">
      <c r="K70" s="160" t="str">
        <f>'Transcript table'!A74</f>
        <v>112|136</v>
      </c>
      <c r="L70" s="162" t="str">
        <f>'Transcript table'!C74</f>
        <v>Gm13865</v>
      </c>
      <c r="M70" s="163" t="e">
        <f ca="1">LOG('All expressed genes'!G66,2)</f>
        <v>#DIV/0!</v>
      </c>
      <c r="N70" s="164" t="e">
        <f ca="1">IF(ISNUMBER('All expressed genes'!H66),'All expressed genes'!H66,NA())</f>
        <v>#N/A</v>
      </c>
      <c r="O70" s="165" t="str">
        <f>'All expressed genes'!J66</f>
        <v>C</v>
      </c>
      <c r="IS70"/>
      <c r="IT70"/>
      <c r="IU70"/>
      <c r="IV70"/>
    </row>
    <row r="71" spans="11:256" ht="15" customHeight="1">
      <c r="K71" s="160" t="str">
        <f>'Transcript table'!A75</f>
        <v>113|137</v>
      </c>
      <c r="L71" s="162" t="str">
        <f>'Transcript table'!C75</f>
        <v>Gm14155</v>
      </c>
      <c r="M71" s="163" t="e">
        <f ca="1">LOG('All expressed genes'!G67,2)</f>
        <v>#DIV/0!</v>
      </c>
      <c r="N71" s="164" t="e">
        <f ca="1">IF(ISNUMBER('All expressed genes'!H67),'All expressed genes'!H67,NA())</f>
        <v>#N/A</v>
      </c>
      <c r="O71" s="165" t="str">
        <f>'All expressed genes'!J67</f>
        <v>C</v>
      </c>
      <c r="IS71"/>
      <c r="IT71"/>
      <c r="IU71"/>
      <c r="IV71"/>
    </row>
    <row r="72" spans="11:256" ht="15" customHeight="1">
      <c r="K72" s="160" t="str">
        <f>'Transcript table'!A76</f>
        <v>114|138</v>
      </c>
      <c r="L72" s="162" t="str">
        <f>'Transcript table'!C76</f>
        <v>Gm15050</v>
      </c>
      <c r="M72" s="163" t="e">
        <f ca="1">LOG('All expressed genes'!G68,2)</f>
        <v>#DIV/0!</v>
      </c>
      <c r="N72" s="164" t="e">
        <f ca="1">IF(ISNUMBER('All expressed genes'!H68),'All expressed genes'!H68,NA())</f>
        <v>#N/A</v>
      </c>
      <c r="O72" s="165" t="str">
        <f>'All expressed genes'!J68</f>
        <v>C</v>
      </c>
      <c r="IS72"/>
      <c r="IT72"/>
      <c r="IU72"/>
      <c r="IV72"/>
    </row>
    <row r="73" spans="11:256" ht="15" customHeight="1">
      <c r="K73" s="160" t="str">
        <f>'Transcript table'!A77</f>
        <v>115|139</v>
      </c>
      <c r="L73" s="162" t="str">
        <f>'Transcript table'!C77</f>
        <v>Gm15054</v>
      </c>
      <c r="M73" s="163" t="e">
        <f ca="1">LOG('All expressed genes'!G69,2)</f>
        <v>#DIV/0!</v>
      </c>
      <c r="N73" s="164" t="e">
        <f ca="1">IF(ISNUMBER('All expressed genes'!H69),'All expressed genes'!H69,NA())</f>
        <v>#N/A</v>
      </c>
      <c r="O73" s="165" t="str">
        <f>'All expressed genes'!J69</f>
        <v>C</v>
      </c>
      <c r="IS73"/>
      <c r="IT73"/>
      <c r="IU73"/>
      <c r="IV73"/>
    </row>
    <row r="74" spans="11:256" ht="15" customHeight="1">
      <c r="K74" s="160" t="str">
        <f>'Transcript table'!A78</f>
        <v>116|140</v>
      </c>
      <c r="L74" s="162" t="str">
        <f>'Transcript table'!C78</f>
        <v>Gm15834</v>
      </c>
      <c r="M74" s="163" t="e">
        <f ca="1">LOG('All expressed genes'!G70,2)</f>
        <v>#DIV/0!</v>
      </c>
      <c r="N74" s="164" t="e">
        <f ca="1">IF(ISNUMBER('All expressed genes'!H70),'All expressed genes'!H70,NA())</f>
        <v>#N/A</v>
      </c>
      <c r="O74" s="165" t="str">
        <f>'All expressed genes'!J70</f>
        <v>C</v>
      </c>
      <c r="IS74"/>
      <c r="IT74"/>
      <c r="IU74"/>
      <c r="IV74"/>
    </row>
    <row r="75" spans="11:256" ht="15" customHeight="1">
      <c r="K75" s="160" t="str">
        <f>'Transcript table'!A79</f>
        <v>117|141</v>
      </c>
      <c r="L75" s="162" t="str">
        <f>'Transcript table'!C79</f>
        <v>Gm16551</v>
      </c>
      <c r="M75" s="163" t="e">
        <f ca="1">LOG('All expressed genes'!G71,2)</f>
        <v>#DIV/0!</v>
      </c>
      <c r="N75" s="164" t="e">
        <f ca="1">IF(ISNUMBER('All expressed genes'!H71),'All expressed genes'!H71,NA())</f>
        <v>#N/A</v>
      </c>
      <c r="O75" s="165" t="str">
        <f>'All expressed genes'!J71</f>
        <v>C</v>
      </c>
      <c r="IS75"/>
      <c r="IT75"/>
      <c r="IU75"/>
      <c r="IV75"/>
    </row>
    <row r="76" spans="11:256" ht="15" customHeight="1">
      <c r="K76" s="160" t="str">
        <f>'Transcript table'!A80</f>
        <v>118|142</v>
      </c>
      <c r="L76" s="162" t="str">
        <f>'Transcript table'!C80</f>
        <v>Gm16845-1</v>
      </c>
      <c r="M76" s="163" t="e">
        <f ca="1">LOG('All expressed genes'!G72,2)</f>
        <v>#DIV/0!</v>
      </c>
      <c r="N76" s="164" t="e">
        <f ca="1">IF(ISNUMBER('All expressed genes'!H72),'All expressed genes'!H72,NA())</f>
        <v>#N/A</v>
      </c>
      <c r="O76" s="165" t="str">
        <f>'All expressed genes'!J72</f>
        <v>C</v>
      </c>
      <c r="IS76"/>
      <c r="IT76"/>
      <c r="IU76"/>
      <c r="IV76"/>
    </row>
    <row r="77" spans="11:256" ht="15" customHeight="1">
      <c r="K77" s="160" t="str">
        <f>'Transcript table'!A81</f>
        <v>119|143</v>
      </c>
      <c r="L77" s="162" t="str">
        <f>'Transcript table'!C81</f>
        <v>Gm16845-2</v>
      </c>
      <c r="M77" s="163" t="e">
        <f ca="1">LOG('All expressed genes'!G73,2)</f>
        <v>#DIV/0!</v>
      </c>
      <c r="N77" s="164" t="e">
        <f ca="1">IF(ISNUMBER('All expressed genes'!H73),'All expressed genes'!H73,NA())</f>
        <v>#N/A</v>
      </c>
      <c r="O77" s="165" t="str">
        <f>'All expressed genes'!J73</f>
        <v>C</v>
      </c>
      <c r="IS77"/>
      <c r="IT77"/>
      <c r="IU77"/>
      <c r="IV77"/>
    </row>
    <row r="78" spans="11:256" ht="15" customHeight="1">
      <c r="K78" s="160" t="str">
        <f>'Transcript table'!A82</f>
        <v>120|144</v>
      </c>
      <c r="L78" s="162" t="str">
        <f>'Transcript table'!C82</f>
        <v>Gm2694-1</v>
      </c>
      <c r="M78" s="163" t="e">
        <f ca="1">LOG('All expressed genes'!G74,2)</f>
        <v>#DIV/0!</v>
      </c>
      <c r="N78" s="164" t="e">
        <f ca="1">IF(ISNUMBER('All expressed genes'!H74),'All expressed genes'!H74,NA())</f>
        <v>#N/A</v>
      </c>
      <c r="O78" s="165" t="str">
        <f>'All expressed genes'!J74</f>
        <v>C</v>
      </c>
      <c r="IS78"/>
      <c r="IT78"/>
      <c r="IU78"/>
      <c r="IV78"/>
    </row>
    <row r="79" spans="11:256" ht="15" customHeight="1">
      <c r="K79" s="160" t="str">
        <f>'Transcript table'!A83</f>
        <v>145|169</v>
      </c>
      <c r="L79" s="162" t="str">
        <f>'Transcript table'!C83</f>
        <v>Gm2694-2</v>
      </c>
      <c r="M79" s="163" t="e">
        <f ca="1">LOG('All expressed genes'!G75,2)</f>
        <v>#DIV/0!</v>
      </c>
      <c r="N79" s="164" t="e">
        <f ca="1">IF(ISNUMBER('All expressed genes'!H75),'All expressed genes'!H75,NA())</f>
        <v>#N/A</v>
      </c>
      <c r="O79" s="165" t="str">
        <f>'All expressed genes'!J75</f>
        <v>C</v>
      </c>
      <c r="IS79"/>
      <c r="IT79"/>
      <c r="IU79"/>
      <c r="IV79"/>
    </row>
    <row r="80" spans="11:256" ht="15" customHeight="1">
      <c r="K80" s="160" t="str">
        <f>'Transcript table'!A84</f>
        <v>146|170</v>
      </c>
      <c r="L80" s="162" t="str">
        <f>'Transcript table'!C84</f>
        <v>Gm30731</v>
      </c>
      <c r="M80" s="163" t="e">
        <f ca="1">LOG('All expressed genes'!G76,2)</f>
        <v>#DIV/0!</v>
      </c>
      <c r="N80" s="164" t="e">
        <f ca="1">IF(ISNUMBER('All expressed genes'!H76),'All expressed genes'!H76,NA())</f>
        <v>#N/A</v>
      </c>
      <c r="O80" s="165" t="str">
        <f>'All expressed genes'!J76</f>
        <v>C</v>
      </c>
      <c r="IS80"/>
      <c r="IT80"/>
      <c r="IU80"/>
      <c r="IV80"/>
    </row>
    <row r="81" spans="11:256" ht="15" customHeight="1">
      <c r="K81" s="160" t="str">
        <f>'Transcript table'!A85</f>
        <v>147|171</v>
      </c>
      <c r="L81" s="162" t="str">
        <f>'Transcript table'!C85</f>
        <v>Gm32592</v>
      </c>
      <c r="M81" s="163" t="e">
        <f ca="1">LOG('All expressed genes'!G77,2)</f>
        <v>#DIV/0!</v>
      </c>
      <c r="N81" s="164" t="e">
        <f ca="1">IF(ISNUMBER('All expressed genes'!H77),'All expressed genes'!H77,NA())</f>
        <v>#N/A</v>
      </c>
      <c r="O81" s="165" t="str">
        <f>'All expressed genes'!J77</f>
        <v>C</v>
      </c>
      <c r="IS81"/>
      <c r="IT81"/>
      <c r="IU81"/>
      <c r="IV81"/>
    </row>
    <row r="82" spans="11:256" ht="15" customHeight="1">
      <c r="K82" s="160" t="str">
        <f>'Transcript table'!A86</f>
        <v>148|172</v>
      </c>
      <c r="L82" s="162" t="str">
        <f>'Transcript table'!C86</f>
        <v>Gm6644</v>
      </c>
      <c r="M82" s="163" t="e">
        <f ca="1">LOG('All expressed genes'!G78,2)</f>
        <v>#DIV/0!</v>
      </c>
      <c r="N82" s="164" t="e">
        <f ca="1">IF(ISNUMBER('All expressed genes'!H78),'All expressed genes'!H78,NA())</f>
        <v>#N/A</v>
      </c>
      <c r="O82" s="165" t="str">
        <f>'All expressed genes'!J78</f>
        <v>C</v>
      </c>
      <c r="IS82"/>
      <c r="IT82"/>
      <c r="IU82"/>
      <c r="IV82"/>
    </row>
    <row r="83" spans="11:256" ht="15" customHeight="1">
      <c r="K83" s="160" t="str">
        <f>'Transcript table'!A87</f>
        <v>149|173</v>
      </c>
      <c r="L83" s="162" t="str">
        <f>'Transcript table'!C87</f>
        <v>Gm6768</v>
      </c>
      <c r="M83" s="163" t="e">
        <f ca="1">LOG('All expressed genes'!G79,2)</f>
        <v>#DIV/0!</v>
      </c>
      <c r="N83" s="164" t="e">
        <f ca="1">IF(ISNUMBER('All expressed genes'!H79),'All expressed genes'!H79,NA())</f>
        <v>#N/A</v>
      </c>
      <c r="O83" s="165" t="str">
        <f>'All expressed genes'!J79</f>
        <v>C</v>
      </c>
      <c r="IS83"/>
      <c r="IT83"/>
      <c r="IU83"/>
      <c r="IV83"/>
    </row>
    <row r="84" spans="11:256" ht="15" customHeight="1">
      <c r="K84" s="160" t="str">
        <f>'Transcript table'!A88</f>
        <v>150|174</v>
      </c>
      <c r="L84" s="162" t="str">
        <f>'Transcript table'!C88</f>
        <v>H19</v>
      </c>
      <c r="M84" s="163" t="e">
        <f ca="1">LOG('All expressed genes'!G80,2)</f>
        <v>#DIV/0!</v>
      </c>
      <c r="N84" s="164" t="e">
        <f ca="1">IF(ISNUMBER('All expressed genes'!H80),'All expressed genes'!H80,NA())</f>
        <v>#N/A</v>
      </c>
      <c r="O84" s="165" t="str">
        <f>'All expressed genes'!J80</f>
        <v>C</v>
      </c>
      <c r="IS84"/>
      <c r="IT84"/>
      <c r="IU84"/>
      <c r="IV84"/>
    </row>
    <row r="85" spans="11:256" ht="15" customHeight="1">
      <c r="K85" s="160" t="str">
        <f>'Transcript table'!A89</f>
        <v>151|175</v>
      </c>
      <c r="L85" s="162" t="str">
        <f>'Transcript table'!C89</f>
        <v>Halr1</v>
      </c>
      <c r="M85" s="163" t="e">
        <f ca="1">LOG('All expressed genes'!G81,2)</f>
        <v>#DIV/0!</v>
      </c>
      <c r="N85" s="164" t="e">
        <f ca="1">IF(ISNUMBER('All expressed genes'!H81),'All expressed genes'!H81,NA())</f>
        <v>#N/A</v>
      </c>
      <c r="O85" s="165" t="str">
        <f>'All expressed genes'!J81</f>
        <v>C</v>
      </c>
      <c r="IS85"/>
      <c r="IT85"/>
      <c r="IU85"/>
      <c r="IV85"/>
    </row>
    <row r="86" spans="11:256" ht="15" customHeight="1">
      <c r="K86" s="160" t="str">
        <f>'Transcript table'!A90</f>
        <v>152|176</v>
      </c>
      <c r="L86" s="162" t="str">
        <f>'Transcript table'!C90</f>
        <v>Hm629797</v>
      </c>
      <c r="M86" s="163" t="e">
        <f ca="1">LOG('All expressed genes'!G82,2)</f>
        <v>#DIV/0!</v>
      </c>
      <c r="N86" s="164" t="e">
        <f ca="1">IF(ISNUMBER('All expressed genes'!H82),'All expressed genes'!H82,NA())</f>
        <v>#N/A</v>
      </c>
      <c r="O86" s="165" t="str">
        <f>'All expressed genes'!J82</f>
        <v>C</v>
      </c>
      <c r="IS86"/>
      <c r="IT86"/>
      <c r="IU86"/>
      <c r="IV86"/>
    </row>
    <row r="87" spans="11:256" ht="15" customHeight="1">
      <c r="K87" s="160" t="str">
        <f>'Transcript table'!A91</f>
        <v>153|177</v>
      </c>
      <c r="L87" s="162" t="str">
        <f>'Transcript table'!C91</f>
        <v>Hotair</v>
      </c>
      <c r="M87" s="163" t="e">
        <f ca="1">LOG('All expressed genes'!G83,2)</f>
        <v>#DIV/0!</v>
      </c>
      <c r="N87" s="164" t="e">
        <f ca="1">IF(ISNUMBER('All expressed genes'!H83),'All expressed genes'!H83,NA())</f>
        <v>#N/A</v>
      </c>
      <c r="O87" s="165" t="str">
        <f>'All expressed genes'!J83</f>
        <v>C</v>
      </c>
      <c r="IS87"/>
      <c r="IT87"/>
      <c r="IU87"/>
      <c r="IV87"/>
    </row>
    <row r="88" spans="11:256" ht="15" customHeight="1">
      <c r="K88" s="160" t="str">
        <f>'Transcript table'!A92</f>
        <v>154|178</v>
      </c>
      <c r="L88" s="162" t="str">
        <f>'Transcript table'!C92</f>
        <v>Hottip-1</v>
      </c>
      <c r="M88" s="163" t="e">
        <f ca="1">LOG('All expressed genes'!G84,2)</f>
        <v>#DIV/0!</v>
      </c>
      <c r="N88" s="164" t="e">
        <f ca="1">IF(ISNUMBER('All expressed genes'!H84),'All expressed genes'!H84,NA())</f>
        <v>#N/A</v>
      </c>
      <c r="O88" s="165" t="str">
        <f>'All expressed genes'!J84</f>
        <v>C</v>
      </c>
      <c r="IS88"/>
      <c r="IT88"/>
      <c r="IU88"/>
      <c r="IV88"/>
    </row>
    <row r="89" spans="11:256" ht="15" customHeight="1">
      <c r="K89" s="160" t="str">
        <f>'Transcript table'!A93</f>
        <v>155|179</v>
      </c>
      <c r="L89" s="162" t="str">
        <f>'Transcript table'!C93</f>
        <v>Hottip-2</v>
      </c>
      <c r="M89" s="163" t="e">
        <f ca="1">LOG('All expressed genes'!G85,2)</f>
        <v>#DIV/0!</v>
      </c>
      <c r="N89" s="164" t="e">
        <f ca="1">IF(ISNUMBER('All expressed genes'!H85),'All expressed genes'!H85,NA())</f>
        <v>#N/A</v>
      </c>
      <c r="O89" s="165" t="str">
        <f>'All expressed genes'!J85</f>
        <v>C</v>
      </c>
      <c r="IS89"/>
      <c r="IT89"/>
      <c r="IU89"/>
      <c r="IV89"/>
    </row>
    <row r="90" spans="11:256" ht="15" customHeight="1">
      <c r="K90" s="160" t="str">
        <f>'Transcript table'!A94</f>
        <v>156|180</v>
      </c>
      <c r="L90" s="162" t="str">
        <f>'Transcript table'!C94</f>
        <v>Hoxa11os</v>
      </c>
      <c r="M90" s="163" t="e">
        <f ca="1">LOG('All expressed genes'!G86,2)</f>
        <v>#DIV/0!</v>
      </c>
      <c r="N90" s="164" t="e">
        <f ca="1">IF(ISNUMBER('All expressed genes'!H86),'All expressed genes'!H86,NA())</f>
        <v>#N/A</v>
      </c>
      <c r="O90" s="165" t="str">
        <f>'All expressed genes'!J86</f>
        <v>C</v>
      </c>
      <c r="IS90"/>
      <c r="IT90"/>
      <c r="IU90"/>
      <c r="IV90"/>
    </row>
    <row r="91" spans="11:256" ht="15" customHeight="1">
      <c r="K91" s="160" t="str">
        <f>'Transcript table'!A95</f>
        <v>157|181</v>
      </c>
      <c r="L91" s="162" t="str">
        <f>'Transcript table'!C95</f>
        <v>Hoxaas3</v>
      </c>
      <c r="M91" s="163" t="e">
        <f ca="1">LOG('All expressed genes'!G87,2)</f>
        <v>#DIV/0!</v>
      </c>
      <c r="N91" s="164" t="e">
        <f ca="1">IF(ISNUMBER('All expressed genes'!H87),'All expressed genes'!H87,NA())</f>
        <v>#N/A</v>
      </c>
      <c r="O91" s="165" t="str">
        <f>'All expressed genes'!J87</f>
        <v>C</v>
      </c>
      <c r="IS91"/>
      <c r="IT91"/>
      <c r="IU91"/>
      <c r="IV91"/>
    </row>
    <row r="92" spans="11:256" ht="15" customHeight="1">
      <c r="K92" s="160" t="str">
        <f>'Transcript table'!A96</f>
        <v>158|182</v>
      </c>
      <c r="L92" s="162" t="str">
        <f>'Transcript table'!C96</f>
        <v>Huc1</v>
      </c>
      <c r="M92" s="163" t="e">
        <f ca="1">LOG('All expressed genes'!G88,2)</f>
        <v>#DIV/0!</v>
      </c>
      <c r="N92" s="164" t="e">
        <f ca="1">IF(ISNUMBER('All expressed genes'!H88),'All expressed genes'!H88,NA())</f>
        <v>#N/A</v>
      </c>
      <c r="O92" s="165" t="str">
        <f>'All expressed genes'!J88</f>
        <v>C</v>
      </c>
      <c r="IS92"/>
      <c r="IT92"/>
      <c r="IU92"/>
      <c r="IV92"/>
    </row>
    <row r="93" spans="11:256" ht="15" customHeight="1">
      <c r="K93" s="160" t="str">
        <f>'Transcript table'!A97</f>
        <v>159|183</v>
      </c>
      <c r="L93" s="162" t="str">
        <f>'Transcript table'!C97</f>
        <v>Jpx</v>
      </c>
      <c r="M93" s="163" t="e">
        <f ca="1">LOG('All expressed genes'!G89,2)</f>
        <v>#DIV/0!</v>
      </c>
      <c r="N93" s="164" t="e">
        <f ca="1">IF(ISNUMBER('All expressed genes'!H89),'All expressed genes'!H89,NA())</f>
        <v>#N/A</v>
      </c>
      <c r="O93" s="165" t="str">
        <f>'All expressed genes'!J89</f>
        <v>C</v>
      </c>
      <c r="IS93"/>
      <c r="IT93"/>
      <c r="IU93"/>
      <c r="IV93"/>
    </row>
    <row r="94" spans="11:256" ht="15" customHeight="1">
      <c r="K94" s="160" t="str">
        <f>'Transcript table'!A98</f>
        <v>160|184</v>
      </c>
      <c r="L94" s="162" t="str">
        <f>'Transcript table'!C98</f>
        <v>Kcnq1ot1</v>
      </c>
      <c r="M94" s="163" t="e">
        <f ca="1">LOG('All expressed genes'!G90,2)</f>
        <v>#DIV/0!</v>
      </c>
      <c r="N94" s="164" t="e">
        <f ca="1">IF(ISNUMBER('All expressed genes'!H90),'All expressed genes'!H90,NA())</f>
        <v>#N/A</v>
      </c>
      <c r="O94" s="165" t="str">
        <f>'All expressed genes'!J90</f>
        <v>C</v>
      </c>
      <c r="IS94"/>
      <c r="IT94"/>
      <c r="IU94"/>
      <c r="IV94"/>
    </row>
    <row r="95" spans="11:256" ht="15" customHeight="1">
      <c r="K95" s="160" t="str">
        <f>'Transcript table'!A99</f>
        <v>161|185</v>
      </c>
      <c r="L95" s="162" t="str">
        <f>'Transcript table'!C99</f>
        <v>LeXis-1</v>
      </c>
      <c r="M95" s="163" t="e">
        <f ca="1">LOG('All expressed genes'!G91,2)</f>
        <v>#DIV/0!</v>
      </c>
      <c r="N95" s="164" t="e">
        <f ca="1">IF(ISNUMBER('All expressed genes'!H91),'All expressed genes'!H91,NA())</f>
        <v>#N/A</v>
      </c>
      <c r="O95" s="165" t="str">
        <f>'All expressed genes'!J91</f>
        <v>C</v>
      </c>
      <c r="IS95"/>
      <c r="IT95"/>
      <c r="IU95"/>
      <c r="IV95"/>
    </row>
    <row r="96" spans="11:256" ht="13.5" customHeight="1">
      <c r="K96" s="160" t="str">
        <f>'Transcript table'!A100</f>
        <v>162|186</v>
      </c>
      <c r="L96" s="162" t="str">
        <f>'Transcript table'!C100</f>
        <v>LeXis-2</v>
      </c>
      <c r="M96" s="163" t="e">
        <f ca="1">LOG('All expressed genes'!G92,2)</f>
        <v>#DIV/0!</v>
      </c>
      <c r="N96" s="164" t="e">
        <f ca="1">IF(ISNUMBER('All expressed genes'!H92),'All expressed genes'!H92,NA())</f>
        <v>#N/A</v>
      </c>
      <c r="O96" s="165" t="str">
        <f>'All expressed genes'!J92</f>
        <v>C</v>
      </c>
      <c r="IS96"/>
      <c r="IT96"/>
      <c r="IU96"/>
      <c r="IV96"/>
    </row>
    <row r="97" spans="11:256" ht="13.5" customHeight="1">
      <c r="K97" s="160" t="str">
        <f>'Transcript table'!A101</f>
        <v>163|187</v>
      </c>
      <c r="L97" s="162" t="str">
        <f>'Transcript table'!C101</f>
        <v>linc1242</v>
      </c>
      <c r="M97" s="163" t="e">
        <f ca="1">LOG('All expressed genes'!G93,2)</f>
        <v>#DIV/0!</v>
      </c>
      <c r="N97" s="164" t="e">
        <f ca="1">IF(ISNUMBER('All expressed genes'!H93),'All expressed genes'!H93,NA())</f>
        <v>#N/A</v>
      </c>
      <c r="O97" s="165" t="str">
        <f>'All expressed genes'!J93</f>
        <v>C</v>
      </c>
      <c r="IS97"/>
      <c r="IT97"/>
      <c r="IU97"/>
      <c r="IV97"/>
    </row>
    <row r="98" spans="11:256" ht="13.5" customHeight="1">
      <c r="K98" s="160" t="str">
        <f>'Transcript table'!A102</f>
        <v>164|188</v>
      </c>
      <c r="L98" s="162" t="str">
        <f>'Transcript table'!C102</f>
        <v>linc1257-1</v>
      </c>
      <c r="M98" s="163" t="e">
        <f ca="1">LOG('All expressed genes'!G94,2)</f>
        <v>#DIV/0!</v>
      </c>
      <c r="N98" s="164" t="e">
        <f ca="1">IF(ISNUMBER('All expressed genes'!H94),'All expressed genes'!H94,NA())</f>
        <v>#N/A</v>
      </c>
      <c r="O98" s="165" t="str">
        <f>'All expressed genes'!J94</f>
        <v>C</v>
      </c>
      <c r="IS98"/>
      <c r="IT98"/>
      <c r="IU98"/>
      <c r="IV98"/>
    </row>
    <row r="99" spans="11:256" ht="13.5" customHeight="1">
      <c r="K99" s="160" t="str">
        <f>'Transcript table'!A103</f>
        <v>165|189</v>
      </c>
      <c r="L99" s="162" t="str">
        <f>'Transcript table'!C103</f>
        <v>linc1257-2</v>
      </c>
      <c r="M99" s="163" t="e">
        <f ca="1">LOG('All expressed genes'!G95,2)</f>
        <v>#DIV/0!</v>
      </c>
      <c r="N99" s="164" t="e">
        <f ca="1">IF(ISNUMBER('All expressed genes'!H95),'All expressed genes'!H95,NA())</f>
        <v>#N/A</v>
      </c>
      <c r="O99" s="165" t="str">
        <f>'All expressed genes'!J95</f>
        <v>C</v>
      </c>
      <c r="IS99"/>
      <c r="IT99"/>
      <c r="IU99"/>
      <c r="IV99"/>
    </row>
    <row r="100" spans="11:256" ht="13.5" customHeight="1">
      <c r="K100" s="160" t="str">
        <f>'Transcript table'!A104</f>
        <v>166|190</v>
      </c>
      <c r="L100" s="162" t="str">
        <f>'Transcript table'!C104</f>
        <v>linc1368</v>
      </c>
      <c r="M100" s="163" t="e">
        <f ca="1">LOG('All expressed genes'!G96,2)</f>
        <v>#DIV/0!</v>
      </c>
      <c r="N100" s="164" t="e">
        <f ca="1">IF(ISNUMBER('All expressed genes'!H96),'All expressed genes'!H96,NA())</f>
        <v>#N/A</v>
      </c>
      <c r="O100" s="165" t="str">
        <f>'All expressed genes'!J96</f>
        <v>C</v>
      </c>
      <c r="IS100"/>
      <c r="IT100"/>
      <c r="IU100"/>
      <c r="IV100"/>
    </row>
    <row r="101" spans="11:256" ht="13.5" customHeight="1">
      <c r="K101" s="160" t="str">
        <f>'Transcript table'!A105</f>
        <v>167|191</v>
      </c>
      <c r="L101" s="162" t="str">
        <f>'Transcript table'!C105</f>
        <v>LincRNA-Gm4419-1</v>
      </c>
      <c r="M101" s="163" t="e">
        <f ca="1">LOG('All expressed genes'!G97,2)</f>
        <v>#DIV/0!</v>
      </c>
      <c r="N101" s="164" t="e">
        <f ca="1">IF(ISNUMBER('All expressed genes'!H97),'All expressed genes'!H97,NA())</f>
        <v>#N/A</v>
      </c>
      <c r="O101" s="165" t="str">
        <f>'All expressed genes'!J97</f>
        <v>C</v>
      </c>
      <c r="IS101"/>
      <c r="IT101"/>
      <c r="IU101"/>
      <c r="IV101"/>
    </row>
    <row r="102" spans="11:256" ht="13.5" customHeight="1">
      <c r="K102" s="160" t="str">
        <f>'Transcript table'!A106</f>
        <v>168|192</v>
      </c>
      <c r="L102" s="162" t="str">
        <f>'Transcript table'!C106</f>
        <v>LincRNA-Gm4419-2</v>
      </c>
      <c r="M102" s="163" t="e">
        <f ca="1">LOG('All expressed genes'!G98,2)</f>
        <v>#DIV/0!</v>
      </c>
      <c r="N102" s="164" t="e">
        <f ca="1">IF(ISNUMBER('All expressed genes'!H98),'All expressed genes'!H98,NA())</f>
        <v>#N/A</v>
      </c>
      <c r="O102" s="165" t="str">
        <f>'All expressed genes'!J98</f>
        <v>C</v>
      </c>
      <c r="IS102"/>
      <c r="IT102"/>
      <c r="IU102"/>
      <c r="IV102"/>
    </row>
    <row r="103" spans="11:256" ht="13.5" customHeight="1">
      <c r="K103" s="160" t="str">
        <f>'Transcript table'!A107</f>
        <v>193|217</v>
      </c>
      <c r="L103" s="162" t="str">
        <f>'Transcript table'!C107</f>
        <v>Lnc13</v>
      </c>
      <c r="M103" s="163" t="e">
        <f ca="1">LOG('All expressed genes'!G99,2)</f>
        <v>#DIV/0!</v>
      </c>
      <c r="N103" s="164" t="e">
        <f ca="1">IF(ISNUMBER('All expressed genes'!H99),'All expressed genes'!H99,NA())</f>
        <v>#N/A</v>
      </c>
      <c r="O103" s="165" t="str">
        <f>'All expressed genes'!J99</f>
        <v>C</v>
      </c>
      <c r="IS103"/>
      <c r="IT103"/>
      <c r="IU103"/>
      <c r="IV103"/>
    </row>
    <row r="104" spans="11:256" ht="13.5" customHeight="1">
      <c r="K104" s="160" t="str">
        <f>'Transcript table'!A108</f>
        <v>194|218</v>
      </c>
      <c r="L104" s="162" t="str">
        <f>'Transcript table'!C108</f>
        <v>lnc-31</v>
      </c>
      <c r="M104" s="163" t="e">
        <f ca="1">LOG('All expressed genes'!G100,2)</f>
        <v>#DIV/0!</v>
      </c>
      <c r="N104" s="164" t="e">
        <f ca="1">IF(ISNUMBER('All expressed genes'!H100),'All expressed genes'!H100,NA())</f>
        <v>#N/A</v>
      </c>
      <c r="O104" s="165" t="str">
        <f>'All expressed genes'!J100</f>
        <v>C</v>
      </c>
      <c r="IS104"/>
      <c r="IT104"/>
      <c r="IU104"/>
      <c r="IV104"/>
    </row>
    <row r="105" spans="11:256" ht="13.5" customHeight="1">
      <c r="K105" s="160" t="str">
        <f>'Transcript table'!A109</f>
        <v>195|219</v>
      </c>
      <c r="L105" s="162" t="str">
        <f>'Transcript table'!C109</f>
        <v>lncKdm2b</v>
      </c>
      <c r="M105" s="163" t="e">
        <f ca="1">LOG('All expressed genes'!G101,2)</f>
        <v>#DIV/0!</v>
      </c>
      <c r="N105" s="164" t="e">
        <f ca="1">IF(ISNUMBER('All expressed genes'!H101),'All expressed genes'!H101,NA())</f>
        <v>#N/A</v>
      </c>
      <c r="O105" s="165" t="str">
        <f>'All expressed genes'!J101</f>
        <v>C</v>
      </c>
      <c r="IS105"/>
      <c r="IT105"/>
      <c r="IU105"/>
      <c r="IV105"/>
    </row>
    <row r="106" spans="11:256" ht="13.5" customHeight="1">
      <c r="K106" s="160" t="str">
        <f>'Transcript table'!A110</f>
        <v>196|220</v>
      </c>
      <c r="L106" s="162" t="str">
        <f>'Transcript table'!C110</f>
        <v>lnc-LFAR1</v>
      </c>
      <c r="M106" s="163" t="e">
        <f ca="1">LOG('All expressed genes'!G102,2)</f>
        <v>#DIV/0!</v>
      </c>
      <c r="N106" s="164" t="e">
        <f ca="1">IF(ISNUMBER('All expressed genes'!H102),'All expressed genes'!H102,NA())</f>
        <v>#N/A</v>
      </c>
      <c r="O106" s="165" t="str">
        <f>'All expressed genes'!J102</f>
        <v>C</v>
      </c>
      <c r="IS106"/>
      <c r="IT106"/>
      <c r="IU106"/>
      <c r="IV106"/>
    </row>
    <row r="107" spans="11:256" ht="13.5" customHeight="1">
      <c r="K107" s="160" t="str">
        <f>'Transcript table'!A111</f>
        <v>197|221</v>
      </c>
      <c r="L107" s="162" t="str">
        <f>'Transcript table'!C111</f>
        <v>lncLGR</v>
      </c>
      <c r="M107" s="163" t="e">
        <f ca="1">LOG('All expressed genes'!G103,2)</f>
        <v>#DIV/0!</v>
      </c>
      <c r="N107" s="164" t="e">
        <f ca="1">IF(ISNUMBER('All expressed genes'!H103),'All expressed genes'!H103,NA())</f>
        <v>#N/A</v>
      </c>
      <c r="O107" s="165" t="str">
        <f>'All expressed genes'!J103</f>
        <v>C</v>
      </c>
      <c r="IS107"/>
      <c r="IT107"/>
      <c r="IU107"/>
      <c r="IV107"/>
    </row>
    <row r="108" spans="11:256" ht="13.5" customHeight="1">
      <c r="K108" s="160" t="str">
        <f>'Transcript table'!A112</f>
        <v>198|222</v>
      </c>
      <c r="L108" s="162" t="str">
        <f>'Transcript table'!C112</f>
        <v>lncOL1</v>
      </c>
      <c r="M108" s="163" t="e">
        <f ca="1">LOG('All expressed genes'!G104,2)</f>
        <v>#DIV/0!</v>
      </c>
      <c r="N108" s="164" t="e">
        <f ca="1">IF(ISNUMBER('All expressed genes'!H104),'All expressed genes'!H104,NA())</f>
        <v>#N/A</v>
      </c>
      <c r="O108" s="165" t="str">
        <f>'All expressed genes'!J104</f>
        <v>C</v>
      </c>
      <c r="IS108"/>
      <c r="IT108"/>
      <c r="IU108"/>
      <c r="IV108"/>
    </row>
    <row r="109" spans="11:256" ht="13.5" customHeight="1">
      <c r="K109" s="160" t="str">
        <f>'Transcript table'!A113</f>
        <v>199|223</v>
      </c>
      <c r="L109" s="162" t="str">
        <f>'Transcript table'!C113</f>
        <v>Lncpint-1</v>
      </c>
      <c r="M109" s="163" t="e">
        <f ca="1">LOG('All expressed genes'!G105,2)</f>
        <v>#DIV/0!</v>
      </c>
      <c r="N109" s="164" t="e">
        <f ca="1">IF(ISNUMBER('All expressed genes'!H105),'All expressed genes'!H105,NA())</f>
        <v>#N/A</v>
      </c>
      <c r="O109" s="165" t="str">
        <f>'All expressed genes'!J105</f>
        <v>C</v>
      </c>
      <c r="IS109"/>
      <c r="IT109"/>
      <c r="IU109"/>
      <c r="IV109"/>
    </row>
    <row r="110" spans="11:256" ht="13.5" customHeight="1">
      <c r="K110" s="160" t="str">
        <f>'Transcript table'!A114</f>
        <v>200|224</v>
      </c>
      <c r="L110" s="162" t="str">
        <f>'Transcript table'!C114</f>
        <v>Lncpint-2</v>
      </c>
      <c r="M110" s="163" t="e">
        <f ca="1">LOG('All expressed genes'!G106,2)</f>
        <v>#DIV/0!</v>
      </c>
      <c r="N110" s="164" t="e">
        <f ca="1">IF(ISNUMBER('All expressed genes'!H106),'All expressed genes'!H106,NA())</f>
        <v>#N/A</v>
      </c>
      <c r="O110" s="165" t="str">
        <f>'All expressed genes'!J106</f>
        <v>C</v>
      </c>
      <c r="IS110"/>
      <c r="IT110"/>
      <c r="IU110"/>
      <c r="IV110"/>
    </row>
    <row r="111" spans="11:256" ht="13.5" customHeight="1">
      <c r="K111" s="160" t="str">
        <f>'Transcript table'!A115</f>
        <v>201|225</v>
      </c>
      <c r="L111" s="162" t="str">
        <f>'Transcript table'!C115</f>
        <v>Lncpint-3</v>
      </c>
      <c r="M111" s="163" t="e">
        <f ca="1">LOG('All expressed genes'!G107,2)</f>
        <v>#DIV/0!</v>
      </c>
      <c r="N111" s="164" t="e">
        <f ca="1">IF(ISNUMBER('All expressed genes'!H107),'All expressed genes'!H107,NA())</f>
        <v>#N/A</v>
      </c>
      <c r="O111" s="165" t="str">
        <f>'All expressed genes'!J107</f>
        <v>C</v>
      </c>
      <c r="IS111"/>
      <c r="IT111"/>
      <c r="IU111"/>
      <c r="IV111"/>
    </row>
    <row r="112" spans="11:256" ht="13.5" customHeight="1">
      <c r="K112" s="160" t="str">
        <f>'Transcript table'!A116</f>
        <v>202|226</v>
      </c>
      <c r="L112" s="162" t="str">
        <f>'Transcript table'!C116</f>
        <v>lncPrep</v>
      </c>
      <c r="M112" s="163" t="e">
        <f ca="1">LOG('All expressed genes'!G108,2)</f>
        <v>#DIV/0!</v>
      </c>
      <c r="N112" s="164" t="e">
        <f ca="1">IF(ISNUMBER('All expressed genes'!H108),'All expressed genes'!H108,NA())</f>
        <v>#N/A</v>
      </c>
      <c r="O112" s="165" t="str">
        <f>'All expressed genes'!J108</f>
        <v>C</v>
      </c>
      <c r="IS112"/>
      <c r="IT112"/>
      <c r="IU112"/>
      <c r="IV112"/>
    </row>
    <row r="113" spans="11:256" ht="13.5" customHeight="1">
      <c r="K113" s="160" t="str">
        <f>'Transcript table'!A117</f>
        <v>203|227</v>
      </c>
      <c r="L113" s="162" t="str">
        <f>'Transcript table'!C117</f>
        <v>lncRNA033862</v>
      </c>
      <c r="M113" s="163" t="e">
        <f ca="1">LOG('All expressed genes'!G109,2)</f>
        <v>#DIV/0!</v>
      </c>
      <c r="N113" s="164" t="e">
        <f ca="1">IF(ISNUMBER('All expressed genes'!H109),'All expressed genes'!H109,NA())</f>
        <v>#N/A</v>
      </c>
      <c r="O113" s="165" t="str">
        <f>'All expressed genes'!J109</f>
        <v>C</v>
      </c>
      <c r="IS113"/>
      <c r="IT113"/>
      <c r="IU113"/>
      <c r="IV113"/>
    </row>
    <row r="114" spans="11:256" ht="13.5" customHeight="1">
      <c r="K114" s="160" t="str">
        <f>'Transcript table'!A118</f>
        <v>204|228</v>
      </c>
      <c r="L114" s="162" t="str">
        <f>'Transcript table'!C118</f>
        <v>lncRNA-ACOD1</v>
      </c>
      <c r="M114" s="163" t="e">
        <f ca="1">LOG('All expressed genes'!G110,2)</f>
        <v>#DIV/0!</v>
      </c>
      <c r="N114" s="164" t="e">
        <f ca="1">IF(ISNUMBER('All expressed genes'!H110),'All expressed genes'!H110,NA())</f>
        <v>#N/A</v>
      </c>
      <c r="O114" s="165" t="str">
        <f>'All expressed genes'!J110</f>
        <v>C</v>
      </c>
      <c r="IS114"/>
      <c r="IT114"/>
      <c r="IU114"/>
      <c r="IV114"/>
    </row>
    <row r="115" spans="11:256" ht="13.5" customHeight="1">
      <c r="K115" s="160" t="str">
        <f>'Transcript table'!A119</f>
        <v>205|229</v>
      </c>
      <c r="L115" s="162" t="str">
        <f>'Transcript table'!C119</f>
        <v>lncRNA-Nfkb2-1</v>
      </c>
      <c r="M115" s="163" t="e">
        <f ca="1">LOG('All expressed genes'!G111,2)</f>
        <v>#DIV/0!</v>
      </c>
      <c r="N115" s="164" t="e">
        <f ca="1">IF(ISNUMBER('All expressed genes'!H111),'All expressed genes'!H111,NA())</f>
        <v>#N/A</v>
      </c>
      <c r="O115" s="165" t="str">
        <f>'All expressed genes'!J111</f>
        <v>C</v>
      </c>
      <c r="IS115"/>
      <c r="IT115"/>
      <c r="IU115"/>
      <c r="IV115"/>
    </row>
    <row r="116" spans="11:256" ht="13.5" customHeight="1">
      <c r="K116" s="160" t="str">
        <f>'Transcript table'!A120</f>
        <v>206|230</v>
      </c>
      <c r="L116" s="162" t="str">
        <f>'Transcript table'!C120</f>
        <v>lncRNA-Nfkb2-2</v>
      </c>
      <c r="M116" s="163" t="e">
        <f ca="1">LOG('All expressed genes'!G112,2)</f>
        <v>#DIV/0!</v>
      </c>
      <c r="N116" s="164" t="e">
        <f ca="1">IF(ISNUMBER('All expressed genes'!H112),'All expressed genes'!H112,NA())</f>
        <v>#N/A</v>
      </c>
      <c r="O116" s="165" t="str">
        <f>'All expressed genes'!J112</f>
        <v>C</v>
      </c>
      <c r="IS116"/>
      <c r="IT116"/>
      <c r="IU116"/>
      <c r="IV116"/>
    </row>
    <row r="117" spans="11:256" ht="13.5" customHeight="1">
      <c r="K117" s="160" t="str">
        <f>'Transcript table'!A121</f>
        <v>207|231</v>
      </c>
      <c r="L117" s="162" t="str">
        <f>'Transcript table'!C121</f>
        <v>lncRNA-Smad7-1</v>
      </c>
      <c r="M117" s="163" t="e">
        <f ca="1">LOG('All expressed genes'!G113,2)</f>
        <v>#DIV/0!</v>
      </c>
      <c r="N117" s="164" t="e">
        <f ca="1">IF(ISNUMBER('All expressed genes'!H113),'All expressed genes'!H113,NA())</f>
        <v>#N/A</v>
      </c>
      <c r="O117" s="165" t="str">
        <f>'All expressed genes'!J113</f>
        <v>C</v>
      </c>
      <c r="IS117"/>
      <c r="IT117"/>
      <c r="IU117"/>
      <c r="IV117"/>
    </row>
    <row r="118" spans="11:256" ht="13.5" customHeight="1">
      <c r="K118" s="160" t="str">
        <f>'Transcript table'!A122</f>
        <v>208|232</v>
      </c>
      <c r="L118" s="162" t="str">
        <f>'Transcript table'!C122</f>
        <v>lncRNA-Smad7-2</v>
      </c>
      <c r="M118" s="163" t="e">
        <f ca="1">LOG('All expressed genes'!G114,2)</f>
        <v>#DIV/0!</v>
      </c>
      <c r="N118" s="164" t="e">
        <f ca="1">IF(ISNUMBER('All expressed genes'!H114),'All expressed genes'!H114,NA())</f>
        <v>#N/A</v>
      </c>
      <c r="O118" s="165" t="str">
        <f>'All expressed genes'!J114</f>
        <v>C</v>
      </c>
      <c r="IS118"/>
      <c r="IT118"/>
      <c r="IU118"/>
      <c r="IV118"/>
    </row>
    <row r="119" spans="11:256" ht="13.5" customHeight="1">
      <c r="K119" s="160" t="str">
        <f>'Transcript table'!A123</f>
        <v>209|233</v>
      </c>
      <c r="L119" s="162" t="str">
        <f>'Transcript table'!C123</f>
        <v>lncRNA-Smad7-3</v>
      </c>
      <c r="M119" s="163" t="e">
        <f ca="1">LOG('All expressed genes'!G115,2)</f>
        <v>#DIV/0!</v>
      </c>
      <c r="N119" s="164" t="e">
        <f ca="1">IF(ISNUMBER('All expressed genes'!H115),'All expressed genes'!H115,NA())</f>
        <v>#N/A</v>
      </c>
      <c r="O119" s="165" t="str">
        <f>'All expressed genes'!J115</f>
        <v>C</v>
      </c>
      <c r="IS119"/>
      <c r="IT119"/>
      <c r="IU119"/>
      <c r="IV119"/>
    </row>
    <row r="120" spans="11:256" ht="13.5" customHeight="1">
      <c r="K120" s="160" t="str">
        <f>'Transcript table'!A124</f>
        <v>210|234</v>
      </c>
      <c r="L120" s="162" t="str">
        <f>'Transcript table'!C124</f>
        <v>lnc-Smad3</v>
      </c>
      <c r="M120" s="163" t="e">
        <f ca="1">LOG('All expressed genes'!G116,2)</f>
        <v>#DIV/0!</v>
      </c>
      <c r="N120" s="164" t="e">
        <f ca="1">IF(ISNUMBER('All expressed genes'!H116),'All expressed genes'!H116,NA())</f>
        <v>#N/A</v>
      </c>
      <c r="O120" s="165" t="str">
        <f>'All expressed genes'!J116</f>
        <v>C</v>
      </c>
      <c r="IS120"/>
      <c r="IT120"/>
      <c r="IU120"/>
      <c r="IV120"/>
    </row>
    <row r="121" spans="11:256" ht="13.5" customHeight="1">
      <c r="K121" s="160" t="str">
        <f>'Transcript table'!A125</f>
        <v>211|235</v>
      </c>
      <c r="L121" s="162" t="str">
        <f>'Transcript table'!C125</f>
        <v>LOC105246506</v>
      </c>
      <c r="M121" s="163" t="e">
        <f ca="1">LOG('All expressed genes'!G117,2)</f>
        <v>#DIV/0!</v>
      </c>
      <c r="N121" s="164" t="e">
        <f ca="1">IF(ISNUMBER('All expressed genes'!H117),'All expressed genes'!H117,NA())</f>
        <v>#N/A</v>
      </c>
      <c r="O121" s="165" t="str">
        <f>'All expressed genes'!J117</f>
        <v>C</v>
      </c>
      <c r="IS121"/>
      <c r="IT121"/>
      <c r="IU121"/>
      <c r="IV121"/>
    </row>
    <row r="122" spans="11:256" ht="13.5" customHeight="1">
      <c r="K122" s="160" t="str">
        <f>'Transcript table'!A126</f>
        <v>212|236</v>
      </c>
      <c r="L122" s="162" t="str">
        <f>'Transcript table'!C126</f>
        <v>Malat1</v>
      </c>
      <c r="M122" s="163" t="e">
        <f ca="1">LOG('All expressed genes'!G118,2)</f>
        <v>#DIV/0!</v>
      </c>
      <c r="N122" s="164" t="e">
        <f ca="1">IF(ISNUMBER('All expressed genes'!H118),'All expressed genes'!H118,NA())</f>
        <v>#N/A</v>
      </c>
      <c r="O122" s="165" t="str">
        <f>'All expressed genes'!J118</f>
        <v>C</v>
      </c>
      <c r="IS122"/>
      <c r="IT122"/>
      <c r="IU122"/>
      <c r="IV122"/>
    </row>
    <row r="123" spans="11:256" ht="13.5" customHeight="1">
      <c r="K123" s="160" t="str">
        <f>'Transcript table'!A127</f>
        <v>213|237</v>
      </c>
      <c r="L123" s="162" t="str">
        <f>'Transcript table'!C127</f>
        <v>Mdrl</v>
      </c>
      <c r="M123" s="163" t="e">
        <f ca="1">LOG('All expressed genes'!G119,2)</f>
        <v>#DIV/0!</v>
      </c>
      <c r="N123" s="164" t="e">
        <f ca="1">IF(ISNUMBER('All expressed genes'!H119),'All expressed genes'!H119,NA())</f>
        <v>#N/A</v>
      </c>
      <c r="O123" s="165" t="str">
        <f>'All expressed genes'!J119</f>
        <v>C</v>
      </c>
      <c r="IS123"/>
      <c r="IT123"/>
      <c r="IU123"/>
      <c r="IV123"/>
    </row>
    <row r="124" spans="11:256" ht="13.5" customHeight="1">
      <c r="K124" s="160" t="str">
        <f>'Transcript table'!A128</f>
        <v>214|238</v>
      </c>
      <c r="L124" s="162" t="str">
        <f>'Transcript table'!C128</f>
        <v>Meg3-1</v>
      </c>
      <c r="M124" s="163" t="e">
        <f ca="1">LOG('All expressed genes'!G120,2)</f>
        <v>#DIV/0!</v>
      </c>
      <c r="N124" s="164" t="e">
        <f ca="1">IF(ISNUMBER('All expressed genes'!H120),'All expressed genes'!H120,NA())</f>
        <v>#N/A</v>
      </c>
      <c r="O124" s="165" t="str">
        <f>'All expressed genes'!J120</f>
        <v>C</v>
      </c>
      <c r="IS124"/>
      <c r="IT124"/>
      <c r="IU124"/>
      <c r="IV124"/>
    </row>
    <row r="125" spans="11:256" ht="13.5" customHeight="1">
      <c r="K125" s="160" t="str">
        <f>'Transcript table'!A129</f>
        <v>215|239</v>
      </c>
      <c r="L125" s="162" t="str">
        <f>'Transcript table'!C129</f>
        <v>Meg3-2</v>
      </c>
      <c r="M125" s="163" t="e">
        <f ca="1">LOG('All expressed genes'!G121,2)</f>
        <v>#DIV/0!</v>
      </c>
      <c r="N125" s="164" t="e">
        <f ca="1">IF(ISNUMBER('All expressed genes'!H121),'All expressed genes'!H121,NA())</f>
        <v>#N/A</v>
      </c>
      <c r="O125" s="165" t="str">
        <f>'All expressed genes'!J121</f>
        <v>C</v>
      </c>
      <c r="IS125"/>
      <c r="IT125"/>
      <c r="IU125"/>
      <c r="IV125"/>
    </row>
    <row r="126" spans="11:256" ht="13.5" customHeight="1">
      <c r="K126" s="160" t="str">
        <f>'Transcript table'!A130</f>
        <v>216|240</v>
      </c>
      <c r="L126" s="162" t="str">
        <f>'Transcript table'!C130</f>
        <v>Mhrt</v>
      </c>
      <c r="M126" s="163" t="e">
        <f ca="1">LOG('All expressed genes'!G122,2)</f>
        <v>#DIV/0!</v>
      </c>
      <c r="N126" s="164" t="e">
        <f ca="1">IF(ISNUMBER('All expressed genes'!H122),'All expressed genes'!H122,NA())</f>
        <v>#N/A</v>
      </c>
      <c r="O126" s="165" t="str">
        <f>'All expressed genes'!J122</f>
        <v>C</v>
      </c>
      <c r="IS126"/>
      <c r="IT126"/>
      <c r="IU126"/>
      <c r="IV126"/>
    </row>
    <row r="127" spans="11:256" ht="13.5" customHeight="1">
      <c r="K127" s="160" t="str">
        <f>'Transcript table'!A131</f>
        <v>241|265</v>
      </c>
      <c r="L127" s="162" t="str">
        <f>'Transcript table'!C131</f>
        <v>Miat-1</v>
      </c>
      <c r="M127" s="163" t="e">
        <f ca="1">LOG('All expressed genes'!G123,2)</f>
        <v>#DIV/0!</v>
      </c>
      <c r="N127" s="164" t="e">
        <f ca="1">IF(ISNUMBER('All expressed genes'!H123),'All expressed genes'!H123,NA())</f>
        <v>#N/A</v>
      </c>
      <c r="O127" s="165" t="str">
        <f>'All expressed genes'!J123</f>
        <v>C</v>
      </c>
      <c r="IS127"/>
      <c r="IT127"/>
      <c r="IU127"/>
      <c r="IV127"/>
    </row>
    <row r="128" spans="11:256" ht="13.5" customHeight="1">
      <c r="K128" s="160" t="str">
        <f>'Transcript table'!A132</f>
        <v>242|266</v>
      </c>
      <c r="L128" s="162" t="str">
        <f>'Transcript table'!C132</f>
        <v>Miat-2</v>
      </c>
      <c r="M128" s="163" t="e">
        <f ca="1">LOG('All expressed genes'!G124,2)</f>
        <v>#DIV/0!</v>
      </c>
      <c r="N128" s="164" t="e">
        <f ca="1">IF(ISNUMBER('All expressed genes'!H124),'All expressed genes'!H124,NA())</f>
        <v>#N/A</v>
      </c>
      <c r="O128" s="165" t="str">
        <f>'All expressed genes'!J124</f>
        <v>C</v>
      </c>
      <c r="IS128"/>
      <c r="IT128"/>
      <c r="IU128"/>
      <c r="IV128"/>
    </row>
    <row r="129" spans="11:256" ht="13.5" customHeight="1">
      <c r="K129" s="160" t="str">
        <f>'Transcript table'!A133</f>
        <v>243|267</v>
      </c>
      <c r="L129" s="162" t="str">
        <f>'Transcript table'!C133</f>
        <v>Mir124a-1hg</v>
      </c>
      <c r="M129" s="163" t="e">
        <f ca="1">LOG('All expressed genes'!G125,2)</f>
        <v>#DIV/0!</v>
      </c>
      <c r="N129" s="164" t="e">
        <f ca="1">IF(ISNUMBER('All expressed genes'!H125),'All expressed genes'!H125,NA())</f>
        <v>#N/A</v>
      </c>
      <c r="O129" s="165" t="str">
        <f>'All expressed genes'!J125</f>
        <v>C</v>
      </c>
      <c r="IS129"/>
      <c r="IT129"/>
      <c r="IU129"/>
      <c r="IV129"/>
    </row>
    <row r="130" spans="11:256" ht="13.5" customHeight="1">
      <c r="K130" s="160" t="str">
        <f>'Transcript table'!A134</f>
        <v>244|268</v>
      </c>
      <c r="L130" s="162" t="str">
        <f>'Transcript table'!C134</f>
        <v>Mir142hg</v>
      </c>
      <c r="M130" s="163" t="e">
        <f ca="1">LOG('All expressed genes'!G126,2)</f>
        <v>#DIV/0!</v>
      </c>
      <c r="N130" s="164" t="e">
        <f ca="1">IF(ISNUMBER('All expressed genes'!H126),'All expressed genes'!H126,NA())</f>
        <v>#N/A</v>
      </c>
      <c r="O130" s="165" t="str">
        <f>'All expressed genes'!J126</f>
        <v>C</v>
      </c>
      <c r="IS130"/>
      <c r="IT130"/>
      <c r="IU130"/>
      <c r="IV130"/>
    </row>
    <row r="131" spans="11:256" ht="13.5" customHeight="1">
      <c r="K131" s="160" t="str">
        <f>'Transcript table'!A135</f>
        <v>245|269</v>
      </c>
      <c r="L131" s="162" t="str">
        <f>'Transcript table'!C135</f>
        <v>Mira</v>
      </c>
      <c r="M131" s="163" t="e">
        <f ca="1">LOG('All expressed genes'!G127,2)</f>
        <v>#DIV/0!</v>
      </c>
      <c r="N131" s="164" t="e">
        <f ca="1">IF(ISNUMBER('All expressed genes'!H127),'All expressed genes'!H127,NA())</f>
        <v>#N/A</v>
      </c>
      <c r="O131" s="165" t="str">
        <f>'All expressed genes'!J127</f>
        <v>C</v>
      </c>
      <c r="IS131"/>
      <c r="IT131"/>
      <c r="IU131"/>
      <c r="IV131"/>
    </row>
    <row r="132" spans="11:256" ht="13.5" customHeight="1">
      <c r="K132" s="160" t="str">
        <f>'Transcript table'!A136</f>
        <v>246|270</v>
      </c>
      <c r="L132" s="162" t="str">
        <f>'Transcript table'!C136</f>
        <v>Mirt1</v>
      </c>
      <c r="M132" s="163" t="e">
        <f ca="1">LOG('All expressed genes'!G128,2)</f>
        <v>#DIV/0!</v>
      </c>
      <c r="N132" s="164" t="e">
        <f ca="1">IF(ISNUMBER('All expressed genes'!H128),'All expressed genes'!H128,NA())</f>
        <v>#N/A</v>
      </c>
      <c r="O132" s="165" t="str">
        <f>'All expressed genes'!J128</f>
        <v>C</v>
      </c>
      <c r="IS132"/>
      <c r="IT132"/>
      <c r="IU132"/>
      <c r="IV132"/>
    </row>
    <row r="133" spans="11:256" ht="13.5" customHeight="1">
      <c r="K133" s="160" t="str">
        <f>'Transcript table'!A137</f>
        <v>247|271</v>
      </c>
      <c r="L133" s="162" t="str">
        <f>'Transcript table'!C137</f>
        <v>Mirt2</v>
      </c>
      <c r="M133" s="163" t="e">
        <f ca="1">LOG('All expressed genes'!G129,2)</f>
        <v>#DIV/0!</v>
      </c>
      <c r="N133" s="164" t="e">
        <f ca="1">IF(ISNUMBER('All expressed genes'!H129),'All expressed genes'!H129,NA())</f>
        <v>#N/A</v>
      </c>
      <c r="O133" s="165" t="str">
        <f>'All expressed genes'!J129</f>
        <v>C</v>
      </c>
      <c r="IS133"/>
      <c r="IT133"/>
      <c r="IU133"/>
      <c r="IV133"/>
    </row>
    <row r="134" spans="11:256" ht="13.5" customHeight="1">
      <c r="K134" s="160" t="str">
        <f>'Transcript table'!A138</f>
        <v>248|272</v>
      </c>
      <c r="L134" s="162" t="str">
        <f>'Transcript table'!C138</f>
        <v>Morrbid-1</v>
      </c>
      <c r="M134" s="163" t="e">
        <f ca="1">LOG('All expressed genes'!G130,2)</f>
        <v>#DIV/0!</v>
      </c>
      <c r="N134" s="164" t="e">
        <f ca="1">IF(ISNUMBER('All expressed genes'!H130),'All expressed genes'!H130,NA())</f>
        <v>#N/A</v>
      </c>
      <c r="O134" s="165" t="str">
        <f>'All expressed genes'!J130</f>
        <v>C</v>
      </c>
      <c r="IS134"/>
      <c r="IT134"/>
      <c r="IU134"/>
      <c r="IV134"/>
    </row>
    <row r="135" spans="11:256" ht="13.5" customHeight="1">
      <c r="K135" s="160" t="str">
        <f>'Transcript table'!A139</f>
        <v>249|273</v>
      </c>
      <c r="L135" s="162" t="str">
        <f>'Transcript table'!C139</f>
        <v>Morrbid-2</v>
      </c>
      <c r="M135" s="163" t="e">
        <f ca="1">LOG('All expressed genes'!G131,2)</f>
        <v>#DIV/0!</v>
      </c>
      <c r="N135" s="164" t="e">
        <f ca="1">IF(ISNUMBER('All expressed genes'!H131),'All expressed genes'!H131,NA())</f>
        <v>#N/A</v>
      </c>
      <c r="O135" s="165" t="str">
        <f>'All expressed genes'!J131</f>
        <v>C</v>
      </c>
      <c r="IS135"/>
      <c r="IT135"/>
      <c r="IU135"/>
      <c r="IV135"/>
    </row>
    <row r="136" spans="11:256" ht="13.5" customHeight="1">
      <c r="K136" s="160" t="str">
        <f>'Transcript table'!A140</f>
        <v>250|274</v>
      </c>
      <c r="L136" s="162" t="str">
        <f>'Transcript table'!C140</f>
        <v>Morrbid-3</v>
      </c>
      <c r="M136" s="163" t="e">
        <f ca="1">LOG('All expressed genes'!G132,2)</f>
        <v>#DIV/0!</v>
      </c>
      <c r="N136" s="164" t="e">
        <f ca="1">IF(ISNUMBER('All expressed genes'!H132),'All expressed genes'!H132,NA())</f>
        <v>#N/A</v>
      </c>
      <c r="O136" s="165" t="str">
        <f>'All expressed genes'!J132</f>
        <v>C</v>
      </c>
      <c r="IS136"/>
      <c r="IT136"/>
      <c r="IU136"/>
      <c r="IV136"/>
    </row>
    <row r="137" spans="11:256" ht="13.5" customHeight="1">
      <c r="K137" s="160" t="str">
        <f>'Transcript table'!A141</f>
        <v>251|275</v>
      </c>
      <c r="L137" s="162" t="str">
        <f>'Transcript table'!C141</f>
        <v>Msx1os</v>
      </c>
      <c r="M137" s="163" t="e">
        <f ca="1">LOG('All expressed genes'!G133,2)</f>
        <v>#DIV/0!</v>
      </c>
      <c r="N137" s="164" t="e">
        <f ca="1">IF(ISNUMBER('All expressed genes'!H133),'All expressed genes'!H133,NA())</f>
        <v>#N/A</v>
      </c>
      <c r="O137" s="165" t="str">
        <f>'All expressed genes'!J133</f>
        <v>C</v>
      </c>
      <c r="IS137"/>
      <c r="IT137"/>
      <c r="IU137"/>
      <c r="IV137"/>
    </row>
    <row r="138" spans="11:256" ht="13.5" customHeight="1">
      <c r="K138" s="160" t="str">
        <f>'Transcript table'!A142</f>
        <v>252|276</v>
      </c>
      <c r="L138" s="162" t="str">
        <f>'Transcript table'!C142</f>
        <v>Munc</v>
      </c>
      <c r="M138" s="163" t="e">
        <f ca="1">LOG('All expressed genes'!G134,2)</f>
        <v>#DIV/0!</v>
      </c>
      <c r="N138" s="164" t="e">
        <f ca="1">IF(ISNUMBER('All expressed genes'!H134),'All expressed genes'!H134,NA())</f>
        <v>#N/A</v>
      </c>
      <c r="O138" s="165" t="str">
        <f>'All expressed genes'!J134</f>
        <v>C</v>
      </c>
      <c r="IS138"/>
      <c r="IT138"/>
      <c r="IU138"/>
      <c r="IV138"/>
    </row>
    <row r="139" spans="11:256" ht="13.5" customHeight="1">
      <c r="K139" s="160" t="str">
        <f>'Transcript table'!A143</f>
        <v>253|277</v>
      </c>
      <c r="L139" s="162" t="str">
        <f>'Transcript table'!C143</f>
        <v>Myhas</v>
      </c>
      <c r="M139" s="163" t="e">
        <f ca="1">LOG('All expressed genes'!G135,2)</f>
        <v>#DIV/0!</v>
      </c>
      <c r="N139" s="164" t="e">
        <f ca="1">IF(ISNUMBER('All expressed genes'!H135),'All expressed genes'!H135,NA())</f>
        <v>#N/A</v>
      </c>
      <c r="O139" s="165" t="str">
        <f>'All expressed genes'!J135</f>
        <v>C</v>
      </c>
      <c r="IS139"/>
      <c r="IT139"/>
      <c r="IU139"/>
      <c r="IV139"/>
    </row>
    <row r="140" spans="11:256" ht="13.5" customHeight="1">
      <c r="K140" s="160" t="str">
        <f>'Transcript table'!A144</f>
        <v>254|278</v>
      </c>
      <c r="L140" s="162" t="str">
        <f>'Transcript table'!C144</f>
        <v>Nctc1</v>
      </c>
      <c r="M140" s="163" t="e">
        <f ca="1">LOG('All expressed genes'!G136,2)</f>
        <v>#DIV/0!</v>
      </c>
      <c r="N140" s="164" t="e">
        <f ca="1">IF(ISNUMBER('All expressed genes'!H136),'All expressed genes'!H136,NA())</f>
        <v>#N/A</v>
      </c>
      <c r="O140" s="165" t="str">
        <f>'All expressed genes'!J136</f>
        <v>C</v>
      </c>
      <c r="IS140"/>
      <c r="IT140"/>
      <c r="IU140"/>
      <c r="IV140"/>
    </row>
    <row r="141" spans="11:256" ht="13.5" customHeight="1">
      <c r="K141" s="160" t="str">
        <f>'Transcript table'!A145</f>
        <v>255|279</v>
      </c>
      <c r="L141" s="162" t="str">
        <f>'Transcript table'!C145</f>
        <v>Neat1-1</v>
      </c>
      <c r="M141" s="163" t="e">
        <f ca="1">LOG('All expressed genes'!G137,2)</f>
        <v>#DIV/0!</v>
      </c>
      <c r="N141" s="164" t="e">
        <f ca="1">IF(ISNUMBER('All expressed genes'!H137),'All expressed genes'!H137,NA())</f>
        <v>#N/A</v>
      </c>
      <c r="O141" s="165" t="str">
        <f>'All expressed genes'!J137</f>
        <v>C</v>
      </c>
      <c r="IS141"/>
      <c r="IT141"/>
      <c r="IU141"/>
      <c r="IV141"/>
    </row>
    <row r="142" spans="11:256" ht="13.5" customHeight="1">
      <c r="K142" s="160" t="str">
        <f>'Transcript table'!A146</f>
        <v>256|280</v>
      </c>
      <c r="L142" s="162" t="str">
        <f>'Transcript table'!C146</f>
        <v>Neat1-2</v>
      </c>
      <c r="M142" s="163" t="e">
        <f ca="1">LOG('All expressed genes'!G138,2)</f>
        <v>#DIV/0!</v>
      </c>
      <c r="N142" s="164" t="e">
        <f ca="1">IF(ISNUMBER('All expressed genes'!H138),'All expressed genes'!H138,NA())</f>
        <v>#N/A</v>
      </c>
      <c r="O142" s="165" t="str">
        <f>'All expressed genes'!J138</f>
        <v>C</v>
      </c>
      <c r="IS142"/>
      <c r="IT142"/>
      <c r="IU142"/>
      <c r="IV142"/>
    </row>
    <row r="143" spans="11:256" ht="13.5" customHeight="1">
      <c r="K143" s="160" t="str">
        <f>'Transcript table'!A147</f>
        <v>257|281</v>
      </c>
      <c r="L143" s="162" t="str">
        <f>'Transcript table'!C147</f>
        <v>Nespas</v>
      </c>
      <c r="M143" s="163" t="e">
        <f ca="1">LOG('All expressed genes'!G139,2)</f>
        <v>#DIV/0!</v>
      </c>
      <c r="N143" s="164" t="e">
        <f ca="1">IF(ISNUMBER('All expressed genes'!H139),'All expressed genes'!H139,NA())</f>
        <v>#N/A</v>
      </c>
      <c r="O143" s="165" t="str">
        <f>'All expressed genes'!J139</f>
        <v>C</v>
      </c>
      <c r="IS143"/>
      <c r="IT143"/>
      <c r="IU143"/>
      <c r="IV143"/>
    </row>
    <row r="144" spans="11:256" ht="13.5" customHeight="1">
      <c r="K144" s="160" t="str">
        <f>'Transcript table'!A148</f>
        <v>258|282</v>
      </c>
      <c r="L144" s="162" t="str">
        <f>'Transcript table'!C148</f>
        <v>Nkx2-2os</v>
      </c>
      <c r="M144" s="163" t="e">
        <f ca="1">LOG('All expressed genes'!G140,2)</f>
        <v>#DIV/0!</v>
      </c>
      <c r="N144" s="164" t="e">
        <f ca="1">IF(ISNUMBER('All expressed genes'!H140),'All expressed genes'!H140,NA())</f>
        <v>#N/A</v>
      </c>
      <c r="O144" s="165" t="str">
        <f>'All expressed genes'!J140</f>
        <v>C</v>
      </c>
      <c r="IS144"/>
      <c r="IT144"/>
      <c r="IU144"/>
      <c r="IV144"/>
    </row>
    <row r="145" spans="11:256" ht="13.5" customHeight="1">
      <c r="K145" s="160" t="str">
        <f>'Transcript table'!A149</f>
        <v>259|283</v>
      </c>
      <c r="L145" s="162" t="str">
        <f>'Transcript table'!C149</f>
        <v>np_17856</v>
      </c>
      <c r="M145" s="163" t="e">
        <f ca="1">LOG('All expressed genes'!G141,2)</f>
        <v>#DIV/0!</v>
      </c>
      <c r="N145" s="164" t="e">
        <f ca="1">IF(ISNUMBER('All expressed genes'!H141),'All expressed genes'!H141,NA())</f>
        <v>#N/A</v>
      </c>
      <c r="O145" s="165" t="str">
        <f>'All expressed genes'!J141</f>
        <v>C</v>
      </c>
      <c r="IS145"/>
      <c r="IT145"/>
      <c r="IU145"/>
      <c r="IV145"/>
    </row>
    <row r="146" spans="11:256" ht="13.5" customHeight="1">
      <c r="K146" s="160" t="str">
        <f>'Transcript table'!A150</f>
        <v>260|284</v>
      </c>
      <c r="L146" s="162" t="str">
        <f>'Transcript table'!C150</f>
        <v>np_5318</v>
      </c>
      <c r="M146" s="163" t="e">
        <f ca="1">LOG('All expressed genes'!G142,2)</f>
        <v>#DIV/0!</v>
      </c>
      <c r="N146" s="164" t="e">
        <f ca="1">IF(ISNUMBER('All expressed genes'!H142),'All expressed genes'!H142,NA())</f>
        <v>#N/A</v>
      </c>
      <c r="O146" s="165" t="str">
        <f>'All expressed genes'!J142</f>
        <v>C</v>
      </c>
      <c r="IS146"/>
      <c r="IT146"/>
      <c r="IU146"/>
      <c r="IV146"/>
    </row>
    <row r="147" spans="11:256" ht="13.5" customHeight="1">
      <c r="K147" s="160" t="str">
        <f>'Transcript table'!A151</f>
        <v>261|285</v>
      </c>
      <c r="L147" s="162" t="str">
        <f>'Transcript table'!C151</f>
        <v>Panct1</v>
      </c>
      <c r="M147" s="163" t="e">
        <f ca="1">LOG('All expressed genes'!G143,2)</f>
        <v>#DIV/0!</v>
      </c>
      <c r="N147" s="164" t="e">
        <f ca="1">IF(ISNUMBER('All expressed genes'!H143),'All expressed genes'!H143,NA())</f>
        <v>#N/A</v>
      </c>
      <c r="O147" s="165" t="str">
        <f>'All expressed genes'!J143</f>
        <v>C</v>
      </c>
      <c r="IS147"/>
      <c r="IT147"/>
      <c r="IU147"/>
      <c r="IV147"/>
    </row>
    <row r="148" spans="11:256" ht="13.5" customHeight="1">
      <c r="K148" s="160" t="str">
        <f>'Transcript table'!A152</f>
        <v>262|286</v>
      </c>
      <c r="L148" s="162" t="str">
        <f>'Transcript table'!C152</f>
        <v>PAPAS</v>
      </c>
      <c r="M148" s="163" t="e">
        <f ca="1">LOG('All expressed genes'!G144,2)</f>
        <v>#DIV/0!</v>
      </c>
      <c r="N148" s="164" t="e">
        <f ca="1">IF(ISNUMBER('All expressed genes'!H144),'All expressed genes'!H144,NA())</f>
        <v>#N/A</v>
      </c>
      <c r="O148" s="165" t="str">
        <f>'All expressed genes'!J144</f>
        <v>C</v>
      </c>
      <c r="IS148"/>
      <c r="IT148"/>
      <c r="IU148"/>
      <c r="IV148"/>
    </row>
    <row r="149" spans="11:256" ht="13.5" customHeight="1">
      <c r="K149" s="160" t="str">
        <f>'Transcript table'!A153</f>
        <v>263|287</v>
      </c>
      <c r="L149" s="162" t="str">
        <f>'Transcript table'!C153</f>
        <v>Paupar</v>
      </c>
      <c r="M149" s="163" t="e">
        <f ca="1">LOG('All expressed genes'!G145,2)</f>
        <v>#DIV/0!</v>
      </c>
      <c r="N149" s="164" t="e">
        <f ca="1">IF(ISNUMBER('All expressed genes'!H145),'All expressed genes'!H145,NA())</f>
        <v>#N/A</v>
      </c>
      <c r="O149" s="165" t="str">
        <f>'All expressed genes'!J145</f>
        <v>C</v>
      </c>
      <c r="IS149"/>
      <c r="IT149"/>
      <c r="IU149"/>
      <c r="IV149"/>
    </row>
    <row r="150" spans="11:256" ht="13.5" customHeight="1">
      <c r="K150" s="160" t="str">
        <f>'Transcript table'!A154</f>
        <v>264|288</v>
      </c>
      <c r="L150" s="162" t="str">
        <f>'Transcript table'!C154</f>
        <v>Pinc</v>
      </c>
      <c r="M150" s="163" t="e">
        <f ca="1">LOG('All expressed genes'!G146,2)</f>
        <v>#DIV/0!</v>
      </c>
      <c r="N150" s="164" t="e">
        <f ca="1">IF(ISNUMBER('All expressed genes'!H146),'All expressed genes'!H146,NA())</f>
        <v>#N/A</v>
      </c>
      <c r="O150" s="165" t="str">
        <f>'All expressed genes'!J146</f>
        <v>C</v>
      </c>
      <c r="IS150"/>
      <c r="IT150"/>
      <c r="IU150"/>
      <c r="IV150"/>
    </row>
    <row r="151" spans="11:256" ht="13.5" customHeight="1">
      <c r="K151" s="160" t="str">
        <f>'Transcript table'!A155</f>
        <v>289|313</v>
      </c>
      <c r="L151" s="162" t="str">
        <f>'Transcript table'!C155</f>
        <v>Platr14-1</v>
      </c>
      <c r="M151" s="163" t="e">
        <f ca="1">LOG('All expressed genes'!G147,2)</f>
        <v>#DIV/0!</v>
      </c>
      <c r="N151" s="164" t="e">
        <f ca="1">IF(ISNUMBER('All expressed genes'!H147),'All expressed genes'!H147,NA())</f>
        <v>#N/A</v>
      </c>
      <c r="O151" s="165" t="str">
        <f>'All expressed genes'!J147</f>
        <v>C</v>
      </c>
      <c r="IS151"/>
      <c r="IT151"/>
      <c r="IU151"/>
      <c r="IV151"/>
    </row>
    <row r="152" spans="11:256" ht="13.5" customHeight="1">
      <c r="K152" s="160" t="str">
        <f>'Transcript table'!A156</f>
        <v>290|314</v>
      </c>
      <c r="L152" s="162" t="str">
        <f>'Transcript table'!C156</f>
        <v>Platr14-2</v>
      </c>
      <c r="M152" s="163" t="e">
        <f ca="1">LOG('All expressed genes'!G148,2)</f>
        <v>#DIV/0!</v>
      </c>
      <c r="N152" s="164" t="e">
        <f ca="1">IF(ISNUMBER('All expressed genes'!H148),'All expressed genes'!H148,NA())</f>
        <v>#N/A</v>
      </c>
      <c r="O152" s="165" t="str">
        <f>'All expressed genes'!J148</f>
        <v>C</v>
      </c>
      <c r="IS152"/>
      <c r="IT152"/>
      <c r="IU152"/>
      <c r="IV152"/>
    </row>
    <row r="153" spans="11:256" ht="13.5" customHeight="1">
      <c r="K153" s="160" t="str">
        <f>'Transcript table'!A157</f>
        <v>291|315</v>
      </c>
      <c r="L153" s="162" t="str">
        <f>'Transcript table'!C157</f>
        <v>Pluto</v>
      </c>
      <c r="M153" s="163" t="e">
        <f ca="1">LOG('All expressed genes'!G149,2)</f>
        <v>#DIV/0!</v>
      </c>
      <c r="N153" s="164" t="e">
        <f ca="1">IF(ISNUMBER('All expressed genes'!H149),'All expressed genes'!H149,NA())</f>
        <v>#N/A</v>
      </c>
      <c r="O153" s="165" t="str">
        <f>'All expressed genes'!J149</f>
        <v>C</v>
      </c>
      <c r="IS153"/>
      <c r="IT153"/>
      <c r="IU153"/>
      <c r="IV153"/>
    </row>
    <row r="154" spans="11:256" ht="13.5" customHeight="1">
      <c r="K154" s="160" t="str">
        <f>'Transcript table'!A158</f>
        <v>292|316</v>
      </c>
      <c r="L154" s="162" t="str">
        <f>'Transcript table'!C158</f>
        <v>Ptgs2os2</v>
      </c>
      <c r="M154" s="163" t="e">
        <f ca="1">LOG('All expressed genes'!G150,2)</f>
        <v>#DIV/0!</v>
      </c>
      <c r="N154" s="164" t="e">
        <f ca="1">IF(ISNUMBER('All expressed genes'!H150),'All expressed genes'!H150,NA())</f>
        <v>#N/A</v>
      </c>
      <c r="O154" s="165" t="str">
        <f>'All expressed genes'!J150</f>
        <v>C</v>
      </c>
      <c r="IS154"/>
      <c r="IT154"/>
      <c r="IU154"/>
      <c r="IV154"/>
    </row>
    <row r="155" spans="11:256" ht="13.5" customHeight="1">
      <c r="K155" s="160" t="str">
        <f>'Transcript table'!A159</f>
        <v>293|317</v>
      </c>
      <c r="L155" s="162" t="str">
        <f>'Transcript table'!C159</f>
        <v>Rian</v>
      </c>
      <c r="M155" s="163" t="e">
        <f ca="1">LOG('All expressed genes'!G151,2)</f>
        <v>#DIV/0!</v>
      </c>
      <c r="N155" s="164" t="e">
        <f ca="1">IF(ISNUMBER('All expressed genes'!H151),'All expressed genes'!H151,NA())</f>
        <v>#N/A</v>
      </c>
      <c r="O155" s="165" t="str">
        <f>'All expressed genes'!J151</f>
        <v>C</v>
      </c>
      <c r="IS155"/>
      <c r="IT155"/>
      <c r="IU155"/>
      <c r="IV155"/>
    </row>
    <row r="156" spans="11:256" ht="13.5" customHeight="1">
      <c r="K156" s="160" t="str">
        <f>'Transcript table'!A160</f>
        <v>294|318</v>
      </c>
      <c r="L156" s="162" t="str">
        <f>'Transcript table'!C160</f>
        <v>Rmrp</v>
      </c>
      <c r="M156" s="163" t="e">
        <f ca="1">LOG('All expressed genes'!G152,2)</f>
        <v>#DIV/0!</v>
      </c>
      <c r="N156" s="164" t="e">
        <f ca="1">IF(ISNUMBER('All expressed genes'!H152),'All expressed genes'!H152,NA())</f>
        <v>#N/A</v>
      </c>
      <c r="O156" s="165" t="str">
        <f>'All expressed genes'!J152</f>
        <v>C</v>
      </c>
      <c r="IS156"/>
      <c r="IT156"/>
      <c r="IU156"/>
      <c r="IV156"/>
    </row>
    <row r="157" spans="11:256" ht="13.5" customHeight="1">
      <c r="K157" s="160" t="str">
        <f>'Transcript table'!A161</f>
        <v>295|319</v>
      </c>
      <c r="L157" s="162" t="str">
        <f>'Transcript table'!C161</f>
        <v>Rmst</v>
      </c>
      <c r="M157" s="163" t="e">
        <f ca="1">LOG('All expressed genes'!G153,2)</f>
        <v>#DIV/0!</v>
      </c>
      <c r="N157" s="164" t="e">
        <f ca="1">IF(ISNUMBER('All expressed genes'!H153),'All expressed genes'!H153,NA())</f>
        <v>#N/A</v>
      </c>
      <c r="O157" s="165" t="str">
        <f>'All expressed genes'!J153</f>
        <v>C</v>
      </c>
      <c r="IS157"/>
      <c r="IT157"/>
      <c r="IU157"/>
      <c r="IV157"/>
    </row>
    <row r="158" spans="11:256" ht="13.5" customHeight="1">
      <c r="K158" s="160" t="str">
        <f>'Transcript table'!A162</f>
        <v>296|320</v>
      </c>
      <c r="L158" s="162" t="str">
        <f>'Transcript table'!C162</f>
        <v>Rr18</v>
      </c>
      <c r="M158" s="163" t="e">
        <f ca="1">LOG('All expressed genes'!G154,2)</f>
        <v>#DIV/0!</v>
      </c>
      <c r="N158" s="164" t="e">
        <f ca="1">IF(ISNUMBER('All expressed genes'!H154),'All expressed genes'!H154,NA())</f>
        <v>#N/A</v>
      </c>
      <c r="O158" s="165" t="str">
        <f>'All expressed genes'!J154</f>
        <v>C</v>
      </c>
      <c r="IS158"/>
      <c r="IT158"/>
      <c r="IU158"/>
      <c r="IV158"/>
    </row>
    <row r="159" spans="11:256" ht="13.5" customHeight="1">
      <c r="K159" s="160" t="str">
        <f>'Transcript table'!A163</f>
        <v>297|321</v>
      </c>
      <c r="L159" s="162" t="str">
        <f>'Transcript table'!C163</f>
        <v>Rroid</v>
      </c>
      <c r="M159" s="163" t="e">
        <f ca="1">LOG('All expressed genes'!G155,2)</f>
        <v>#DIV/0!</v>
      </c>
      <c r="N159" s="164" t="e">
        <f ca="1">IF(ISNUMBER('All expressed genes'!H155),'All expressed genes'!H155,NA())</f>
        <v>#N/A</v>
      </c>
      <c r="O159" s="165" t="str">
        <f>'All expressed genes'!J155</f>
        <v>C</v>
      </c>
      <c r="IS159"/>
      <c r="IT159"/>
      <c r="IU159"/>
      <c r="IV159"/>
    </row>
    <row r="160" spans="11:256" ht="13.5" customHeight="1">
      <c r="K160" s="160" t="str">
        <f>'Transcript table'!A164</f>
        <v>298|322</v>
      </c>
      <c r="L160" s="162" t="str">
        <f>'Transcript table'!C164</f>
        <v>Rubie</v>
      </c>
      <c r="M160" s="163" t="e">
        <f ca="1">LOG('All expressed genes'!G156,2)</f>
        <v>#DIV/0!</v>
      </c>
      <c r="N160" s="164" t="e">
        <f ca="1">IF(ISNUMBER('All expressed genes'!H156),'All expressed genes'!H156,NA())</f>
        <v>#N/A</v>
      </c>
      <c r="O160" s="165" t="str">
        <f>'All expressed genes'!J156</f>
        <v>C</v>
      </c>
      <c r="IS160"/>
      <c r="IT160"/>
      <c r="IU160"/>
      <c r="IV160"/>
    </row>
    <row r="161" spans="11:256" ht="13.5" customHeight="1">
      <c r="K161" s="160" t="str">
        <f>'Transcript table'!A165</f>
        <v>299|323</v>
      </c>
      <c r="L161" s="162" t="str">
        <f>'Transcript table'!C165</f>
        <v>Sghrt-1</v>
      </c>
      <c r="M161" s="163" t="e">
        <f ca="1">LOG('All expressed genes'!G157,2)</f>
        <v>#DIV/0!</v>
      </c>
      <c r="N161" s="164" t="e">
        <f ca="1">IF(ISNUMBER('All expressed genes'!H157),'All expressed genes'!H157,NA())</f>
        <v>#N/A</v>
      </c>
      <c r="O161" s="165" t="str">
        <f>'All expressed genes'!J157</f>
        <v>C</v>
      </c>
      <c r="IS161"/>
      <c r="IT161"/>
      <c r="IU161"/>
      <c r="IV161"/>
    </row>
    <row r="162" spans="11:256" ht="13.5" customHeight="1">
      <c r="K162" s="160" t="str">
        <f>'Transcript table'!A166</f>
        <v>300|324</v>
      </c>
      <c r="L162" s="162" t="str">
        <f>'Transcript table'!C167</f>
        <v>Six3os1-1</v>
      </c>
      <c r="M162" s="163" t="e">
        <f ca="1">LOG('All expressed genes'!G158,2)</f>
        <v>#DIV/0!</v>
      </c>
      <c r="N162" s="164" t="e">
        <f ca="1">IF(ISNUMBER('All expressed genes'!H158),'All expressed genes'!H158,NA())</f>
        <v>#N/A</v>
      </c>
      <c r="O162" s="165" t="str">
        <f>'All expressed genes'!J158</f>
        <v>C</v>
      </c>
      <c r="IS162"/>
      <c r="IT162"/>
      <c r="IU162"/>
      <c r="IV162"/>
    </row>
    <row r="163" spans="11:256" ht="13.5" customHeight="1">
      <c r="K163" s="160" t="str">
        <f>'Transcript table'!A167</f>
        <v>301|325</v>
      </c>
      <c r="L163" s="162" t="str">
        <f>'Transcript table'!C168</f>
        <v>Six3os1-2</v>
      </c>
      <c r="M163" s="163" t="e">
        <f ca="1">LOG('All expressed genes'!G159,2)</f>
        <v>#DIV/0!</v>
      </c>
      <c r="N163" s="164" t="e">
        <f ca="1">IF(ISNUMBER('All expressed genes'!H159),'All expressed genes'!H159,NA())</f>
        <v>#N/A</v>
      </c>
      <c r="O163" s="165" t="str">
        <f>'All expressed genes'!J159</f>
        <v>C</v>
      </c>
      <c r="IS163"/>
      <c r="IT163"/>
      <c r="IU163"/>
      <c r="IV163"/>
    </row>
    <row r="164" spans="11:256" ht="13.5" customHeight="1">
      <c r="K164" s="160" t="str">
        <f>'Transcript table'!A168</f>
        <v>302|326</v>
      </c>
      <c r="L164" s="162" t="str">
        <f>'Transcript table'!C169</f>
        <v>Six3os1-3</v>
      </c>
      <c r="M164" s="163" t="e">
        <f ca="1">LOG('All expressed genes'!G160,2)</f>
        <v>#DIV/0!</v>
      </c>
      <c r="N164" s="164" t="e">
        <f ca="1">IF(ISNUMBER('All expressed genes'!H160),'All expressed genes'!H160,NA())</f>
        <v>#N/A</v>
      </c>
      <c r="O164" s="165" t="str">
        <f>'All expressed genes'!J160</f>
        <v>C</v>
      </c>
      <c r="IS164"/>
      <c r="IT164"/>
      <c r="IU164"/>
      <c r="IV164"/>
    </row>
    <row r="165" spans="11:256" ht="13.5" customHeight="1">
      <c r="K165" s="160" t="str">
        <f>'Transcript table'!A169</f>
        <v>303|327</v>
      </c>
      <c r="L165" s="162" t="str">
        <f>'Transcript table'!C170</f>
        <v>Six3os1-4</v>
      </c>
      <c r="M165" s="163" t="e">
        <f ca="1">LOG('All expressed genes'!G161,2)</f>
        <v>#DIV/0!</v>
      </c>
      <c r="N165" s="164" t="e">
        <f ca="1">IF(ISNUMBER('All expressed genes'!H161),'All expressed genes'!H161,NA())</f>
        <v>#N/A</v>
      </c>
      <c r="O165" s="165" t="str">
        <f>'All expressed genes'!J161</f>
        <v>C</v>
      </c>
      <c r="IS165"/>
      <c r="IT165"/>
      <c r="IU165"/>
      <c r="IV165"/>
    </row>
    <row r="166" spans="11:256" ht="13.5" customHeight="1">
      <c r="K166" s="160" t="str">
        <f>'Transcript table'!A170</f>
        <v>304|328</v>
      </c>
      <c r="L166" s="162" t="str">
        <f>'Transcript table'!C171</f>
        <v>Six3os1-5</v>
      </c>
      <c r="M166" s="163" t="e">
        <f ca="1">LOG('All expressed genes'!G162,2)</f>
        <v>#DIV/0!</v>
      </c>
      <c r="N166" s="164" t="e">
        <f ca="1">IF(ISNUMBER('All expressed genes'!H162),'All expressed genes'!H162,NA())</f>
        <v>#N/A</v>
      </c>
      <c r="O166" s="165" t="str">
        <f>'All expressed genes'!J162</f>
        <v>C</v>
      </c>
      <c r="IS166"/>
      <c r="IT166"/>
      <c r="IU166"/>
      <c r="IV166"/>
    </row>
    <row r="167" spans="11:256" ht="13.5" customHeight="1">
      <c r="K167" s="160" t="str">
        <f>'Transcript table'!A171</f>
        <v>305|329</v>
      </c>
      <c r="L167" s="162" t="str">
        <f>'Transcript table'!C172</f>
        <v>Six3os1-6</v>
      </c>
      <c r="M167" s="163" t="e">
        <f ca="1">LOG('All expressed genes'!G163,2)</f>
        <v>#DIV/0!</v>
      </c>
      <c r="N167" s="164" t="e">
        <f ca="1">IF(ISNUMBER('All expressed genes'!H163),'All expressed genes'!H163,NA())</f>
        <v>#N/A</v>
      </c>
      <c r="O167" s="165" t="str">
        <f>'All expressed genes'!J163</f>
        <v>C</v>
      </c>
      <c r="IS167"/>
      <c r="IT167"/>
      <c r="IU167"/>
      <c r="IV167"/>
    </row>
    <row r="168" spans="11:256" ht="13.5" customHeight="1">
      <c r="K168" s="160" t="str">
        <f>'Transcript table'!A172</f>
        <v>306|330</v>
      </c>
      <c r="L168" s="162" t="str">
        <f>'Transcript table'!C173</f>
        <v>Smn-AS1</v>
      </c>
      <c r="M168" s="163" t="e">
        <f ca="1">LOG('All expressed genes'!G164,2)</f>
        <v>#DIV/0!</v>
      </c>
      <c r="N168" s="164" t="e">
        <f ca="1">IF(ISNUMBER('All expressed genes'!H164),'All expressed genes'!H164,NA())</f>
        <v>#N/A</v>
      </c>
      <c r="O168" s="165" t="str">
        <f>'All expressed genes'!J164</f>
        <v>C</v>
      </c>
      <c r="IS168"/>
      <c r="IT168"/>
      <c r="IU168"/>
      <c r="IV168"/>
    </row>
    <row r="169" spans="11:256" ht="13.5" customHeight="1">
      <c r="K169" s="160" t="str">
        <f>'Transcript table'!A173</f>
        <v>307|331</v>
      </c>
      <c r="L169" s="162" t="str">
        <f>'Transcript table'!C174</f>
        <v>Snhg3</v>
      </c>
      <c r="M169" s="163" t="e">
        <f ca="1">LOG('All expressed genes'!G165,2)</f>
        <v>#DIV/0!</v>
      </c>
      <c r="N169" s="164" t="e">
        <f ca="1">IF(ISNUMBER('All expressed genes'!H165),'All expressed genes'!H165,NA())</f>
        <v>#N/A</v>
      </c>
      <c r="O169" s="165" t="str">
        <f>'All expressed genes'!J165</f>
        <v>C</v>
      </c>
      <c r="IS169"/>
      <c r="IT169"/>
      <c r="IU169"/>
      <c r="IV169"/>
    </row>
    <row r="170" spans="11:256" ht="13.5" customHeight="1">
      <c r="K170" s="160" t="str">
        <f>'Transcript table'!A174</f>
        <v>308|332</v>
      </c>
      <c r="L170" s="162" t="str">
        <f>'Transcript table'!C175</f>
        <v>Snhg5</v>
      </c>
      <c r="M170" s="163" t="e">
        <f ca="1">LOG('All expressed genes'!G166,2)</f>
        <v>#DIV/0!</v>
      </c>
      <c r="N170" s="164" t="e">
        <f ca="1">IF(ISNUMBER('All expressed genes'!H166),'All expressed genes'!H166,NA())</f>
        <v>#N/A</v>
      </c>
      <c r="O170" s="165" t="str">
        <f>'All expressed genes'!J166</f>
        <v>C</v>
      </c>
      <c r="IS170"/>
      <c r="IT170"/>
      <c r="IU170"/>
      <c r="IV170"/>
    </row>
    <row r="171" spans="11:256" ht="13.5" customHeight="1">
      <c r="K171" s="160" t="str">
        <f>'Transcript table'!A175</f>
        <v>309|333</v>
      </c>
      <c r="L171" s="162" t="str">
        <f>'Transcript table'!C176</f>
        <v>Sox2ot</v>
      </c>
      <c r="M171" s="163" t="e">
        <f ca="1">LOG('All expressed genes'!G167,2)</f>
        <v>#DIV/0!</v>
      </c>
      <c r="N171" s="164" t="e">
        <f ca="1">IF(ISNUMBER('All expressed genes'!H167),'All expressed genes'!H167,NA())</f>
        <v>#N/A</v>
      </c>
      <c r="O171" s="165" t="str">
        <f>'All expressed genes'!J167</f>
        <v>C</v>
      </c>
      <c r="IS171"/>
      <c r="IT171"/>
      <c r="IU171"/>
      <c r="IV171"/>
    </row>
    <row r="172" spans="11:256" ht="13.5" customHeight="1">
      <c r="K172" s="160" t="str">
        <f>'Transcript table'!A176</f>
        <v>310|334</v>
      </c>
      <c r="L172" s="162" t="str">
        <f>'Transcript table'!C177</f>
        <v>Srsf9</v>
      </c>
      <c r="M172" s="163" t="e">
        <f ca="1">LOG('All expressed genes'!G168,2)</f>
        <v>#DIV/0!</v>
      </c>
      <c r="N172" s="164" t="e">
        <f ca="1">IF(ISNUMBER('All expressed genes'!H168),'All expressed genes'!H168,NA())</f>
        <v>#N/A</v>
      </c>
      <c r="O172" s="165" t="str">
        <f>'All expressed genes'!J168</f>
        <v>C</v>
      </c>
      <c r="IS172"/>
      <c r="IT172"/>
      <c r="IU172"/>
      <c r="IV172"/>
    </row>
    <row r="173" spans="11:256" ht="13.5" customHeight="1">
      <c r="K173" s="160" t="str">
        <f>'Transcript table'!A177</f>
        <v>311|335</v>
      </c>
      <c r="L173" s="162" t="str">
        <f>'Transcript table'!C178</f>
        <v>Tdpx-ps1</v>
      </c>
      <c r="M173" s="163" t="e">
        <f ca="1">LOG('All expressed genes'!G169,2)</f>
        <v>#DIV/0!</v>
      </c>
      <c r="N173" s="164" t="e">
        <f ca="1">IF(ISNUMBER('All expressed genes'!H169),'All expressed genes'!H169,NA())</f>
        <v>#N/A</v>
      </c>
      <c r="O173" s="165" t="str">
        <f>'All expressed genes'!J169</f>
        <v>C</v>
      </c>
      <c r="IS173"/>
      <c r="IT173"/>
      <c r="IU173"/>
      <c r="IV173"/>
    </row>
    <row r="174" spans="11:256" ht="13.5" customHeight="1">
      <c r="K174" s="160" t="str">
        <f>'Transcript table'!A178</f>
        <v>312|336</v>
      </c>
      <c r="L174" s="162" t="str">
        <f>'Transcript table'!C179</f>
        <v>TK99129</v>
      </c>
      <c r="M174" s="163" t="e">
        <f ca="1">LOG('All expressed genes'!G170,2)</f>
        <v>#DIV/0!</v>
      </c>
      <c r="N174" s="164" t="e">
        <f ca="1">IF(ISNUMBER('All expressed genes'!H170),'All expressed genes'!H170,NA())</f>
        <v>#N/A</v>
      </c>
      <c r="O174" s="165" t="str">
        <f>'All expressed genes'!J170</f>
        <v>C</v>
      </c>
      <c r="IS174"/>
      <c r="IT174"/>
      <c r="IU174"/>
      <c r="IV174"/>
    </row>
    <row r="175" spans="11:256" ht="13.5" customHeight="1">
      <c r="K175" s="160" t="str">
        <f>'Transcript table'!A179</f>
        <v>337|361</v>
      </c>
      <c r="L175" s="162" t="str">
        <f>'Transcript table'!C180</f>
        <v>Tog</v>
      </c>
      <c r="M175" s="163" t="e">
        <f ca="1">LOG('All expressed genes'!G171,2)</f>
        <v>#DIV/0!</v>
      </c>
      <c r="N175" s="164" t="e">
        <f ca="1">IF(ISNUMBER('All expressed genes'!H171),'All expressed genes'!H171,NA())</f>
        <v>#N/A</v>
      </c>
      <c r="O175" s="165" t="str">
        <f>'All expressed genes'!J171</f>
        <v>C</v>
      </c>
      <c r="IS175"/>
      <c r="IT175"/>
      <c r="IU175"/>
      <c r="IV175"/>
    </row>
    <row r="176" spans="11:256" ht="13.5" customHeight="1">
      <c r="K176" s="160" t="str">
        <f>'Transcript table'!A180</f>
        <v>338|362</v>
      </c>
      <c r="L176" s="162" t="str">
        <f>'Transcript table'!C181</f>
        <v>Trp53cor1</v>
      </c>
      <c r="M176" s="163" t="e">
        <f ca="1">LOG('All expressed genes'!G172,2)</f>
        <v>#DIV/0!</v>
      </c>
      <c r="N176" s="164" t="e">
        <f ca="1">IF(ISNUMBER('All expressed genes'!H172),'All expressed genes'!H172,NA())</f>
        <v>#N/A</v>
      </c>
      <c r="O176" s="165" t="str">
        <f>'All expressed genes'!J172</f>
        <v>C</v>
      </c>
      <c r="IS176"/>
      <c r="IT176"/>
      <c r="IU176"/>
      <c r="IV176"/>
    </row>
    <row r="177" spans="11:256" ht="13.5" customHeight="1">
      <c r="K177" s="160" t="str">
        <f>'Transcript table'!A181</f>
        <v>339|363</v>
      </c>
      <c r="L177" s="162" t="str">
        <f>'Transcript table'!C182</f>
        <v>Tsix</v>
      </c>
      <c r="M177" s="163" t="e">
        <f ca="1">LOG('All expressed genes'!G173,2)</f>
        <v>#DIV/0!</v>
      </c>
      <c r="N177" s="164" t="e">
        <f ca="1">IF(ISNUMBER('All expressed genes'!H173),'All expressed genes'!H173,NA())</f>
        <v>#N/A</v>
      </c>
      <c r="O177" s="165" t="str">
        <f>'All expressed genes'!J173</f>
        <v>C</v>
      </c>
      <c r="IS177"/>
      <c r="IT177"/>
      <c r="IU177"/>
      <c r="IV177"/>
    </row>
    <row r="178" spans="11:256" ht="13.5" customHeight="1">
      <c r="K178" s="160" t="str">
        <f>'Transcript table'!A182</f>
        <v>340|364</v>
      </c>
      <c r="L178" s="162" t="str">
        <f>'Transcript table'!C183</f>
        <v>Ttc39aos1</v>
      </c>
      <c r="M178" s="163" t="e">
        <f ca="1">LOG('All expressed genes'!G174,2)</f>
        <v>#DIV/0!</v>
      </c>
      <c r="N178" s="164" t="e">
        <f ca="1">IF(ISNUMBER('All expressed genes'!H174),'All expressed genes'!H174,NA())</f>
        <v>#N/A</v>
      </c>
      <c r="O178" s="165" t="str">
        <f>'All expressed genes'!J174</f>
        <v>C</v>
      </c>
      <c r="IS178"/>
      <c r="IT178"/>
      <c r="IU178"/>
      <c r="IV178"/>
    </row>
    <row r="179" spans="11:256" ht="13.5" customHeight="1">
      <c r="K179" s="160" t="str">
        <f>'Transcript table'!A183</f>
        <v>341|365</v>
      </c>
      <c r="L179" s="162" t="str">
        <f>'Transcript table'!C184</f>
        <v>Tug1-1</v>
      </c>
      <c r="M179" s="163" t="e">
        <f ca="1">LOG('All expressed genes'!G175,2)</f>
        <v>#DIV/0!</v>
      </c>
      <c r="N179" s="164" t="e">
        <f ca="1">IF(ISNUMBER('All expressed genes'!H175),'All expressed genes'!H175,NA())</f>
        <v>#N/A</v>
      </c>
      <c r="O179" s="165" t="str">
        <f>'All expressed genes'!J175</f>
        <v>C</v>
      </c>
      <c r="IS179"/>
      <c r="IT179"/>
      <c r="IU179"/>
      <c r="IV179"/>
    </row>
    <row r="180" spans="11:256" ht="13.5" customHeight="1">
      <c r="K180" s="160" t="str">
        <f>'Transcript table'!A184</f>
        <v>342|366</v>
      </c>
      <c r="L180" s="162" t="str">
        <f>'Transcript table'!C185</f>
        <v>Tug1-2</v>
      </c>
      <c r="M180" s="163" t="e">
        <f ca="1">LOG('All expressed genes'!G176,2)</f>
        <v>#DIV/0!</v>
      </c>
      <c r="N180" s="164" t="e">
        <f ca="1">IF(ISNUMBER('All expressed genes'!H176),'All expressed genes'!H176,NA())</f>
        <v>#N/A</v>
      </c>
      <c r="O180" s="165" t="str">
        <f>'All expressed genes'!J176</f>
        <v>C</v>
      </c>
      <c r="IS180"/>
      <c r="IT180"/>
      <c r="IU180"/>
      <c r="IV180"/>
    </row>
    <row r="181" spans="11:256" ht="13.5" customHeight="1">
      <c r="K181" s="160" t="str">
        <f>'Transcript table'!A185</f>
        <v>343|367</v>
      </c>
      <c r="L181" s="162" t="str">
        <f>'Transcript table'!C186</f>
        <v>Tug1-3</v>
      </c>
      <c r="M181" s="163" t="e">
        <f ca="1">LOG('All expressed genes'!G177,2)</f>
        <v>#DIV/0!</v>
      </c>
      <c r="N181" s="164" t="e">
        <f ca="1">IF(ISNUMBER('All expressed genes'!H177),'All expressed genes'!H177,NA())</f>
        <v>#N/A</v>
      </c>
      <c r="O181" s="165" t="str">
        <f>'All expressed genes'!J177</f>
        <v>C</v>
      </c>
      <c r="IS181"/>
      <c r="IT181"/>
      <c r="IU181"/>
      <c r="IV181"/>
    </row>
    <row r="182" spans="11:256" ht="13.5" customHeight="1">
      <c r="K182" s="160" t="str">
        <f>'Transcript table'!A186</f>
        <v>344|368</v>
      </c>
      <c r="L182" s="162" t="str">
        <f>'Transcript table'!C187</f>
        <v>Uchl1os</v>
      </c>
      <c r="M182" s="163" t="e">
        <f ca="1">LOG('All expressed genes'!G178,2)</f>
        <v>#DIV/0!</v>
      </c>
      <c r="N182" s="164" t="e">
        <f ca="1">IF(ISNUMBER('All expressed genes'!H178),'All expressed genes'!H178,NA())</f>
        <v>#N/A</v>
      </c>
      <c r="O182" s="165" t="str">
        <f>'All expressed genes'!J178</f>
        <v>C</v>
      </c>
      <c r="IS182"/>
      <c r="IT182"/>
      <c r="IU182"/>
      <c r="IV182"/>
    </row>
    <row r="183" spans="11:256" ht="13.5" customHeight="1">
      <c r="K183" s="160" t="str">
        <f>'Transcript table'!A187</f>
        <v>345|369</v>
      </c>
      <c r="L183" s="162" t="str">
        <f>'Transcript table'!C188</f>
        <v>Uph</v>
      </c>
      <c r="M183" s="163" t="e">
        <f ca="1">LOG('All expressed genes'!G179,2)</f>
        <v>#DIV/0!</v>
      </c>
      <c r="N183" s="164" t="e">
        <f ca="1">IF(ISNUMBER('All expressed genes'!H179),'All expressed genes'!H179,NA())</f>
        <v>#N/A</v>
      </c>
      <c r="O183" s="165" t="str">
        <f>'All expressed genes'!J179</f>
        <v>C</v>
      </c>
      <c r="IS183"/>
      <c r="IT183"/>
      <c r="IU183"/>
      <c r="IV183"/>
    </row>
    <row r="184" spans="11:256" ht="13.5" customHeight="1">
      <c r="K184" s="160" t="str">
        <f>'Transcript table'!A188</f>
        <v>346|370</v>
      </c>
      <c r="L184" s="162" t="str">
        <f>'Transcript table'!C189</f>
        <v>Vax2os-1</v>
      </c>
      <c r="M184" s="163" t="e">
        <f ca="1">LOG('All expressed genes'!G180,2)</f>
        <v>#DIV/0!</v>
      </c>
      <c r="N184" s="164" t="e">
        <f ca="1">IF(ISNUMBER('All expressed genes'!H180),'All expressed genes'!H180,NA())</f>
        <v>#N/A</v>
      </c>
      <c r="O184" s="165" t="str">
        <f>'All expressed genes'!J180</f>
        <v>C</v>
      </c>
      <c r="IS184"/>
      <c r="IT184"/>
      <c r="IU184"/>
      <c r="IV184"/>
    </row>
    <row r="185" spans="11:256" ht="13.5" customHeight="1">
      <c r="K185" s="160" t="str">
        <f>'Transcript table'!A189</f>
        <v>347|371</v>
      </c>
      <c r="L185" s="162" t="str">
        <f>'Transcript table'!C190</f>
        <v>Vax2os-2</v>
      </c>
      <c r="M185" s="163" t="e">
        <f ca="1">LOG('All expressed genes'!G181,2)</f>
        <v>#DIV/0!</v>
      </c>
      <c r="N185" s="164" t="e">
        <f ca="1">IF(ISNUMBER('All expressed genes'!H181),'All expressed genes'!H181,NA())</f>
        <v>#N/A</v>
      </c>
      <c r="O185" s="165" t="str">
        <f>'All expressed genes'!J181</f>
        <v>C</v>
      </c>
      <c r="IS185"/>
      <c r="IT185"/>
      <c r="IU185"/>
      <c r="IV185"/>
    </row>
    <row r="186" spans="11:256" ht="13.5" customHeight="1">
      <c r="K186" s="160" t="str">
        <f>'Transcript table'!A190</f>
        <v>348|372</v>
      </c>
      <c r="L186" s="162" t="str">
        <f>'Transcript table'!C191</f>
        <v>Wt1os</v>
      </c>
      <c r="M186" s="163" t="e">
        <f ca="1">LOG('All expressed genes'!G182,2)</f>
        <v>#DIV/0!</v>
      </c>
      <c r="N186" s="164" t="e">
        <f ca="1">IF(ISNUMBER('All expressed genes'!H182),'All expressed genes'!H182,NA())</f>
        <v>#N/A</v>
      </c>
      <c r="O186" s="165" t="str">
        <f>'All expressed genes'!J182</f>
        <v>C</v>
      </c>
      <c r="IS186"/>
      <c r="IT186"/>
      <c r="IU186"/>
      <c r="IV186"/>
    </row>
    <row r="187" spans="11:256" ht="13.5" customHeight="1">
      <c r="K187" s="160" t="str">
        <f>'Transcript table'!A191</f>
        <v>349|373</v>
      </c>
      <c r="L187" s="162" t="str">
        <f>'Transcript table'!C192</f>
        <v>Xist-1</v>
      </c>
      <c r="M187" s="163" t="e">
        <f ca="1">LOG('All expressed genes'!G183,2)</f>
        <v>#DIV/0!</v>
      </c>
      <c r="N187" s="164" t="e">
        <f ca="1">IF(ISNUMBER('All expressed genes'!H183),'All expressed genes'!H183,NA())</f>
        <v>#N/A</v>
      </c>
      <c r="O187" s="165" t="str">
        <f>'All expressed genes'!J183</f>
        <v>C</v>
      </c>
      <c r="IS187"/>
      <c r="IT187"/>
      <c r="IU187"/>
      <c r="IV187"/>
    </row>
    <row r="188" spans="11:256" ht="13.5" customHeight="1">
      <c r="K188" s="160" t="str">
        <f>'Transcript table'!A192</f>
        <v>350|374</v>
      </c>
      <c r="L188" s="162" t="str">
        <f>'Transcript table'!C193</f>
        <v>Xist-2</v>
      </c>
      <c r="M188" s="163" t="e">
        <f ca="1">LOG('All expressed genes'!G184,2)</f>
        <v>#DIV/0!</v>
      </c>
      <c r="N188" s="164" t="e">
        <f ca="1">IF(ISNUMBER('All expressed genes'!H184),'All expressed genes'!H184,NA())</f>
        <v>#N/A</v>
      </c>
      <c r="O188" s="165" t="str">
        <f>'All expressed genes'!J184</f>
        <v>C</v>
      </c>
      <c r="IS188"/>
      <c r="IT188"/>
      <c r="IU188"/>
      <c r="IV188"/>
    </row>
    <row r="189" spans="11:256" ht="13.5" customHeight="1">
      <c r="K189" s="160" t="str">
        <f>'Transcript table'!A193</f>
        <v>351|375</v>
      </c>
      <c r="L189" s="162" t="str">
        <f>'Transcript table'!C194</f>
        <v>Yam-1</v>
      </c>
      <c r="M189" s="163" t="e">
        <f ca="1">LOG('All expressed genes'!G185,2)</f>
        <v>#DIV/0!</v>
      </c>
      <c r="N189" s="164" t="e">
        <f ca="1">IF(ISNUMBER('All expressed genes'!H185),'All expressed genes'!H185,NA())</f>
        <v>#N/A</v>
      </c>
      <c r="O189" s="165" t="str">
        <f>'All expressed genes'!J185</f>
        <v>C</v>
      </c>
      <c r="IS189"/>
      <c r="IT189"/>
      <c r="IU189"/>
      <c r="IV189"/>
    </row>
    <row r="190" spans="11:256" ht="13.5" customHeight="1">
      <c r="K190" s="160" t="str">
        <f>'Transcript table'!A194</f>
        <v>352|376</v>
      </c>
      <c r="L190" s="162" t="str">
        <f>'Transcript table'!C195</f>
        <v>Zfhx2os</v>
      </c>
      <c r="M190" s="163" t="e">
        <f ca="1">LOG('All expressed genes'!G186,2)</f>
        <v>#DIV/0!</v>
      </c>
      <c r="N190" s="164" t="e">
        <f ca="1">IF(ISNUMBER('All expressed genes'!H186),'All expressed genes'!H186,NA())</f>
        <v>#N/A</v>
      </c>
      <c r="O190" s="165" t="str">
        <f>'All expressed genes'!J186</f>
        <v>C</v>
      </c>
      <c r="IS190"/>
      <c r="IT190"/>
      <c r="IU190"/>
      <c r="IV190"/>
    </row>
    <row r="191" spans="11:256" ht="13.5" customHeight="1">
      <c r="K191" s="160" t="str">
        <f>'Transcript table'!A195</f>
        <v>353|377</v>
      </c>
      <c r="L191" s="162" t="str">
        <f>'Transcript table'!C196</f>
        <v>ACTB</v>
      </c>
      <c r="M191" s="163" t="e">
        <f ca="1">LOG('All expressed genes'!G187,2)</f>
        <v>#DIV/0!</v>
      </c>
      <c r="N191" s="164" t="e">
        <f ca="1">IF(ISNUMBER('All expressed genes'!H187),'All expressed genes'!H187,NA())</f>
        <v>#N/A</v>
      </c>
      <c r="O191" s="165" t="str">
        <f>'All expressed genes'!J187</f>
        <v>C</v>
      </c>
      <c r="IS191"/>
      <c r="IT191"/>
      <c r="IU191"/>
      <c r="IV191"/>
    </row>
    <row r="192" spans="11:256" ht="13.5" customHeight="1">
      <c r="K192"/>
      <c r="L192"/>
      <c r="M192"/>
      <c r="N192"/>
      <c r="O192"/>
      <c r="IS192"/>
      <c r="IT192"/>
      <c r="IU192"/>
      <c r="IV192"/>
    </row>
    <row r="193" spans="11:256" ht="13.5" customHeight="1">
      <c r="K193"/>
      <c r="L193"/>
      <c r="M193"/>
      <c r="N193"/>
      <c r="O193"/>
      <c r="IS193"/>
      <c r="IT193"/>
      <c r="IU193"/>
      <c r="IV193"/>
    </row>
    <row r="194" spans="11:256" ht="13.5" customHeight="1">
      <c r="K194"/>
      <c r="L194"/>
      <c r="M194"/>
      <c r="N194"/>
      <c r="O194"/>
      <c r="IS194"/>
      <c r="IT194"/>
      <c r="IU194"/>
      <c r="IV194"/>
    </row>
    <row r="195" spans="11:256" ht="13.5" customHeight="1">
      <c r="K195"/>
      <c r="L195"/>
      <c r="M195"/>
      <c r="N195"/>
      <c r="O195"/>
      <c r="IS195"/>
      <c r="IT195"/>
      <c r="IU195"/>
      <c r="IV195"/>
    </row>
    <row r="196" spans="11:256" ht="13.5" customHeight="1">
      <c r="K196"/>
      <c r="L196"/>
      <c r="M196"/>
      <c r="N196"/>
      <c r="O196"/>
      <c r="IS196"/>
      <c r="IT196"/>
      <c r="IU196"/>
      <c r="IV196"/>
    </row>
    <row r="197" spans="11:256" ht="13.5" customHeight="1">
      <c r="K197"/>
      <c r="L197"/>
      <c r="M197"/>
      <c r="N197"/>
      <c r="O197"/>
      <c r="IS197"/>
      <c r="IT197"/>
      <c r="IU197"/>
      <c r="IV197"/>
    </row>
    <row r="198" spans="11:256" ht="13.5" customHeight="1">
      <c r="K198"/>
      <c r="L198"/>
      <c r="M198"/>
      <c r="N198"/>
      <c r="O198"/>
      <c r="IS198"/>
      <c r="IT198"/>
      <c r="IU198"/>
      <c r="IV198"/>
    </row>
    <row r="199" spans="11:256"/>
    <row r="200" spans="11:256"/>
  </sheetData>
  <mergeCells count="7">
    <mergeCell ref="M5:O5"/>
    <mergeCell ref="A5:I5"/>
    <mergeCell ref="A1:C1"/>
    <mergeCell ref="F1:H1"/>
    <mergeCell ref="A2:I2"/>
    <mergeCell ref="A3:I3"/>
    <mergeCell ref="A4:I4"/>
  </mergeCells>
  <phoneticPr fontId="0" type="noConversion"/>
  <pageMargins left="0.74990626395218019" right="0.74990626395218019" top="0.99987495602585208" bottom="0.99987495602585208" header="0.49993747801292604" footer="0.4999374780129260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194"/>
  <sheetViews>
    <sheetView zoomScale="80" zoomScaleNormal="80" workbookViewId="0">
      <selection sqref="A1:A2"/>
    </sheetView>
  </sheetViews>
  <sheetFormatPr defaultColWidth="8" defaultRowHeight="13.5"/>
  <cols>
    <col min="1" max="1" width="20.625" style="1" customWidth="1"/>
    <col min="2" max="2" width="7.75" style="1" customWidth="1"/>
    <col min="3" max="3" width="7.375" style="1" customWidth="1"/>
    <col min="4" max="12" width="5.875" style="1" customWidth="1"/>
    <col min="13" max="22" width="8" style="1"/>
    <col min="23" max="23" width="11.125" style="72" customWidth="1"/>
    <col min="24" max="24" width="9.625" style="1" customWidth="1"/>
    <col min="25" max="34" width="5.875" style="1" customWidth="1"/>
    <col min="35" max="44" width="8" style="1"/>
    <col min="45" max="45" width="11.125" style="71" customWidth="1"/>
    <col min="46" max="46" width="9.125" style="1" customWidth="1"/>
    <col min="47" max="47" width="8.75" style="1" customWidth="1"/>
    <col min="48" max="55" width="5.875" style="1" customWidth="1"/>
    <col min="56" max="56" width="7" style="1" customWidth="1"/>
    <col min="57" max="66" width="8" style="1"/>
    <col min="67" max="67" width="11.125" style="71" customWidth="1"/>
    <col min="68" max="68" width="8.25" style="1" customWidth="1"/>
    <col min="69" max="75" width="5.875" style="1" customWidth="1"/>
    <col min="76" max="76" width="7" style="1" customWidth="1"/>
    <col min="77" max="78" width="9.375" style="1" customWidth="1"/>
    <col min="81" max="82" width="8" style="1"/>
    <col min="83" max="84" width="11" style="1" customWidth="1"/>
    <col min="85" max="90" width="8" style="1"/>
    <col min="91" max="91" width="11" style="1" customWidth="1"/>
    <col min="92" max="93" width="8" style="1"/>
    <col min="94" max="94" width="8.375" style="1" customWidth="1"/>
    <col min="95" max="95" width="11.5" style="1" customWidth="1"/>
    <col min="96" max="96" width="9.625" style="1" customWidth="1"/>
    <col min="97" max="16384" width="8" style="1"/>
  </cols>
  <sheetData>
    <row r="1" spans="1:148" ht="12.75" customHeight="1">
      <c r="A1" s="201" t="s">
        <v>3</v>
      </c>
      <c r="B1" s="267" t="s">
        <v>4</v>
      </c>
      <c r="C1" s="269" t="s">
        <v>460</v>
      </c>
      <c r="D1" s="269"/>
      <c r="E1" s="269"/>
      <c r="F1" s="269"/>
      <c r="G1" s="269"/>
      <c r="H1" s="269"/>
      <c r="I1" s="269"/>
      <c r="J1" s="269"/>
      <c r="K1" s="269"/>
      <c r="L1" s="269"/>
      <c r="M1" s="269"/>
      <c r="N1" s="269"/>
      <c r="O1" s="269"/>
      <c r="P1" s="269"/>
      <c r="Q1" s="269"/>
      <c r="R1" s="269"/>
      <c r="S1" s="269"/>
      <c r="T1" s="269"/>
      <c r="U1" s="269"/>
      <c r="V1" s="269"/>
      <c r="W1" s="272" t="s">
        <v>3</v>
      </c>
      <c r="X1" s="271" t="s">
        <v>4</v>
      </c>
      <c r="Y1" s="218" t="s">
        <v>461</v>
      </c>
      <c r="Z1" s="218"/>
      <c r="AA1" s="218"/>
      <c r="AB1" s="218"/>
      <c r="AC1" s="218"/>
      <c r="AD1" s="218"/>
      <c r="AE1" s="218"/>
      <c r="AF1" s="218"/>
      <c r="AG1" s="218"/>
      <c r="AH1" s="218"/>
      <c r="AI1" s="218"/>
      <c r="AJ1" s="218"/>
      <c r="AK1" s="218"/>
      <c r="AL1" s="218"/>
      <c r="AM1" s="218"/>
      <c r="AN1" s="218"/>
      <c r="AO1" s="218"/>
      <c r="AP1" s="218"/>
      <c r="AQ1" s="218"/>
      <c r="AR1" s="218"/>
      <c r="AS1" s="265" t="s">
        <v>3</v>
      </c>
      <c r="AT1" s="267" t="s">
        <v>4</v>
      </c>
      <c r="AU1" s="269" t="s">
        <v>32</v>
      </c>
      <c r="AV1" s="269"/>
      <c r="AW1" s="269"/>
      <c r="AX1" s="269"/>
      <c r="AY1" s="269"/>
      <c r="AZ1" s="269"/>
      <c r="BA1" s="269"/>
      <c r="BB1" s="269"/>
      <c r="BC1" s="269"/>
      <c r="BD1" s="269"/>
      <c r="BE1" s="269"/>
      <c r="BF1" s="269"/>
      <c r="BG1" s="269"/>
      <c r="BH1" s="269"/>
      <c r="BI1" s="269"/>
      <c r="BJ1" s="269"/>
      <c r="BK1" s="269"/>
      <c r="BL1" s="269"/>
      <c r="BM1" s="269"/>
      <c r="BN1" s="269"/>
      <c r="BO1" s="212" t="s">
        <v>3</v>
      </c>
      <c r="BP1" s="271" t="s">
        <v>4</v>
      </c>
      <c r="BQ1" s="218" t="s">
        <v>33</v>
      </c>
      <c r="BR1" s="218"/>
      <c r="BS1" s="218"/>
      <c r="BT1" s="218"/>
      <c r="BU1" s="218"/>
      <c r="BV1" s="218"/>
      <c r="BW1" s="218"/>
      <c r="BX1" s="218"/>
      <c r="BY1" s="218"/>
      <c r="BZ1" s="218"/>
      <c r="CA1" s="218"/>
      <c r="CB1" s="218"/>
      <c r="CC1" s="218"/>
      <c r="CD1" s="218"/>
      <c r="CE1" s="218"/>
      <c r="CF1" s="218"/>
      <c r="CG1" s="218"/>
      <c r="CH1" s="218"/>
      <c r="CI1" s="218"/>
      <c r="CJ1" s="218"/>
      <c r="CK1" s="275" t="s">
        <v>5</v>
      </c>
      <c r="CL1" s="276" t="s">
        <v>23</v>
      </c>
      <c r="DA1" s="265" t="s">
        <v>3</v>
      </c>
      <c r="DB1" s="267" t="s">
        <v>4</v>
      </c>
      <c r="DC1" s="269" t="s">
        <v>32</v>
      </c>
      <c r="DD1" s="269"/>
      <c r="DE1" s="269"/>
      <c r="DF1" s="269"/>
      <c r="DG1" s="269"/>
      <c r="DH1" s="269"/>
      <c r="DI1" s="269"/>
      <c r="DJ1" s="269"/>
      <c r="DK1" s="269"/>
      <c r="DL1" s="269"/>
      <c r="DM1" s="269"/>
      <c r="DN1" s="269"/>
      <c r="DO1" s="269"/>
      <c r="DP1" s="269"/>
      <c r="DQ1" s="269"/>
      <c r="DR1" s="269"/>
      <c r="DS1" s="269"/>
      <c r="DT1" s="269"/>
      <c r="DU1" s="269"/>
      <c r="DV1" s="269"/>
      <c r="DW1" s="212" t="s">
        <v>3</v>
      </c>
      <c r="DX1" s="271" t="s">
        <v>4</v>
      </c>
      <c r="DY1" s="218" t="s">
        <v>33</v>
      </c>
      <c r="DZ1" s="218"/>
      <c r="EA1" s="218"/>
      <c r="EB1" s="218"/>
      <c r="EC1" s="218"/>
      <c r="ED1" s="218"/>
      <c r="EE1" s="218"/>
      <c r="EF1" s="218"/>
      <c r="EG1" s="218"/>
      <c r="EH1" s="218"/>
      <c r="EI1" s="218"/>
      <c r="EJ1" s="218"/>
      <c r="EK1" s="218"/>
      <c r="EL1" s="218"/>
      <c r="EM1" s="218"/>
      <c r="EN1" s="218"/>
      <c r="EO1" s="218"/>
      <c r="EP1" s="218"/>
      <c r="EQ1" s="218"/>
      <c r="ER1" s="218"/>
    </row>
    <row r="2" spans="1:148" ht="15">
      <c r="A2" s="268"/>
      <c r="B2" s="268"/>
      <c r="C2" s="54" t="s">
        <v>16</v>
      </c>
      <c r="D2" s="54" t="s">
        <v>17</v>
      </c>
      <c r="E2" s="54" t="s">
        <v>18</v>
      </c>
      <c r="F2" s="54" t="s">
        <v>8</v>
      </c>
      <c r="G2" s="54" t="s">
        <v>9</v>
      </c>
      <c r="H2" s="54" t="s">
        <v>10</v>
      </c>
      <c r="I2" s="54" t="s">
        <v>11</v>
      </c>
      <c r="J2" s="54" t="s">
        <v>12</v>
      </c>
      <c r="K2" s="54" t="s">
        <v>13</v>
      </c>
      <c r="L2" s="54" t="s">
        <v>14</v>
      </c>
      <c r="M2" s="54" t="s">
        <v>444</v>
      </c>
      <c r="N2" s="54" t="s">
        <v>445</v>
      </c>
      <c r="O2" s="54" t="s">
        <v>446</v>
      </c>
      <c r="P2" s="54" t="s">
        <v>447</v>
      </c>
      <c r="Q2" s="54" t="s">
        <v>448</v>
      </c>
      <c r="R2" s="54" t="s">
        <v>449</v>
      </c>
      <c r="S2" s="54" t="s">
        <v>450</v>
      </c>
      <c r="T2" s="54" t="s">
        <v>451</v>
      </c>
      <c r="U2" s="54" t="s">
        <v>452</v>
      </c>
      <c r="V2" s="54" t="s">
        <v>453</v>
      </c>
      <c r="W2" s="273"/>
      <c r="X2" s="274"/>
      <c r="Y2" s="93" t="s">
        <v>16</v>
      </c>
      <c r="Z2" s="93" t="s">
        <v>17</v>
      </c>
      <c r="AA2" s="93" t="s">
        <v>18</v>
      </c>
      <c r="AB2" s="93" t="s">
        <v>8</v>
      </c>
      <c r="AC2" s="93" t="s">
        <v>9</v>
      </c>
      <c r="AD2" s="93" t="s">
        <v>10</v>
      </c>
      <c r="AE2" s="93" t="s">
        <v>11</v>
      </c>
      <c r="AF2" s="93" t="s">
        <v>12</v>
      </c>
      <c r="AG2" s="93" t="s">
        <v>13</v>
      </c>
      <c r="AH2" s="93" t="s">
        <v>14</v>
      </c>
      <c r="AI2" s="93" t="s">
        <v>444</v>
      </c>
      <c r="AJ2" s="93" t="s">
        <v>445</v>
      </c>
      <c r="AK2" s="93" t="s">
        <v>446</v>
      </c>
      <c r="AL2" s="93" t="s">
        <v>447</v>
      </c>
      <c r="AM2" s="93" t="s">
        <v>448</v>
      </c>
      <c r="AN2" s="93" t="s">
        <v>449</v>
      </c>
      <c r="AO2" s="93" t="s">
        <v>450</v>
      </c>
      <c r="AP2" s="93" t="s">
        <v>451</v>
      </c>
      <c r="AQ2" s="93" t="s">
        <v>452</v>
      </c>
      <c r="AR2" s="93" t="s">
        <v>453</v>
      </c>
      <c r="AS2" s="266"/>
      <c r="AT2" s="268"/>
      <c r="AU2" s="54" t="s">
        <v>16</v>
      </c>
      <c r="AV2" s="54" t="s">
        <v>17</v>
      </c>
      <c r="AW2" s="54" t="s">
        <v>18</v>
      </c>
      <c r="AX2" s="54" t="s">
        <v>8</v>
      </c>
      <c r="AY2" s="54" t="s">
        <v>9</v>
      </c>
      <c r="AZ2" s="54" t="s">
        <v>10</v>
      </c>
      <c r="BA2" s="54" t="s">
        <v>11</v>
      </c>
      <c r="BB2" s="54" t="s">
        <v>12</v>
      </c>
      <c r="BC2" s="54" t="s">
        <v>13</v>
      </c>
      <c r="BD2" s="54" t="s">
        <v>14</v>
      </c>
      <c r="BE2" s="54" t="s">
        <v>444</v>
      </c>
      <c r="BF2" s="54" t="s">
        <v>445</v>
      </c>
      <c r="BG2" s="54" t="s">
        <v>446</v>
      </c>
      <c r="BH2" s="54" t="s">
        <v>447</v>
      </c>
      <c r="BI2" s="54" t="s">
        <v>448</v>
      </c>
      <c r="BJ2" s="54" t="s">
        <v>449</v>
      </c>
      <c r="BK2" s="54" t="s">
        <v>450</v>
      </c>
      <c r="BL2" s="54" t="s">
        <v>451</v>
      </c>
      <c r="BM2" s="54" t="s">
        <v>452</v>
      </c>
      <c r="BN2" s="54" t="s">
        <v>453</v>
      </c>
      <c r="BO2" s="270"/>
      <c r="BP2" s="271"/>
      <c r="BQ2" s="93" t="s">
        <v>16</v>
      </c>
      <c r="BR2" s="93" t="s">
        <v>17</v>
      </c>
      <c r="BS2" s="93" t="s">
        <v>18</v>
      </c>
      <c r="BT2" s="93" t="s">
        <v>8</v>
      </c>
      <c r="BU2" s="93" t="s">
        <v>9</v>
      </c>
      <c r="BV2" s="93" t="s">
        <v>10</v>
      </c>
      <c r="BW2" s="93" t="s">
        <v>11</v>
      </c>
      <c r="BX2" s="93" t="s">
        <v>12</v>
      </c>
      <c r="BY2" s="93" t="s">
        <v>13</v>
      </c>
      <c r="BZ2" s="93" t="s">
        <v>14</v>
      </c>
      <c r="CA2" s="93" t="s">
        <v>444</v>
      </c>
      <c r="CB2" s="93" t="s">
        <v>445</v>
      </c>
      <c r="CC2" s="93" t="s">
        <v>446</v>
      </c>
      <c r="CD2" s="93" t="s">
        <v>447</v>
      </c>
      <c r="CE2" s="93" t="s">
        <v>448</v>
      </c>
      <c r="CF2" s="93" t="s">
        <v>449</v>
      </c>
      <c r="CG2" s="93" t="s">
        <v>450</v>
      </c>
      <c r="CH2" s="93" t="s">
        <v>451</v>
      </c>
      <c r="CI2" s="93" t="s">
        <v>452</v>
      </c>
      <c r="CJ2" s="93" t="s">
        <v>453</v>
      </c>
      <c r="CK2" s="275"/>
      <c r="CL2" s="276"/>
      <c r="DA2" s="266"/>
      <c r="DB2" s="268"/>
      <c r="DC2" s="194" t="s">
        <v>16</v>
      </c>
      <c r="DD2" s="194" t="s">
        <v>17</v>
      </c>
      <c r="DE2" s="194" t="s">
        <v>18</v>
      </c>
      <c r="DF2" s="194" t="s">
        <v>8</v>
      </c>
      <c r="DG2" s="194" t="s">
        <v>9</v>
      </c>
      <c r="DH2" s="194" t="s">
        <v>10</v>
      </c>
      <c r="DI2" s="194" t="s">
        <v>11</v>
      </c>
      <c r="DJ2" s="194" t="s">
        <v>12</v>
      </c>
      <c r="DK2" s="194" t="s">
        <v>13</v>
      </c>
      <c r="DL2" s="194" t="s">
        <v>14</v>
      </c>
      <c r="DM2" s="194" t="s">
        <v>444</v>
      </c>
      <c r="DN2" s="194" t="s">
        <v>445</v>
      </c>
      <c r="DO2" s="194" t="s">
        <v>446</v>
      </c>
      <c r="DP2" s="194" t="s">
        <v>447</v>
      </c>
      <c r="DQ2" s="194" t="s">
        <v>448</v>
      </c>
      <c r="DR2" s="194" t="s">
        <v>449</v>
      </c>
      <c r="DS2" s="194" t="s">
        <v>450</v>
      </c>
      <c r="DT2" s="194" t="s">
        <v>451</v>
      </c>
      <c r="DU2" s="194" t="s">
        <v>452</v>
      </c>
      <c r="DV2" s="194" t="s">
        <v>453</v>
      </c>
      <c r="DW2" s="270"/>
      <c r="DX2" s="271"/>
      <c r="DY2" s="193" t="s">
        <v>16</v>
      </c>
      <c r="DZ2" s="193" t="s">
        <v>17</v>
      </c>
      <c r="EA2" s="193" t="s">
        <v>18</v>
      </c>
      <c r="EB2" s="193" t="s">
        <v>8</v>
      </c>
      <c r="EC2" s="193" t="s">
        <v>9</v>
      </c>
      <c r="ED2" s="193" t="s">
        <v>10</v>
      </c>
      <c r="EE2" s="193" t="s">
        <v>11</v>
      </c>
      <c r="EF2" s="193" t="s">
        <v>12</v>
      </c>
      <c r="EG2" s="193" t="s">
        <v>13</v>
      </c>
      <c r="EH2" s="193" t="s">
        <v>14</v>
      </c>
      <c r="EI2" s="193" t="s">
        <v>444</v>
      </c>
      <c r="EJ2" s="193" t="s">
        <v>445</v>
      </c>
      <c r="EK2" s="193" t="s">
        <v>446</v>
      </c>
      <c r="EL2" s="193" t="s">
        <v>447</v>
      </c>
      <c r="EM2" s="193" t="s">
        <v>448</v>
      </c>
      <c r="EN2" s="193" t="s">
        <v>449</v>
      </c>
      <c r="EO2" s="193" t="s">
        <v>450</v>
      </c>
      <c r="EP2" s="193" t="s">
        <v>451</v>
      </c>
      <c r="EQ2" s="193" t="s">
        <v>452</v>
      </c>
      <c r="ER2" s="193" t="s">
        <v>453</v>
      </c>
    </row>
    <row r="3" spans="1:148" ht="12.75" customHeight="1">
      <c r="A3" s="139" t="str">
        <f>'Test Sample Data'!A3</f>
        <v>1700007L15Rik</v>
      </c>
      <c r="B3" s="140" t="s">
        <v>440</v>
      </c>
      <c r="C3" s="68" t="str">
        <f>IF(SUM('Test Sample Data'!C$3:C$194)&gt;10,IF(AND(ISNUMBER('Test Sample Data'!C3),'Test Sample Data'!C3&lt;35,'Test Sample Data'!C3&gt;0),'Test Sample Data'!C3-'Choose Housekeeping Genes'!D$20,35-'Choose Housekeeping Genes'!D$20),"")</f>
        <v/>
      </c>
      <c r="D3" s="68" t="str">
        <f>IF(SUM('Test Sample Data'!D$3:D$194)&gt;10,IF(AND(ISNUMBER('Test Sample Data'!D3),'Test Sample Data'!D3&lt;35,'Test Sample Data'!D3&gt;0),'Test Sample Data'!D3-'Choose Housekeeping Genes'!E$20,35-'Choose Housekeeping Genes'!E$20),"")</f>
        <v/>
      </c>
      <c r="E3" s="68" t="str">
        <f>IF(SUM('Test Sample Data'!E$3:E$194)&gt;10,IF(AND(ISNUMBER('Test Sample Data'!E3),'Test Sample Data'!E3&lt;35,'Test Sample Data'!E3&gt;0),'Test Sample Data'!E3-'Choose Housekeeping Genes'!F$20,35-'Choose Housekeeping Genes'!F$20),"")</f>
        <v/>
      </c>
      <c r="F3" s="68" t="str">
        <f>IF(SUM('Test Sample Data'!F$3:F$194)&gt;10,IF(AND(ISNUMBER('Test Sample Data'!F3),'Test Sample Data'!F3&lt;35,'Test Sample Data'!F3&gt;0),'Test Sample Data'!F3-'Choose Housekeeping Genes'!G$20,35-'Choose Housekeeping Genes'!G$20),"")</f>
        <v/>
      </c>
      <c r="G3" s="68" t="str">
        <f>IF(SUM('Test Sample Data'!G$3:G$194)&gt;10,IF(AND(ISNUMBER('Test Sample Data'!G3),'Test Sample Data'!G3&lt;35,'Test Sample Data'!G3&gt;0),'Test Sample Data'!G3-'Choose Housekeeping Genes'!H$20,35-'Choose Housekeeping Genes'!H$20),"")</f>
        <v/>
      </c>
      <c r="H3" s="68" t="str">
        <f>IF(SUM('Test Sample Data'!H$3:H$194)&gt;10,IF(AND(ISNUMBER('Test Sample Data'!H3),'Test Sample Data'!H3&lt;35,'Test Sample Data'!H3&gt;0),'Test Sample Data'!H3-'Choose Housekeeping Genes'!I$20,35-'Choose Housekeeping Genes'!I$20),"")</f>
        <v/>
      </c>
      <c r="I3" s="68" t="str">
        <f>IF(SUM('Test Sample Data'!I$3:I$194)&gt;10,IF(AND(ISNUMBER('Test Sample Data'!I3),'Test Sample Data'!I3&lt;35,'Test Sample Data'!I3&gt;0),'Test Sample Data'!I3-'Choose Housekeeping Genes'!J$20,35-'Choose Housekeeping Genes'!J$20),"")</f>
        <v/>
      </c>
      <c r="J3" s="68" t="str">
        <f>IF(SUM('Test Sample Data'!J$3:J$194)&gt;10,IF(AND(ISNUMBER('Test Sample Data'!J3),'Test Sample Data'!J3&lt;35,'Test Sample Data'!J3&gt;0),'Test Sample Data'!J3-'Choose Housekeeping Genes'!K$20,35-'Choose Housekeeping Genes'!K$20),"")</f>
        <v/>
      </c>
      <c r="K3" s="68" t="str">
        <f>IF(SUM('Test Sample Data'!K$3:K$194)&gt;10,IF(AND(ISNUMBER('Test Sample Data'!K3),'Test Sample Data'!K3&lt;35,'Test Sample Data'!K3&gt;0),'Test Sample Data'!K3-'Choose Housekeeping Genes'!L$20,35-'Choose Housekeeping Genes'!L$20),"")</f>
        <v/>
      </c>
      <c r="L3" s="68" t="str">
        <f>IF(SUM('Test Sample Data'!L$3:L$194)&gt;10,IF(AND(ISNUMBER('Test Sample Data'!L3),'Test Sample Data'!L3&lt;35,'Test Sample Data'!L3&gt;0),'Test Sample Data'!L3-'Choose Housekeeping Genes'!M$20,35-'Choose Housekeeping Genes'!M$20),"")</f>
        <v/>
      </c>
      <c r="M3" s="68" t="str">
        <f>IF(SUM('Test Sample Data'!M$3:M$194)&gt;10,IF(AND(ISNUMBER('Test Sample Data'!M3),'Test Sample Data'!M3&lt;35,'Test Sample Data'!M3&gt;0),'Test Sample Data'!M3-'Choose Housekeeping Genes'!N$20,35-'Choose Housekeeping Genes'!N$20),"")</f>
        <v/>
      </c>
      <c r="N3" s="68" t="str">
        <f>IF(SUM('Test Sample Data'!N$3:N$194)&gt;10,IF(AND(ISNUMBER('Test Sample Data'!N3),'Test Sample Data'!N3&lt;35,'Test Sample Data'!N3&gt;0),'Test Sample Data'!N3-'Choose Housekeeping Genes'!O$20,35-'Choose Housekeeping Genes'!O$20),"")</f>
        <v/>
      </c>
      <c r="O3" s="68" t="str">
        <f>IF(SUM('Test Sample Data'!O$3:O$194)&gt;10,IF(AND(ISNUMBER('Test Sample Data'!O3),'Test Sample Data'!O3&lt;35,'Test Sample Data'!O3&gt;0),'Test Sample Data'!O3-'Choose Housekeeping Genes'!P$20,35-'Choose Housekeeping Genes'!P$20),"")</f>
        <v/>
      </c>
      <c r="P3" s="68" t="str">
        <f>IF(SUM('Test Sample Data'!P$3:P$194)&gt;10,IF(AND(ISNUMBER('Test Sample Data'!P3),'Test Sample Data'!P3&lt;35,'Test Sample Data'!P3&gt;0),'Test Sample Data'!P3-'Choose Housekeeping Genes'!Q$20,35-'Choose Housekeeping Genes'!Q$20),"")</f>
        <v/>
      </c>
      <c r="Q3" s="68" t="str">
        <f>IF(SUM('Test Sample Data'!Q$3:Q$194)&gt;10,IF(AND(ISNUMBER('Test Sample Data'!Q3),'Test Sample Data'!Q3&lt;35,'Test Sample Data'!Q3&gt;0),'Test Sample Data'!Q3-'Choose Housekeeping Genes'!R$20,35-'Choose Housekeeping Genes'!R$20),"")</f>
        <v/>
      </c>
      <c r="R3" s="68" t="str">
        <f>IF(SUM('Test Sample Data'!R$3:R$194)&gt;10,IF(AND(ISNUMBER('Test Sample Data'!R3),'Test Sample Data'!R3&lt;35,'Test Sample Data'!R3&gt;0),'Test Sample Data'!R3-'Choose Housekeeping Genes'!S$20,35-'Choose Housekeeping Genes'!S$20),"")</f>
        <v/>
      </c>
      <c r="S3" s="68" t="str">
        <f>IF(SUM('Test Sample Data'!S$3:S$194)&gt;10,IF(AND(ISNUMBER('Test Sample Data'!S3),'Test Sample Data'!S3&lt;35,'Test Sample Data'!S3&gt;0),'Test Sample Data'!S3-'Choose Housekeeping Genes'!T$20,35-'Choose Housekeeping Genes'!T$20),"")</f>
        <v/>
      </c>
      <c r="T3" s="68" t="str">
        <f>IF(SUM('Test Sample Data'!T$3:T$194)&gt;10,IF(AND(ISNUMBER('Test Sample Data'!T3),'Test Sample Data'!T3&lt;35,'Test Sample Data'!T3&gt;0),'Test Sample Data'!T3-'Choose Housekeeping Genes'!U$20,35-'Choose Housekeeping Genes'!U$20),"")</f>
        <v/>
      </c>
      <c r="U3" s="68" t="str">
        <f>IF(SUM('Test Sample Data'!U$3:U$194)&gt;10,IF(AND(ISNUMBER('Test Sample Data'!U3),'Test Sample Data'!U3&lt;35,'Test Sample Data'!U3&gt;0),'Test Sample Data'!U3-'Choose Housekeeping Genes'!V$20,35-'Choose Housekeeping Genes'!V$20),"")</f>
        <v/>
      </c>
      <c r="V3" s="68" t="str">
        <f>IF(SUM('Test Sample Data'!V$3:V$194)&gt;10,IF(AND(ISNUMBER('Test Sample Data'!V3),'Test Sample Data'!V3&lt;35,'Test Sample Data'!V3&gt;0),'Test Sample Data'!V3-'Choose Housekeeping Genes'!W$20,35-'Choose Housekeeping Genes'!W$20),"")</f>
        <v/>
      </c>
      <c r="W3" s="142" t="str">
        <f>'Control Sample Data'!A3</f>
        <v>1700007L15Rik</v>
      </c>
      <c r="X3" s="143" t="s">
        <v>440</v>
      </c>
      <c r="Y3" s="68" t="str">
        <f>IF(SUM('Control Sample Data'!C$3:C$194)&gt;10,IF(AND(ISNUMBER('Control Sample Data'!C3),'Control Sample Data'!C3&lt;35,'Control Sample Data'!C3&gt;0),'Control Sample Data'!C3-'Choose Housekeeping Genes'!AA$20,35-'Choose Housekeeping Genes'!AA$20),"")</f>
        <v/>
      </c>
      <c r="Z3" s="68" t="str">
        <f>IF(SUM('Control Sample Data'!D$3:D$194)&gt;10,IF(AND(ISNUMBER('Control Sample Data'!D3),'Control Sample Data'!D3&lt;35,'Control Sample Data'!D3&gt;0),'Control Sample Data'!D3-'Choose Housekeeping Genes'!AB$20,35-'Choose Housekeeping Genes'!AB$20),"")</f>
        <v/>
      </c>
      <c r="AA3" s="68" t="str">
        <f>IF(SUM('Control Sample Data'!E$3:E$194)&gt;10,IF(AND(ISNUMBER('Control Sample Data'!E3),'Control Sample Data'!E3&lt;35,'Control Sample Data'!E3&gt;0),'Control Sample Data'!E3-'Choose Housekeeping Genes'!AC$20,35-'Choose Housekeeping Genes'!AC$20),"")</f>
        <v/>
      </c>
      <c r="AB3" s="68" t="str">
        <f>IF(SUM('Control Sample Data'!F$3:F$194)&gt;10,IF(AND(ISNUMBER('Control Sample Data'!F3),'Control Sample Data'!F3&lt;35,'Control Sample Data'!F3&gt;0),'Control Sample Data'!F3-'Choose Housekeeping Genes'!AD$20,35-'Choose Housekeeping Genes'!AD$20),"")</f>
        <v/>
      </c>
      <c r="AC3" s="68" t="str">
        <f>IF(SUM('Control Sample Data'!G$3:G$194)&gt;10,IF(AND(ISNUMBER('Control Sample Data'!G3),'Control Sample Data'!G3&lt;35,'Control Sample Data'!G3&gt;0),'Control Sample Data'!G3-'Choose Housekeeping Genes'!AE$20,35-'Choose Housekeeping Genes'!AE$20),"")</f>
        <v/>
      </c>
      <c r="AD3" s="68" t="str">
        <f>IF(SUM('Control Sample Data'!H$3:H$194)&gt;10,IF(AND(ISNUMBER('Control Sample Data'!H3),'Control Sample Data'!H3&lt;35,'Control Sample Data'!H3&gt;0),'Control Sample Data'!H3-'Choose Housekeeping Genes'!AF$20,35-'Choose Housekeeping Genes'!AF$20),"")</f>
        <v/>
      </c>
      <c r="AE3" s="68" t="str">
        <f>IF(SUM('Control Sample Data'!I$3:I$194)&gt;10,IF(AND(ISNUMBER('Control Sample Data'!I3),'Control Sample Data'!I3&lt;35,'Control Sample Data'!I3&gt;0),'Control Sample Data'!I3-'Choose Housekeeping Genes'!AG$20,35-'Choose Housekeeping Genes'!AG$20),"")</f>
        <v/>
      </c>
      <c r="AF3" s="68" t="str">
        <f>IF(SUM('Control Sample Data'!J$3:J$194)&gt;10,IF(AND(ISNUMBER('Control Sample Data'!J3),'Control Sample Data'!J3&lt;35,'Control Sample Data'!J3&gt;0),'Control Sample Data'!J3-'Choose Housekeeping Genes'!AH$20,35-'Choose Housekeeping Genes'!AH$20),"")</f>
        <v/>
      </c>
      <c r="AG3" s="68" t="str">
        <f>IF(SUM('Control Sample Data'!K$3:K$194)&gt;10,IF(AND(ISNUMBER('Control Sample Data'!K3),'Control Sample Data'!K3&lt;35,'Control Sample Data'!K3&gt;0),'Control Sample Data'!K3-'Choose Housekeeping Genes'!AI$20,35-'Choose Housekeeping Genes'!AI$20),"")</f>
        <v/>
      </c>
      <c r="AH3" s="68" t="str">
        <f>IF(SUM('Control Sample Data'!L$3:L$194)&gt;10,IF(AND(ISNUMBER('Control Sample Data'!L3),'Control Sample Data'!L3&lt;35,'Control Sample Data'!L3&gt;0),'Control Sample Data'!L3-'Choose Housekeeping Genes'!AJ$20,35-'Choose Housekeeping Genes'!AJ$20),"")</f>
        <v/>
      </c>
      <c r="AI3" s="68" t="str">
        <f>IF(SUM('Control Sample Data'!M$3:M$194)&gt;10,IF(AND(ISNUMBER('Control Sample Data'!M3),'Control Sample Data'!M3&lt;35,'Control Sample Data'!M3&gt;0),'Control Sample Data'!M3-'Choose Housekeeping Genes'!AK$20,35-'Choose Housekeeping Genes'!AK$20),"")</f>
        <v/>
      </c>
      <c r="AJ3" s="68" t="str">
        <f>IF(SUM('Control Sample Data'!N$3:N$194)&gt;10,IF(AND(ISNUMBER('Control Sample Data'!N3),'Control Sample Data'!N3&lt;35,'Control Sample Data'!N3&gt;0),'Control Sample Data'!N3-'Choose Housekeeping Genes'!AL$20,35-'Choose Housekeeping Genes'!AL$20),"")</f>
        <v/>
      </c>
      <c r="AK3" s="68" t="str">
        <f>IF(SUM('Control Sample Data'!O$3:O$194)&gt;10,IF(AND(ISNUMBER('Control Sample Data'!O3),'Control Sample Data'!O3&lt;35,'Control Sample Data'!O3&gt;0),'Control Sample Data'!O3-'Choose Housekeeping Genes'!AM$20,35-'Choose Housekeeping Genes'!AM$20),"")</f>
        <v/>
      </c>
      <c r="AL3" s="68" t="str">
        <f>IF(SUM('Control Sample Data'!P$3:P$194)&gt;10,IF(AND(ISNUMBER('Control Sample Data'!P3),'Control Sample Data'!P3&lt;35,'Control Sample Data'!P3&gt;0),'Control Sample Data'!P3-'Choose Housekeeping Genes'!AN$20,35-'Choose Housekeeping Genes'!AN$20),"")</f>
        <v/>
      </c>
      <c r="AM3" s="68" t="str">
        <f>IF(SUM('Control Sample Data'!Q$3:Q$194)&gt;10,IF(AND(ISNUMBER('Control Sample Data'!Q3),'Control Sample Data'!Q3&lt;35,'Control Sample Data'!Q3&gt;0),'Control Sample Data'!Q3-'Choose Housekeeping Genes'!AO$20,35-'Choose Housekeeping Genes'!AO$20),"")</f>
        <v/>
      </c>
      <c r="AN3" s="68" t="str">
        <f>IF(SUM('Control Sample Data'!R$3:R$194)&gt;10,IF(AND(ISNUMBER('Control Sample Data'!R3),'Control Sample Data'!R3&lt;35,'Control Sample Data'!R3&gt;0),'Control Sample Data'!R3-'Choose Housekeeping Genes'!AP$20,35-'Choose Housekeeping Genes'!AP$20),"")</f>
        <v/>
      </c>
      <c r="AO3" s="68" t="str">
        <f>IF(SUM('Control Sample Data'!S$3:S$194)&gt;10,IF(AND(ISNUMBER('Control Sample Data'!S3),'Control Sample Data'!S3&lt;35,'Control Sample Data'!S3&gt;0),'Control Sample Data'!S3-'Choose Housekeeping Genes'!AQ$20,35-'Choose Housekeeping Genes'!AQ$20),"")</f>
        <v/>
      </c>
      <c r="AP3" s="68" t="str">
        <f>IF(SUM('Control Sample Data'!T$3:T$194)&gt;10,IF(AND(ISNUMBER('Control Sample Data'!T3),'Control Sample Data'!T3&lt;35,'Control Sample Data'!T3&gt;0),'Control Sample Data'!T3-'Choose Housekeeping Genes'!AR$20,35-'Choose Housekeeping Genes'!AR$20),"")</f>
        <v/>
      </c>
      <c r="AQ3" s="68" t="str">
        <f>IF(SUM('Control Sample Data'!U$3:U$194)&gt;10,IF(AND(ISNUMBER('Control Sample Data'!U3),'Control Sample Data'!U3&lt;35,'Control Sample Data'!U3&gt;0),'Control Sample Data'!U3-'Choose Housekeeping Genes'!AS$20,35-'Choose Housekeeping Genes'!AS$20),"")</f>
        <v/>
      </c>
      <c r="AR3" s="68" t="str">
        <f>IF(SUM('Control Sample Data'!V$3:V$194)&gt;10,IF(AND(ISNUMBER('Control Sample Data'!V3),'Control Sample Data'!V3&lt;35,'Control Sample Data'!V3&gt;0),'Control Sample Data'!V3-'Choose Housekeeping Genes'!AT$20,35-'Choose Housekeeping Genes'!AT$20),"")</f>
        <v/>
      </c>
      <c r="AS3" s="73" t="str">
        <f>'Control Sample Data'!A3</f>
        <v>1700007L15Rik</v>
      </c>
      <c r="AT3" s="67" t="s">
        <v>440</v>
      </c>
      <c r="AU3" s="68" t="str">
        <f ca="1">IF(ISNUMBER(C3-'Choose Housekeeping Genes'!D$12),C3-'Choose Housekeeping Genes'!D$12,"")</f>
        <v/>
      </c>
      <c r="AV3" s="68" t="str">
        <f ca="1">IF(ISNUMBER(D3-'Choose Housekeeping Genes'!E$12),D3-'Choose Housekeeping Genes'!E$12,"")</f>
        <v/>
      </c>
      <c r="AW3" s="68" t="str">
        <f ca="1">IF(ISNUMBER(E3-'Choose Housekeeping Genes'!F$12),E3-'Choose Housekeeping Genes'!F$12,"")</f>
        <v/>
      </c>
      <c r="AX3" s="68" t="str">
        <f ca="1">IF(ISNUMBER(F3-'Choose Housekeeping Genes'!G$12),F3-'Choose Housekeeping Genes'!G$12,"")</f>
        <v/>
      </c>
      <c r="AY3" s="68" t="str">
        <f ca="1">IF(ISNUMBER(G3-'Choose Housekeeping Genes'!H$12),G3-'Choose Housekeeping Genes'!H$12,"")</f>
        <v/>
      </c>
      <c r="AZ3" s="68" t="str">
        <f ca="1">IF(ISNUMBER(H3-'Choose Housekeeping Genes'!I$12),H3-'Choose Housekeeping Genes'!I$12,"")</f>
        <v/>
      </c>
      <c r="BA3" s="68" t="str">
        <f ca="1">IF(ISNUMBER(I3-'Choose Housekeeping Genes'!J$12),I3-'Choose Housekeeping Genes'!J$12,"")</f>
        <v/>
      </c>
      <c r="BB3" s="68" t="str">
        <f ca="1">IF(ISNUMBER(J3-'Choose Housekeeping Genes'!K$12),J3-'Choose Housekeeping Genes'!K$12,"")</f>
        <v/>
      </c>
      <c r="BC3" s="68" t="str">
        <f ca="1">IF(ISNUMBER(K3-'Choose Housekeeping Genes'!L$12),K3-'Choose Housekeeping Genes'!L$12,"")</f>
        <v/>
      </c>
      <c r="BD3" s="68" t="str">
        <f ca="1">IF(ISNUMBER(L3-'Choose Housekeeping Genes'!M$12),L3-'Choose Housekeeping Genes'!M$12,"")</f>
        <v/>
      </c>
      <c r="BE3" s="68" t="str">
        <f ca="1">IF(ISNUMBER(M3-'Choose Housekeeping Genes'!N$12),M3-'Choose Housekeeping Genes'!N$12,"")</f>
        <v/>
      </c>
      <c r="BF3" s="68" t="str">
        <f ca="1">IF(ISNUMBER(N3-'Choose Housekeeping Genes'!O$12),N3-'Choose Housekeeping Genes'!O$12,"")</f>
        <v/>
      </c>
      <c r="BG3" s="68" t="str">
        <f ca="1">IF(ISNUMBER(O3-'Choose Housekeeping Genes'!P$12),O3-'Choose Housekeeping Genes'!P$12,"")</f>
        <v/>
      </c>
      <c r="BH3" s="68" t="str">
        <f ca="1">IF(ISNUMBER(P3-'Choose Housekeeping Genes'!Q$12),P3-'Choose Housekeeping Genes'!Q$12,"")</f>
        <v/>
      </c>
      <c r="BI3" s="68" t="str">
        <f ca="1">IF(ISNUMBER(Q3-'Choose Housekeeping Genes'!R$12),Q3-'Choose Housekeeping Genes'!R$12,"")</f>
        <v/>
      </c>
      <c r="BJ3" s="68" t="str">
        <f ca="1">IF(ISNUMBER(R3-'Choose Housekeeping Genes'!S$12),R3-'Choose Housekeeping Genes'!S$12,"")</f>
        <v/>
      </c>
      <c r="BK3" s="68" t="str">
        <f ca="1">IF(ISNUMBER(S3-'Choose Housekeeping Genes'!T$12),S3-'Choose Housekeeping Genes'!T$12,"")</f>
        <v/>
      </c>
      <c r="BL3" s="68" t="str">
        <f ca="1">IF(ISNUMBER(T3-'Choose Housekeeping Genes'!U$12),T3-'Choose Housekeeping Genes'!U$12,"")</f>
        <v/>
      </c>
      <c r="BM3" s="68" t="str">
        <f ca="1">IF(ISNUMBER(U3-'Choose Housekeeping Genes'!V$12),U3-'Choose Housekeeping Genes'!V$12,"")</f>
        <v/>
      </c>
      <c r="BN3" s="68" t="str">
        <f ca="1">IF(ISNUMBER(V3-'Choose Housekeeping Genes'!W$12),V3-'Choose Housekeeping Genes'!W$12,"")</f>
        <v/>
      </c>
      <c r="BO3" s="146" t="str">
        <f t="shared" ref="BO3:BO34" si="0">W3</f>
        <v>1700007L15Rik</v>
      </c>
      <c r="BP3" s="143" t="s">
        <v>440</v>
      </c>
      <c r="BQ3" s="68" t="str">
        <f ca="1">IF(ISNUMBER(Y3-'Choose Housekeeping Genes'!AA$12),Y3-'Choose Housekeeping Genes'!AA$12,"")</f>
        <v/>
      </c>
      <c r="BR3" s="68" t="str">
        <f ca="1">IF(ISNUMBER(Z3-'Choose Housekeeping Genes'!AB$12),Z3-'Choose Housekeeping Genes'!AB$12,"")</f>
        <v/>
      </c>
      <c r="BS3" s="68" t="str">
        <f ca="1">IF(ISNUMBER(AA3-'Choose Housekeeping Genes'!AC$12),AA3-'Choose Housekeeping Genes'!AC$12,"")</f>
        <v/>
      </c>
      <c r="BT3" s="68" t="str">
        <f ca="1">IF(ISNUMBER(AB3-'Choose Housekeeping Genes'!AD$12),AB3-'Choose Housekeeping Genes'!AD$12,"")</f>
        <v/>
      </c>
      <c r="BU3" s="68" t="str">
        <f ca="1">IF(ISNUMBER(AC3-'Choose Housekeeping Genes'!AE$12),AC3-'Choose Housekeeping Genes'!AE$12,"")</f>
        <v/>
      </c>
      <c r="BV3" s="68" t="str">
        <f ca="1">IF(ISNUMBER(AD3-'Choose Housekeeping Genes'!AF$12),AD3-'Choose Housekeeping Genes'!AF$12,"")</f>
        <v/>
      </c>
      <c r="BW3" s="68" t="str">
        <f ca="1">IF(ISNUMBER(AE3-'Choose Housekeeping Genes'!AG$12),AE3-'Choose Housekeeping Genes'!AG$12,"")</f>
        <v/>
      </c>
      <c r="BX3" s="68" t="str">
        <f ca="1">IF(ISNUMBER(AF3-'Choose Housekeeping Genes'!AH$12),AF3-'Choose Housekeeping Genes'!AH$12,"")</f>
        <v/>
      </c>
      <c r="BY3" s="68" t="str">
        <f ca="1">IF(ISNUMBER(AG3-'Choose Housekeeping Genes'!AI$12),AG3-'Choose Housekeeping Genes'!AI$12,"")</f>
        <v/>
      </c>
      <c r="BZ3" s="68" t="str">
        <f ca="1">IF(ISNUMBER(AH3-'Choose Housekeeping Genes'!AJ$12),AH3-'Choose Housekeeping Genes'!AJ$12,"")</f>
        <v/>
      </c>
      <c r="CA3" s="68" t="str">
        <f ca="1">IF(ISNUMBER(AI3-'Choose Housekeeping Genes'!AK$12),AI3-'Choose Housekeeping Genes'!AK$12,"")</f>
        <v/>
      </c>
      <c r="CB3" s="68" t="str">
        <f ca="1">IF(ISNUMBER(AJ3-'Choose Housekeeping Genes'!AL$12),AJ3-'Choose Housekeeping Genes'!AL$12,"")</f>
        <v/>
      </c>
      <c r="CC3" s="68" t="str">
        <f ca="1">IF(ISNUMBER(AK3-'Choose Housekeeping Genes'!AM$12),AK3-'Choose Housekeeping Genes'!AM$12,"")</f>
        <v/>
      </c>
      <c r="CD3" s="68" t="str">
        <f ca="1">IF(ISNUMBER(AL3-'Choose Housekeeping Genes'!AN$12),AL3-'Choose Housekeeping Genes'!AN$12,"")</f>
        <v/>
      </c>
      <c r="CE3" s="68" t="str">
        <f ca="1">IF(ISNUMBER(AM3-'Choose Housekeeping Genes'!AO$12),AM3-'Choose Housekeeping Genes'!AO$12,"")</f>
        <v/>
      </c>
      <c r="CF3" s="68" t="str">
        <f ca="1">IF(ISNUMBER(AN3-'Choose Housekeeping Genes'!AP$12),AN3-'Choose Housekeeping Genes'!AP$12,"")</f>
        <v/>
      </c>
      <c r="CG3" s="68" t="str">
        <f ca="1">IF(ISNUMBER(AO3-'Choose Housekeeping Genes'!AQ$12),AO3-'Choose Housekeeping Genes'!AQ$12,"")</f>
        <v/>
      </c>
      <c r="CH3" s="68" t="str">
        <f ca="1">IF(ISNUMBER(AP3-'Choose Housekeeping Genes'!AR$12),AP3-'Choose Housekeeping Genes'!AR$12,"")</f>
        <v/>
      </c>
      <c r="CI3" s="68" t="str">
        <f ca="1">IF(ISNUMBER(AQ3-'Choose Housekeeping Genes'!AS$12),AQ3-'Choose Housekeeping Genes'!AS$12,"")</f>
        <v/>
      </c>
      <c r="CJ3" s="68" t="str">
        <f ca="1">IF(ISNUMBER(AR3-'Choose Housekeeping Genes'!AT$12),AR3-'Choose Housekeeping Genes'!AT$12,"")</f>
        <v/>
      </c>
      <c r="CK3" s="69" t="e">
        <f ca="1">AVERAGE(AU3:BN3)</f>
        <v>#DIV/0!</v>
      </c>
      <c r="CL3" s="148" t="e">
        <f ca="1">AVERAGE(BQ3:CJ3)</f>
        <v>#DIV/0!</v>
      </c>
      <c r="CQ3" s="1">
        <v>1</v>
      </c>
      <c r="CR3" s="47" t="e">
        <f t="array" aca="1" ref="CR3" ca="1">INDIRECT("'All expressed genes'!$A"&amp;MIN(IF('All expressed genes'!$G$3:$G$187=LARGE('All expressed genes'!$G$3:$G$187,CQ3),ROW('All expressed genes'!$A$3:$A$187),"")))</f>
        <v>#DIV/0!</v>
      </c>
      <c r="CS3" s="47" t="e">
        <f t="array" aca="1" ref="CS3" ca="1">INDIRECT("'All expressed genes'!$G"&amp;MIN(IF('All expressed genes'!$G$3:$G$187=LARGE('All expressed genes'!$G$3:$G$187,CQ3),ROW('All expressed genes'!$A$3:$A$187),"")))</f>
        <v>#DIV/0!</v>
      </c>
      <c r="CT3" s="47"/>
      <c r="CU3" s="47">
        <v>185</v>
      </c>
      <c r="CV3" s="47" t="e">
        <f t="array" aca="1" ref="CV3" ca="1">INDIRECT("'All expressed genes'!$A"&amp;MIN(IF('All expressed genes'!$G$3:$G$187=LARGE('All expressed genes'!$G$3:$G$187,CU3),ROW('All expressed genes'!$A$3:$A$187),"")))</f>
        <v>#DIV/0!</v>
      </c>
      <c r="CW3" s="47" t="e">
        <f t="array" aca="1" ref="CW3" ca="1">INDIRECT("'All expressed genes'!$I"&amp;MIN(IF('All expressed genes'!$G$3:$G$187=LARGE('All expressed genes'!$G$3:$G$187,CU3),ROW('All expressed genes'!$A$3:$A$187),"")))</f>
        <v>#DIV/0!</v>
      </c>
      <c r="CX3" s="47" t="e">
        <f t="shared" ref="CX3:CX22" ca="1" si="1">0-CW3</f>
        <v>#DIV/0!</v>
      </c>
      <c r="DA3" s="73" t="str">
        <f>'Transcript table'!C11</f>
        <v>1700007L15Rik</v>
      </c>
      <c r="DB3" s="67" t="s">
        <v>440</v>
      </c>
      <c r="DC3" s="68" t="str">
        <f ca="1">IF(ISNUMBER(2^-AU3),2^-AU3,"")</f>
        <v/>
      </c>
      <c r="DD3" s="68" t="str">
        <f t="shared" ref="DD3:DV3" ca="1" si="2">IF(ISNUMBER(2^-AV3),2^-AV3,"")</f>
        <v/>
      </c>
      <c r="DE3" s="68" t="str">
        <f t="shared" ca="1" si="2"/>
        <v/>
      </c>
      <c r="DF3" s="68" t="str">
        <f t="shared" ca="1" si="2"/>
        <v/>
      </c>
      <c r="DG3" s="68" t="str">
        <f t="shared" ca="1" si="2"/>
        <v/>
      </c>
      <c r="DH3" s="68" t="str">
        <f t="shared" ca="1" si="2"/>
        <v/>
      </c>
      <c r="DI3" s="68" t="str">
        <f t="shared" ca="1" si="2"/>
        <v/>
      </c>
      <c r="DJ3" s="68" t="str">
        <f t="shared" ca="1" si="2"/>
        <v/>
      </c>
      <c r="DK3" s="68" t="str">
        <f t="shared" ca="1" si="2"/>
        <v/>
      </c>
      <c r="DL3" s="68" t="str">
        <f t="shared" ca="1" si="2"/>
        <v/>
      </c>
      <c r="DM3" s="68" t="str">
        <f t="shared" ca="1" si="2"/>
        <v/>
      </c>
      <c r="DN3" s="68" t="str">
        <f t="shared" ca="1" si="2"/>
        <v/>
      </c>
      <c r="DO3" s="68" t="str">
        <f t="shared" ca="1" si="2"/>
        <v/>
      </c>
      <c r="DP3" s="68" t="str">
        <f t="shared" ca="1" si="2"/>
        <v/>
      </c>
      <c r="DQ3" s="68" t="str">
        <f t="shared" ca="1" si="2"/>
        <v/>
      </c>
      <c r="DR3" s="68" t="str">
        <f t="shared" ca="1" si="2"/>
        <v/>
      </c>
      <c r="DS3" s="68" t="str">
        <f t="shared" ca="1" si="2"/>
        <v/>
      </c>
      <c r="DT3" s="68" t="str">
        <f t="shared" ca="1" si="2"/>
        <v/>
      </c>
      <c r="DU3" s="68" t="str">
        <f t="shared" ca="1" si="2"/>
        <v/>
      </c>
      <c r="DV3" s="68" t="str">
        <f t="shared" ca="1" si="2"/>
        <v/>
      </c>
      <c r="DW3" s="146" t="str">
        <f>'Transcript table'!C11</f>
        <v>1700007L15Rik</v>
      </c>
      <c r="DX3" s="143" t="s">
        <v>440</v>
      </c>
      <c r="DY3" s="68" t="str">
        <f ca="1">IF(ISNUMBER(2^-BQ3),2^-BQ3,"")</f>
        <v/>
      </c>
      <c r="DZ3" s="68" t="str">
        <f t="shared" ref="DZ3:ER3" ca="1" si="3">IF(ISNUMBER(2^-BR3),2^-BR3,"")</f>
        <v/>
      </c>
      <c r="EA3" s="68" t="str">
        <f t="shared" ca="1" si="3"/>
        <v/>
      </c>
      <c r="EB3" s="68" t="str">
        <f t="shared" ca="1" si="3"/>
        <v/>
      </c>
      <c r="EC3" s="68" t="str">
        <f t="shared" ca="1" si="3"/>
        <v/>
      </c>
      <c r="ED3" s="68" t="str">
        <f t="shared" ca="1" si="3"/>
        <v/>
      </c>
      <c r="EE3" s="68" t="str">
        <f t="shared" ca="1" si="3"/>
        <v/>
      </c>
      <c r="EF3" s="68" t="str">
        <f t="shared" ca="1" si="3"/>
        <v/>
      </c>
      <c r="EG3" s="68" t="str">
        <f t="shared" ca="1" si="3"/>
        <v/>
      </c>
      <c r="EH3" s="68" t="str">
        <f t="shared" ca="1" si="3"/>
        <v/>
      </c>
      <c r="EI3" s="68" t="str">
        <f t="shared" ca="1" si="3"/>
        <v/>
      </c>
      <c r="EJ3" s="68" t="str">
        <f t="shared" ca="1" si="3"/>
        <v/>
      </c>
      <c r="EK3" s="68" t="str">
        <f t="shared" ca="1" si="3"/>
        <v/>
      </c>
      <c r="EL3" s="68" t="str">
        <f t="shared" ca="1" si="3"/>
        <v/>
      </c>
      <c r="EM3" s="68" t="str">
        <f t="shared" ca="1" si="3"/>
        <v/>
      </c>
      <c r="EN3" s="68" t="str">
        <f t="shared" ca="1" si="3"/>
        <v/>
      </c>
      <c r="EO3" s="68" t="str">
        <f t="shared" ca="1" si="3"/>
        <v/>
      </c>
      <c r="EP3" s="68" t="str">
        <f t="shared" ca="1" si="3"/>
        <v/>
      </c>
      <c r="EQ3" s="68" t="str">
        <f t="shared" ca="1" si="3"/>
        <v/>
      </c>
      <c r="ER3" s="68" t="str">
        <f t="shared" ca="1" si="3"/>
        <v/>
      </c>
    </row>
    <row r="4" spans="1:148" ht="12.75" customHeight="1">
      <c r="A4" s="139" t="str">
        <f>'Test Sample Data'!A4</f>
        <v>4930503E24Rik</v>
      </c>
      <c r="B4" s="141" t="s">
        <v>438</v>
      </c>
      <c r="C4" s="22" t="str">
        <f>IF(SUM('Test Sample Data'!C$3:C$194)&gt;10,IF(AND(ISNUMBER('Test Sample Data'!C4),'Test Sample Data'!C4&lt;35,'Test Sample Data'!C4&gt;0),'Test Sample Data'!C4-'Choose Housekeeping Genes'!D$20,35-'Choose Housekeeping Genes'!D$20),"")</f>
        <v/>
      </c>
      <c r="D4" s="22" t="str">
        <f>IF(SUM('Test Sample Data'!D$3:D$194)&gt;10,IF(AND(ISNUMBER('Test Sample Data'!D4),'Test Sample Data'!D4&lt;35,'Test Sample Data'!D4&gt;0),'Test Sample Data'!D4-'Choose Housekeeping Genes'!E$20,35-'Choose Housekeeping Genes'!E$20),"")</f>
        <v/>
      </c>
      <c r="E4" s="22" t="str">
        <f>IF(SUM('Test Sample Data'!E$3:E$194)&gt;10,IF(AND(ISNUMBER('Test Sample Data'!E4),'Test Sample Data'!E4&lt;35,'Test Sample Data'!E4&gt;0),'Test Sample Data'!E4-'Choose Housekeeping Genes'!F$20,35-'Choose Housekeeping Genes'!F$20),"")</f>
        <v/>
      </c>
      <c r="F4" s="22" t="str">
        <f>IF(SUM('Test Sample Data'!F$3:F$194)&gt;10,IF(AND(ISNUMBER('Test Sample Data'!F4),'Test Sample Data'!F4&lt;35,'Test Sample Data'!F4&gt;0),'Test Sample Data'!F4-'Choose Housekeeping Genes'!G$20,35-'Choose Housekeeping Genes'!G$20),"")</f>
        <v/>
      </c>
      <c r="G4" s="22" t="str">
        <f>IF(SUM('Test Sample Data'!G$3:G$194)&gt;10,IF(AND(ISNUMBER('Test Sample Data'!G4),'Test Sample Data'!G4&lt;35,'Test Sample Data'!G4&gt;0),'Test Sample Data'!G4-'Choose Housekeeping Genes'!H$20,35-'Choose Housekeeping Genes'!H$20),"")</f>
        <v/>
      </c>
      <c r="H4" s="22" t="str">
        <f>IF(SUM('Test Sample Data'!H$3:H$194)&gt;10,IF(AND(ISNUMBER('Test Sample Data'!H4),'Test Sample Data'!H4&lt;35,'Test Sample Data'!H4&gt;0),'Test Sample Data'!H4-'Choose Housekeeping Genes'!I$20,35-'Choose Housekeeping Genes'!I$20),"")</f>
        <v/>
      </c>
      <c r="I4" s="22" t="str">
        <f>IF(SUM('Test Sample Data'!I$3:I$194)&gt;10,IF(AND(ISNUMBER('Test Sample Data'!I4),'Test Sample Data'!I4&lt;35,'Test Sample Data'!I4&gt;0),'Test Sample Data'!I4-'Choose Housekeeping Genes'!J$20,35-'Choose Housekeeping Genes'!J$20),"")</f>
        <v/>
      </c>
      <c r="J4" s="22" t="str">
        <f>IF(SUM('Test Sample Data'!J$3:J$194)&gt;10,IF(AND(ISNUMBER('Test Sample Data'!J4),'Test Sample Data'!J4&lt;35,'Test Sample Data'!J4&gt;0),'Test Sample Data'!J4-'Choose Housekeeping Genes'!K$20,35-'Choose Housekeeping Genes'!K$20),"")</f>
        <v/>
      </c>
      <c r="K4" s="22" t="str">
        <f>IF(SUM('Test Sample Data'!K$3:K$194)&gt;10,IF(AND(ISNUMBER('Test Sample Data'!K4),'Test Sample Data'!K4&lt;35,'Test Sample Data'!K4&gt;0),'Test Sample Data'!K4-'Choose Housekeeping Genes'!L$20,35-'Choose Housekeeping Genes'!L$20),"")</f>
        <v/>
      </c>
      <c r="L4" s="22" t="str">
        <f>IF(SUM('Test Sample Data'!L$3:L$194)&gt;10,IF(AND(ISNUMBER('Test Sample Data'!L4),'Test Sample Data'!L4&lt;35,'Test Sample Data'!L4&gt;0),'Test Sample Data'!L4-'Choose Housekeeping Genes'!M$20,35-'Choose Housekeeping Genes'!M$20),"")</f>
        <v/>
      </c>
      <c r="M4" s="22" t="str">
        <f>IF(SUM('Test Sample Data'!M$3:M$194)&gt;10,IF(AND(ISNUMBER('Test Sample Data'!M4),'Test Sample Data'!M4&lt;35,'Test Sample Data'!M4&gt;0),'Test Sample Data'!M4-'Choose Housekeeping Genes'!N$20,35-'Choose Housekeeping Genes'!N$20),"")</f>
        <v/>
      </c>
      <c r="N4" s="22" t="str">
        <f>IF(SUM('Test Sample Data'!N$3:N$194)&gt;10,IF(AND(ISNUMBER('Test Sample Data'!N4),'Test Sample Data'!N4&lt;35,'Test Sample Data'!N4&gt;0),'Test Sample Data'!N4-'Choose Housekeeping Genes'!O$20,35-'Choose Housekeeping Genes'!O$20),"")</f>
        <v/>
      </c>
      <c r="O4" s="22" t="str">
        <f>IF(SUM('Test Sample Data'!O$3:O$194)&gt;10,IF(AND(ISNUMBER('Test Sample Data'!O4),'Test Sample Data'!O4&lt;35,'Test Sample Data'!O4&gt;0),'Test Sample Data'!O4-'Choose Housekeeping Genes'!P$20,35-'Choose Housekeeping Genes'!P$20),"")</f>
        <v/>
      </c>
      <c r="P4" s="22" t="str">
        <f>IF(SUM('Test Sample Data'!P$3:P$194)&gt;10,IF(AND(ISNUMBER('Test Sample Data'!P4),'Test Sample Data'!P4&lt;35,'Test Sample Data'!P4&gt;0),'Test Sample Data'!P4-'Choose Housekeeping Genes'!Q$20,35-'Choose Housekeeping Genes'!Q$20),"")</f>
        <v/>
      </c>
      <c r="Q4" s="22" t="str">
        <f>IF(SUM('Test Sample Data'!Q$3:Q$194)&gt;10,IF(AND(ISNUMBER('Test Sample Data'!Q4),'Test Sample Data'!Q4&lt;35,'Test Sample Data'!Q4&gt;0),'Test Sample Data'!Q4-'Choose Housekeeping Genes'!R$20,35-'Choose Housekeeping Genes'!R$20),"")</f>
        <v/>
      </c>
      <c r="R4" s="22" t="str">
        <f>IF(SUM('Test Sample Data'!R$3:R$194)&gt;10,IF(AND(ISNUMBER('Test Sample Data'!R4),'Test Sample Data'!R4&lt;35,'Test Sample Data'!R4&gt;0),'Test Sample Data'!R4-'Choose Housekeeping Genes'!S$20,35-'Choose Housekeeping Genes'!S$20),"")</f>
        <v/>
      </c>
      <c r="S4" s="22" t="str">
        <f>IF(SUM('Test Sample Data'!S$3:S$194)&gt;10,IF(AND(ISNUMBER('Test Sample Data'!S4),'Test Sample Data'!S4&lt;35,'Test Sample Data'!S4&gt;0),'Test Sample Data'!S4-'Choose Housekeeping Genes'!T$20,35-'Choose Housekeeping Genes'!T$20),"")</f>
        <v/>
      </c>
      <c r="T4" s="22" t="str">
        <f>IF(SUM('Test Sample Data'!T$3:T$194)&gt;10,IF(AND(ISNUMBER('Test Sample Data'!T4),'Test Sample Data'!T4&lt;35,'Test Sample Data'!T4&gt;0),'Test Sample Data'!T4-'Choose Housekeeping Genes'!U$20,35-'Choose Housekeeping Genes'!U$20),"")</f>
        <v/>
      </c>
      <c r="U4" s="22" t="str">
        <f>IF(SUM('Test Sample Data'!U$3:U$194)&gt;10,IF(AND(ISNUMBER('Test Sample Data'!U4),'Test Sample Data'!U4&lt;35,'Test Sample Data'!U4&gt;0),'Test Sample Data'!U4-'Choose Housekeeping Genes'!V$20,35-'Choose Housekeeping Genes'!V$20),"")</f>
        <v/>
      </c>
      <c r="V4" s="22" t="str">
        <f>IF(SUM('Test Sample Data'!V$3:V$194)&gt;10,IF(AND(ISNUMBER('Test Sample Data'!V4),'Test Sample Data'!V4&lt;35,'Test Sample Data'!V4&gt;0),'Test Sample Data'!V4-'Choose Housekeeping Genes'!W$20,35-'Choose Housekeeping Genes'!W$20),"")</f>
        <v/>
      </c>
      <c r="W4" s="144" t="str">
        <f>'Control Sample Data'!A4</f>
        <v>4930503E24Rik</v>
      </c>
      <c r="X4" s="145" t="s">
        <v>438</v>
      </c>
      <c r="Y4" s="22" t="str">
        <f>IF(SUM('Control Sample Data'!C$3:C$194)&gt;10,IF(AND(ISNUMBER('Control Sample Data'!C4),'Control Sample Data'!C4&lt;35,'Control Sample Data'!C4&gt;0),'Control Sample Data'!C4-'Choose Housekeeping Genes'!AA$20,35-'Choose Housekeeping Genes'!AA$20),"")</f>
        <v/>
      </c>
      <c r="Z4" s="22" t="str">
        <f>IF(SUM('Control Sample Data'!D$3:D$194)&gt;10,IF(AND(ISNUMBER('Control Sample Data'!D4),'Control Sample Data'!D4&lt;35,'Control Sample Data'!D4&gt;0),'Control Sample Data'!D4-'Choose Housekeeping Genes'!AB$20,35-'Choose Housekeeping Genes'!AB$20),"")</f>
        <v/>
      </c>
      <c r="AA4" s="22" t="str">
        <f>IF(SUM('Control Sample Data'!E$3:E$194)&gt;10,IF(AND(ISNUMBER('Control Sample Data'!E4),'Control Sample Data'!E4&lt;35,'Control Sample Data'!E4&gt;0),'Control Sample Data'!E4-'Choose Housekeeping Genes'!AC$20,35-'Choose Housekeeping Genes'!AC$20),"")</f>
        <v/>
      </c>
      <c r="AB4" s="22" t="str">
        <f>IF(SUM('Control Sample Data'!F$3:F$194)&gt;10,IF(AND(ISNUMBER('Control Sample Data'!F4),'Control Sample Data'!F4&lt;35,'Control Sample Data'!F4&gt;0),'Control Sample Data'!F4-'Choose Housekeeping Genes'!AD$20,35-'Choose Housekeeping Genes'!AD$20),"")</f>
        <v/>
      </c>
      <c r="AC4" s="22" t="str">
        <f>IF(SUM('Control Sample Data'!G$3:G$194)&gt;10,IF(AND(ISNUMBER('Control Sample Data'!G4),'Control Sample Data'!G4&lt;35,'Control Sample Data'!G4&gt;0),'Control Sample Data'!G4-'Choose Housekeeping Genes'!AE$20,35-'Choose Housekeeping Genes'!AE$20),"")</f>
        <v/>
      </c>
      <c r="AD4" s="22" t="str">
        <f>IF(SUM('Control Sample Data'!H$3:H$194)&gt;10,IF(AND(ISNUMBER('Control Sample Data'!H4),'Control Sample Data'!H4&lt;35,'Control Sample Data'!H4&gt;0),'Control Sample Data'!H4-'Choose Housekeeping Genes'!AF$20,35-'Choose Housekeeping Genes'!AF$20),"")</f>
        <v/>
      </c>
      <c r="AE4" s="22" t="str">
        <f>IF(SUM('Control Sample Data'!I$3:I$194)&gt;10,IF(AND(ISNUMBER('Control Sample Data'!I4),'Control Sample Data'!I4&lt;35,'Control Sample Data'!I4&gt;0),'Control Sample Data'!I4-'Choose Housekeeping Genes'!AG$20,35-'Choose Housekeeping Genes'!AG$20),"")</f>
        <v/>
      </c>
      <c r="AF4" s="22" t="str">
        <f>IF(SUM('Control Sample Data'!J$3:J$194)&gt;10,IF(AND(ISNUMBER('Control Sample Data'!J4),'Control Sample Data'!J4&lt;35,'Control Sample Data'!J4&gt;0),'Control Sample Data'!J4-'Choose Housekeeping Genes'!AH$20,35-'Choose Housekeeping Genes'!AH$20),"")</f>
        <v/>
      </c>
      <c r="AG4" s="22" t="str">
        <f>IF(SUM('Control Sample Data'!K$3:K$194)&gt;10,IF(AND(ISNUMBER('Control Sample Data'!K4),'Control Sample Data'!K4&lt;35,'Control Sample Data'!K4&gt;0),'Control Sample Data'!K4-'Choose Housekeeping Genes'!AI$20,35-'Choose Housekeeping Genes'!AI$20),"")</f>
        <v/>
      </c>
      <c r="AH4" s="22" t="str">
        <f>IF(SUM('Control Sample Data'!L$3:L$194)&gt;10,IF(AND(ISNUMBER('Control Sample Data'!L4),'Control Sample Data'!L4&lt;35,'Control Sample Data'!L4&gt;0),'Control Sample Data'!L4-'Choose Housekeeping Genes'!AJ$20,35-'Choose Housekeeping Genes'!AJ$20),"")</f>
        <v/>
      </c>
      <c r="AI4" s="22" t="str">
        <f>IF(SUM('Control Sample Data'!M$3:M$194)&gt;10,IF(AND(ISNUMBER('Control Sample Data'!M4),'Control Sample Data'!M4&lt;35,'Control Sample Data'!M4&gt;0),'Control Sample Data'!M4-'Choose Housekeeping Genes'!AK$20,35-'Choose Housekeeping Genes'!AK$20),"")</f>
        <v/>
      </c>
      <c r="AJ4" s="22" t="str">
        <f>IF(SUM('Control Sample Data'!N$3:N$194)&gt;10,IF(AND(ISNUMBER('Control Sample Data'!N4),'Control Sample Data'!N4&lt;35,'Control Sample Data'!N4&gt;0),'Control Sample Data'!N4-'Choose Housekeeping Genes'!AL$20,35-'Choose Housekeeping Genes'!AL$20),"")</f>
        <v/>
      </c>
      <c r="AK4" s="22" t="str">
        <f>IF(SUM('Control Sample Data'!O$3:O$194)&gt;10,IF(AND(ISNUMBER('Control Sample Data'!O4),'Control Sample Data'!O4&lt;35,'Control Sample Data'!O4&gt;0),'Control Sample Data'!O4-'Choose Housekeeping Genes'!AM$20,35-'Choose Housekeeping Genes'!AM$20),"")</f>
        <v/>
      </c>
      <c r="AL4" s="22" t="str">
        <f>IF(SUM('Control Sample Data'!P$3:P$194)&gt;10,IF(AND(ISNUMBER('Control Sample Data'!P4),'Control Sample Data'!P4&lt;35,'Control Sample Data'!P4&gt;0),'Control Sample Data'!P4-'Choose Housekeeping Genes'!AN$20,35-'Choose Housekeeping Genes'!AN$20),"")</f>
        <v/>
      </c>
      <c r="AM4" s="22" t="str">
        <f>IF(SUM('Control Sample Data'!Q$3:Q$194)&gt;10,IF(AND(ISNUMBER('Control Sample Data'!Q4),'Control Sample Data'!Q4&lt;35,'Control Sample Data'!Q4&gt;0),'Control Sample Data'!Q4-'Choose Housekeeping Genes'!AO$20,35-'Choose Housekeeping Genes'!AO$20),"")</f>
        <v/>
      </c>
      <c r="AN4" s="22" t="str">
        <f>IF(SUM('Control Sample Data'!R$3:R$194)&gt;10,IF(AND(ISNUMBER('Control Sample Data'!R4),'Control Sample Data'!R4&lt;35,'Control Sample Data'!R4&gt;0),'Control Sample Data'!R4-'Choose Housekeeping Genes'!AP$20,35-'Choose Housekeeping Genes'!AP$20),"")</f>
        <v/>
      </c>
      <c r="AO4" s="22" t="str">
        <f>IF(SUM('Control Sample Data'!S$3:S$194)&gt;10,IF(AND(ISNUMBER('Control Sample Data'!S4),'Control Sample Data'!S4&lt;35,'Control Sample Data'!S4&gt;0),'Control Sample Data'!S4-'Choose Housekeeping Genes'!AQ$20,35-'Choose Housekeeping Genes'!AQ$20),"")</f>
        <v/>
      </c>
      <c r="AP4" s="22" t="str">
        <f>IF(SUM('Control Sample Data'!T$3:T$194)&gt;10,IF(AND(ISNUMBER('Control Sample Data'!T4),'Control Sample Data'!T4&lt;35,'Control Sample Data'!T4&gt;0),'Control Sample Data'!T4-'Choose Housekeeping Genes'!AR$20,35-'Choose Housekeeping Genes'!AR$20),"")</f>
        <v/>
      </c>
      <c r="AQ4" s="22" t="str">
        <f>IF(SUM('Control Sample Data'!U$3:U$194)&gt;10,IF(AND(ISNUMBER('Control Sample Data'!U4),'Control Sample Data'!U4&lt;35,'Control Sample Data'!U4&gt;0),'Control Sample Data'!U4-'Choose Housekeeping Genes'!AS$20,35-'Choose Housekeeping Genes'!AS$20),"")</f>
        <v/>
      </c>
      <c r="AR4" s="22" t="str">
        <f>IF(SUM('Control Sample Data'!V$3:V$194)&gt;10,IF(AND(ISNUMBER('Control Sample Data'!V4),'Control Sample Data'!V4&lt;35,'Control Sample Data'!V4&gt;0),'Control Sample Data'!V4-'Choose Housekeeping Genes'!AT$20,35-'Choose Housekeeping Genes'!AT$20),"")</f>
        <v/>
      </c>
      <c r="AS4" s="73" t="str">
        <f>'Control Sample Data'!A4</f>
        <v>4930503E24Rik</v>
      </c>
      <c r="AT4" s="21" t="s">
        <v>438</v>
      </c>
      <c r="AU4" s="22" t="str">
        <f ca="1">IF(ISNUMBER(C4-'Choose Housekeeping Genes'!D$12),C4-'Choose Housekeeping Genes'!D$12,"")</f>
        <v/>
      </c>
      <c r="AV4" s="22" t="str">
        <f ca="1">IF(ISNUMBER(D4-'Choose Housekeeping Genes'!E$12),D4-'Choose Housekeeping Genes'!E$12,"")</f>
        <v/>
      </c>
      <c r="AW4" s="22" t="str">
        <f ca="1">IF(ISNUMBER(E4-'Choose Housekeeping Genes'!F$12),E4-'Choose Housekeeping Genes'!F$12,"")</f>
        <v/>
      </c>
      <c r="AX4" s="22" t="str">
        <f ca="1">IF(ISNUMBER(F4-'Choose Housekeeping Genes'!G$12),F4-'Choose Housekeeping Genes'!G$12,"")</f>
        <v/>
      </c>
      <c r="AY4" s="22" t="str">
        <f ca="1">IF(ISNUMBER(G4-'Choose Housekeeping Genes'!H$12),G4-'Choose Housekeeping Genes'!H$12,"")</f>
        <v/>
      </c>
      <c r="AZ4" s="22" t="str">
        <f ca="1">IF(ISNUMBER(H4-'Choose Housekeeping Genes'!I$12),H4-'Choose Housekeeping Genes'!I$12,"")</f>
        <v/>
      </c>
      <c r="BA4" s="22" t="str">
        <f ca="1">IF(ISNUMBER(I4-'Choose Housekeeping Genes'!J$12),I4-'Choose Housekeeping Genes'!J$12,"")</f>
        <v/>
      </c>
      <c r="BB4" s="22" t="str">
        <f ca="1">IF(ISNUMBER(J4-'Choose Housekeeping Genes'!K$12),J4-'Choose Housekeeping Genes'!K$12,"")</f>
        <v/>
      </c>
      <c r="BC4" s="22" t="str">
        <f ca="1">IF(ISNUMBER(K4-'Choose Housekeeping Genes'!L$12),K4-'Choose Housekeeping Genes'!L$12,"")</f>
        <v/>
      </c>
      <c r="BD4" s="22" t="str">
        <f ca="1">IF(ISNUMBER(L4-'Choose Housekeeping Genes'!M$12),L4-'Choose Housekeeping Genes'!M$12,"")</f>
        <v/>
      </c>
      <c r="BE4" s="22" t="str">
        <f ca="1">IF(ISNUMBER(M4-'Choose Housekeeping Genes'!N$12),M4-'Choose Housekeeping Genes'!N$12,"")</f>
        <v/>
      </c>
      <c r="BF4" s="22" t="str">
        <f ca="1">IF(ISNUMBER(N4-'Choose Housekeeping Genes'!O$12),N4-'Choose Housekeeping Genes'!O$12,"")</f>
        <v/>
      </c>
      <c r="BG4" s="22" t="str">
        <f ca="1">IF(ISNUMBER(O4-'Choose Housekeeping Genes'!P$12),O4-'Choose Housekeeping Genes'!P$12,"")</f>
        <v/>
      </c>
      <c r="BH4" s="22" t="str">
        <f ca="1">IF(ISNUMBER(P4-'Choose Housekeeping Genes'!Q$12),P4-'Choose Housekeeping Genes'!Q$12,"")</f>
        <v/>
      </c>
      <c r="BI4" s="22" t="str">
        <f ca="1">IF(ISNUMBER(Q4-'Choose Housekeeping Genes'!R$12),Q4-'Choose Housekeeping Genes'!R$12,"")</f>
        <v/>
      </c>
      <c r="BJ4" s="22" t="str">
        <f ca="1">IF(ISNUMBER(R4-'Choose Housekeeping Genes'!S$12),R4-'Choose Housekeeping Genes'!S$12,"")</f>
        <v/>
      </c>
      <c r="BK4" s="22" t="str">
        <f ca="1">IF(ISNUMBER(S4-'Choose Housekeeping Genes'!T$12),S4-'Choose Housekeeping Genes'!T$12,"")</f>
        <v/>
      </c>
      <c r="BL4" s="22" t="str">
        <f ca="1">IF(ISNUMBER(T4-'Choose Housekeeping Genes'!U$12),T4-'Choose Housekeeping Genes'!U$12,"")</f>
        <v/>
      </c>
      <c r="BM4" s="22" t="str">
        <f ca="1">IF(ISNUMBER(U4-'Choose Housekeeping Genes'!V$12),U4-'Choose Housekeeping Genes'!V$12,"")</f>
        <v/>
      </c>
      <c r="BN4" s="22" t="str">
        <f ca="1">IF(ISNUMBER(V4-'Choose Housekeeping Genes'!W$12),V4-'Choose Housekeeping Genes'!W$12,"")</f>
        <v/>
      </c>
      <c r="BO4" s="146" t="str">
        <f t="shared" si="0"/>
        <v>4930503E24Rik</v>
      </c>
      <c r="BP4" s="145" t="s">
        <v>438</v>
      </c>
      <c r="BQ4" s="22" t="str">
        <f ca="1">IF(ISNUMBER(Y4-'Choose Housekeeping Genes'!AA$12),Y4-'Choose Housekeeping Genes'!AA$12,"")</f>
        <v/>
      </c>
      <c r="BR4" s="22" t="str">
        <f ca="1">IF(ISNUMBER(Z4-'Choose Housekeeping Genes'!AB$12),Z4-'Choose Housekeeping Genes'!AB$12,"")</f>
        <v/>
      </c>
      <c r="BS4" s="22" t="str">
        <f ca="1">IF(ISNUMBER(AA4-'Choose Housekeeping Genes'!AC$12),AA4-'Choose Housekeeping Genes'!AC$12,"")</f>
        <v/>
      </c>
      <c r="BT4" s="22" t="str">
        <f ca="1">IF(ISNUMBER(AB4-'Choose Housekeeping Genes'!AD$12),AB4-'Choose Housekeeping Genes'!AD$12,"")</f>
        <v/>
      </c>
      <c r="BU4" s="22" t="str">
        <f ca="1">IF(ISNUMBER(AC4-'Choose Housekeeping Genes'!AE$12),AC4-'Choose Housekeeping Genes'!AE$12,"")</f>
        <v/>
      </c>
      <c r="BV4" s="22" t="str">
        <f ca="1">IF(ISNUMBER(AD4-'Choose Housekeeping Genes'!AF$12),AD4-'Choose Housekeeping Genes'!AF$12,"")</f>
        <v/>
      </c>
      <c r="BW4" s="22" t="str">
        <f ca="1">IF(ISNUMBER(AE4-'Choose Housekeeping Genes'!AG$12),AE4-'Choose Housekeeping Genes'!AG$12,"")</f>
        <v/>
      </c>
      <c r="BX4" s="22" t="str">
        <f ca="1">IF(ISNUMBER(AF4-'Choose Housekeeping Genes'!AH$12),AF4-'Choose Housekeeping Genes'!AH$12,"")</f>
        <v/>
      </c>
      <c r="BY4" s="22" t="str">
        <f ca="1">IF(ISNUMBER(AG4-'Choose Housekeeping Genes'!AI$12),AG4-'Choose Housekeeping Genes'!AI$12,"")</f>
        <v/>
      </c>
      <c r="BZ4" s="22" t="str">
        <f ca="1">IF(ISNUMBER(AH4-'Choose Housekeeping Genes'!AJ$12),AH4-'Choose Housekeeping Genes'!AJ$12,"")</f>
        <v/>
      </c>
      <c r="CA4" s="22" t="str">
        <f ca="1">IF(ISNUMBER(AI4-'Choose Housekeeping Genes'!AK$12),AI4-'Choose Housekeeping Genes'!AK$12,"")</f>
        <v/>
      </c>
      <c r="CB4" s="22" t="str">
        <f ca="1">IF(ISNUMBER(AJ4-'Choose Housekeeping Genes'!AL$12),AJ4-'Choose Housekeeping Genes'!AL$12,"")</f>
        <v/>
      </c>
      <c r="CC4" s="22" t="str">
        <f ca="1">IF(ISNUMBER(AK4-'Choose Housekeeping Genes'!AM$12),AK4-'Choose Housekeeping Genes'!AM$12,"")</f>
        <v/>
      </c>
      <c r="CD4" s="22" t="str">
        <f ca="1">IF(ISNUMBER(AL4-'Choose Housekeeping Genes'!AN$12),AL4-'Choose Housekeeping Genes'!AN$12,"")</f>
        <v/>
      </c>
      <c r="CE4" s="22" t="str">
        <f ca="1">IF(ISNUMBER(AM4-'Choose Housekeeping Genes'!AO$12),AM4-'Choose Housekeeping Genes'!AO$12,"")</f>
        <v/>
      </c>
      <c r="CF4" s="22" t="str">
        <f ca="1">IF(ISNUMBER(AN4-'Choose Housekeeping Genes'!AP$12),AN4-'Choose Housekeeping Genes'!AP$12,"")</f>
        <v/>
      </c>
      <c r="CG4" s="22" t="str">
        <f ca="1">IF(ISNUMBER(AO4-'Choose Housekeeping Genes'!AQ$12),AO4-'Choose Housekeeping Genes'!AQ$12,"")</f>
        <v/>
      </c>
      <c r="CH4" s="22" t="str">
        <f ca="1">IF(ISNUMBER(AP4-'Choose Housekeeping Genes'!AR$12),AP4-'Choose Housekeeping Genes'!AR$12,"")</f>
        <v/>
      </c>
      <c r="CI4" s="22" t="str">
        <f ca="1">IF(ISNUMBER(AQ4-'Choose Housekeeping Genes'!AS$12),AQ4-'Choose Housekeeping Genes'!AS$12,"")</f>
        <v/>
      </c>
      <c r="CJ4" s="22" t="str">
        <f ca="1">IF(ISNUMBER(AR4-'Choose Housekeeping Genes'!AT$12),AR4-'Choose Housekeeping Genes'!AT$12,"")</f>
        <v/>
      </c>
      <c r="CK4" s="69" t="e">
        <f t="shared" ref="CK4:CK67" ca="1" si="4">AVERAGE(AU4:BN4)</f>
        <v>#DIV/0!</v>
      </c>
      <c r="CL4" s="148" t="e">
        <f t="shared" ref="CL4:CL67" ca="1" si="5">AVERAGE(BQ4:CJ4)</f>
        <v>#DIV/0!</v>
      </c>
      <c r="CQ4" s="1">
        <v>2</v>
      </c>
      <c r="CR4" s="47" t="e">
        <f t="array" aca="1" ref="CR4" ca="1">INDIRECT("'All expressed genes'!$A"&amp;MIN(IF('All expressed genes'!$G$3:$G$187=LARGE('All expressed genes'!$G$3:$G$187,CQ4),ROW('All expressed genes'!$A$3:$A$187),"")))</f>
        <v>#DIV/0!</v>
      </c>
      <c r="CS4" s="47" t="e">
        <f t="array" aca="1" ref="CS4" ca="1">INDIRECT("'All expressed genes'!$G"&amp;MIN(IF('All expressed genes'!$G$3:$G$187=LARGE('All expressed genes'!$G$3:$G$187,CQ4),ROW('All expressed genes'!$A$3:$A$187),"")))</f>
        <v>#DIV/0!</v>
      </c>
      <c r="CT4" s="47"/>
      <c r="CU4" s="47">
        <f>$CU$3-CQ3</f>
        <v>184</v>
      </c>
      <c r="CV4" s="47" t="e">
        <f t="array" aca="1" ref="CV4" ca="1">INDIRECT("'All expressed genes'!$A"&amp;MIN(IF('All expressed genes'!$G$3:$G$187=LARGE('All expressed genes'!$G$3:$G$187,CU4),ROW('All expressed genes'!$A$3:$A$187),"")))</f>
        <v>#DIV/0!</v>
      </c>
      <c r="CW4" s="47" t="e">
        <f t="array" aca="1" ref="CW4" ca="1">INDIRECT("'All expressed genes'!$I"&amp;MIN(IF('All expressed genes'!$G$3:$G$187=LARGE('All expressed genes'!$G$3:$G$187,CU4),ROW('All expressed genes'!$A$3:$A$187),"")))</f>
        <v>#DIV/0!</v>
      </c>
      <c r="CX4" s="47" t="e">
        <f t="shared" ca="1" si="1"/>
        <v>#DIV/0!</v>
      </c>
      <c r="DA4" s="73" t="str">
        <f>'Transcript table'!C12</f>
        <v>4930503E24Rik</v>
      </c>
      <c r="DB4" s="21" t="s">
        <v>438</v>
      </c>
      <c r="DC4" s="68" t="str">
        <f t="shared" ref="DC4:DC67" ca="1" si="6">IF(ISNUMBER(2^-AU4),2^-AU4,"")</f>
        <v/>
      </c>
      <c r="DD4" s="68" t="str">
        <f t="shared" ref="DD4:DD67" ca="1" si="7">IF(ISNUMBER(2^-AV4),2^-AV4,"")</f>
        <v/>
      </c>
      <c r="DE4" s="68" t="str">
        <f t="shared" ref="DE4:DE67" ca="1" si="8">IF(ISNUMBER(2^-AW4),2^-AW4,"")</f>
        <v/>
      </c>
      <c r="DF4" s="68" t="str">
        <f t="shared" ref="DF4:DF67" ca="1" si="9">IF(ISNUMBER(2^-AX4),2^-AX4,"")</f>
        <v/>
      </c>
      <c r="DG4" s="68" t="str">
        <f t="shared" ref="DG4:DG67" ca="1" si="10">IF(ISNUMBER(2^-AY4),2^-AY4,"")</f>
        <v/>
      </c>
      <c r="DH4" s="68" t="str">
        <f t="shared" ref="DH4:DH67" ca="1" si="11">IF(ISNUMBER(2^-AZ4),2^-AZ4,"")</f>
        <v/>
      </c>
      <c r="DI4" s="68" t="str">
        <f t="shared" ref="DI4:DI67" ca="1" si="12">IF(ISNUMBER(2^-BA4),2^-BA4,"")</f>
        <v/>
      </c>
      <c r="DJ4" s="68" t="str">
        <f t="shared" ref="DJ4:DJ67" ca="1" si="13">IF(ISNUMBER(2^-BB4),2^-BB4,"")</f>
        <v/>
      </c>
      <c r="DK4" s="68" t="str">
        <f t="shared" ref="DK4:DK67" ca="1" si="14">IF(ISNUMBER(2^-BC4),2^-BC4,"")</f>
        <v/>
      </c>
      <c r="DL4" s="68" t="str">
        <f t="shared" ref="DL4:DL67" ca="1" si="15">IF(ISNUMBER(2^-BD4),2^-BD4,"")</f>
        <v/>
      </c>
      <c r="DM4" s="68" t="str">
        <f t="shared" ref="DM4:DM67" ca="1" si="16">IF(ISNUMBER(2^-BE4),2^-BE4,"")</f>
        <v/>
      </c>
      <c r="DN4" s="68" t="str">
        <f t="shared" ref="DN4:DN67" ca="1" si="17">IF(ISNUMBER(2^-BF4),2^-BF4,"")</f>
        <v/>
      </c>
      <c r="DO4" s="68" t="str">
        <f t="shared" ref="DO4:DO67" ca="1" si="18">IF(ISNUMBER(2^-BG4),2^-BG4,"")</f>
        <v/>
      </c>
      <c r="DP4" s="68" t="str">
        <f t="shared" ref="DP4:DP67" ca="1" si="19">IF(ISNUMBER(2^-BH4),2^-BH4,"")</f>
        <v/>
      </c>
      <c r="DQ4" s="68" t="str">
        <f t="shared" ref="DQ4:DQ67" ca="1" si="20">IF(ISNUMBER(2^-BI4),2^-BI4,"")</f>
        <v/>
      </c>
      <c r="DR4" s="68" t="str">
        <f t="shared" ref="DR4:DR67" ca="1" si="21">IF(ISNUMBER(2^-BJ4),2^-BJ4,"")</f>
        <v/>
      </c>
      <c r="DS4" s="68" t="str">
        <f t="shared" ref="DS4:DS67" ca="1" si="22">IF(ISNUMBER(2^-BK4),2^-BK4,"")</f>
        <v/>
      </c>
      <c r="DT4" s="68" t="str">
        <f t="shared" ref="DT4:DT67" ca="1" si="23">IF(ISNUMBER(2^-BL4),2^-BL4,"")</f>
        <v/>
      </c>
      <c r="DU4" s="68" t="str">
        <f t="shared" ref="DU4:DU67" ca="1" si="24">IF(ISNUMBER(2^-BM4),2^-BM4,"")</f>
        <v/>
      </c>
      <c r="DV4" s="68" t="str">
        <f t="shared" ref="DV4:DV67" ca="1" si="25">IF(ISNUMBER(2^-BN4),2^-BN4,"")</f>
        <v/>
      </c>
      <c r="DW4" s="146" t="str">
        <f>'Transcript table'!C12</f>
        <v>4930503E24Rik</v>
      </c>
      <c r="DX4" s="145" t="s">
        <v>438</v>
      </c>
      <c r="DY4" s="68" t="str">
        <f t="shared" ref="DY4:DY67" ca="1" si="26">IF(ISNUMBER(2^-BQ4),2^-BQ4,"")</f>
        <v/>
      </c>
      <c r="DZ4" s="68" t="str">
        <f t="shared" ref="DZ4:DZ67" ca="1" si="27">IF(ISNUMBER(2^-BR4),2^-BR4,"")</f>
        <v/>
      </c>
      <c r="EA4" s="68" t="str">
        <f t="shared" ref="EA4:EA67" ca="1" si="28">IF(ISNUMBER(2^-BS4),2^-BS4,"")</f>
        <v/>
      </c>
      <c r="EB4" s="68" t="str">
        <f t="shared" ref="EB4:EB67" ca="1" si="29">IF(ISNUMBER(2^-BT4),2^-BT4,"")</f>
        <v/>
      </c>
      <c r="EC4" s="68" t="str">
        <f t="shared" ref="EC4:EC67" ca="1" si="30">IF(ISNUMBER(2^-BU4),2^-BU4,"")</f>
        <v/>
      </c>
      <c r="ED4" s="68" t="str">
        <f t="shared" ref="ED4:ED67" ca="1" si="31">IF(ISNUMBER(2^-BV4),2^-BV4,"")</f>
        <v/>
      </c>
      <c r="EE4" s="68" t="str">
        <f t="shared" ref="EE4:EE67" ca="1" si="32">IF(ISNUMBER(2^-BW4),2^-BW4,"")</f>
        <v/>
      </c>
      <c r="EF4" s="68" t="str">
        <f t="shared" ref="EF4:EF67" ca="1" si="33">IF(ISNUMBER(2^-BX4),2^-BX4,"")</f>
        <v/>
      </c>
      <c r="EG4" s="68" t="str">
        <f t="shared" ref="EG4:EG67" ca="1" si="34">IF(ISNUMBER(2^-BY4),2^-BY4,"")</f>
        <v/>
      </c>
      <c r="EH4" s="68" t="str">
        <f t="shared" ref="EH4:EH67" ca="1" si="35">IF(ISNUMBER(2^-BZ4),2^-BZ4,"")</f>
        <v/>
      </c>
      <c r="EI4" s="68" t="str">
        <f t="shared" ref="EI4:EI67" ca="1" si="36">IF(ISNUMBER(2^-CA4),2^-CA4,"")</f>
        <v/>
      </c>
      <c r="EJ4" s="68" t="str">
        <f t="shared" ref="EJ4:EJ67" ca="1" si="37">IF(ISNUMBER(2^-CB4),2^-CB4,"")</f>
        <v/>
      </c>
      <c r="EK4" s="68" t="str">
        <f t="shared" ref="EK4:EK67" ca="1" si="38">IF(ISNUMBER(2^-CC4),2^-CC4,"")</f>
        <v/>
      </c>
      <c r="EL4" s="68" t="str">
        <f t="shared" ref="EL4:EL67" ca="1" si="39">IF(ISNUMBER(2^-CD4),2^-CD4,"")</f>
        <v/>
      </c>
      <c r="EM4" s="68" t="str">
        <f t="shared" ref="EM4:EM67" ca="1" si="40">IF(ISNUMBER(2^-CE4),2^-CE4,"")</f>
        <v/>
      </c>
      <c r="EN4" s="68" t="str">
        <f t="shared" ref="EN4:EN67" ca="1" si="41">IF(ISNUMBER(2^-CF4),2^-CF4,"")</f>
        <v/>
      </c>
      <c r="EO4" s="68" t="str">
        <f t="shared" ref="EO4:EO67" ca="1" si="42">IF(ISNUMBER(2^-CG4),2^-CG4,"")</f>
        <v/>
      </c>
      <c r="EP4" s="68" t="str">
        <f t="shared" ref="EP4:EP67" ca="1" si="43">IF(ISNUMBER(2^-CH4),2^-CH4,"")</f>
        <v/>
      </c>
      <c r="EQ4" s="68" t="str">
        <f t="shared" ref="EQ4:EQ67" ca="1" si="44">IF(ISNUMBER(2^-CI4),2^-CI4,"")</f>
        <v/>
      </c>
      <c r="ER4" s="68" t="str">
        <f t="shared" ref="ER4:ER67" ca="1" si="45">IF(ISNUMBER(2^-CJ4),2^-CJ4,"")</f>
        <v/>
      </c>
    </row>
    <row r="5" spans="1:148" ht="12.75" customHeight="1">
      <c r="A5" s="139" t="str">
        <f>'Test Sample Data'!A5</f>
        <v>4930570G19Rik-1</v>
      </c>
      <c r="B5" s="141" t="s">
        <v>436</v>
      </c>
      <c r="C5" s="22" t="str">
        <f>IF(SUM('Test Sample Data'!C$3:C$194)&gt;10,IF(AND(ISNUMBER('Test Sample Data'!C5),'Test Sample Data'!C5&lt;35,'Test Sample Data'!C5&gt;0),'Test Sample Data'!C5-'Choose Housekeeping Genes'!D$20,35-'Choose Housekeeping Genes'!D$20),"")</f>
        <v/>
      </c>
      <c r="D5" s="22" t="str">
        <f>IF(SUM('Test Sample Data'!D$3:D$194)&gt;10,IF(AND(ISNUMBER('Test Sample Data'!D5),'Test Sample Data'!D5&lt;35,'Test Sample Data'!D5&gt;0),'Test Sample Data'!D5-'Choose Housekeeping Genes'!E$20,35-'Choose Housekeeping Genes'!E$20),"")</f>
        <v/>
      </c>
      <c r="E5" s="22" t="str">
        <f>IF(SUM('Test Sample Data'!E$3:E$194)&gt;10,IF(AND(ISNUMBER('Test Sample Data'!E5),'Test Sample Data'!E5&lt;35,'Test Sample Data'!E5&gt;0),'Test Sample Data'!E5-'Choose Housekeeping Genes'!F$20,35-'Choose Housekeeping Genes'!F$20),"")</f>
        <v/>
      </c>
      <c r="F5" s="22" t="str">
        <f>IF(SUM('Test Sample Data'!F$3:F$194)&gt;10,IF(AND(ISNUMBER('Test Sample Data'!F5),'Test Sample Data'!F5&lt;35,'Test Sample Data'!F5&gt;0),'Test Sample Data'!F5-'Choose Housekeeping Genes'!G$20,35-'Choose Housekeeping Genes'!G$20),"")</f>
        <v/>
      </c>
      <c r="G5" s="22" t="str">
        <f>IF(SUM('Test Sample Data'!G$3:G$194)&gt;10,IF(AND(ISNUMBER('Test Sample Data'!G5),'Test Sample Data'!G5&lt;35,'Test Sample Data'!G5&gt;0),'Test Sample Data'!G5-'Choose Housekeeping Genes'!H$20,35-'Choose Housekeeping Genes'!H$20),"")</f>
        <v/>
      </c>
      <c r="H5" s="22" t="str">
        <f>IF(SUM('Test Sample Data'!H$3:H$194)&gt;10,IF(AND(ISNUMBER('Test Sample Data'!H5),'Test Sample Data'!H5&lt;35,'Test Sample Data'!H5&gt;0),'Test Sample Data'!H5-'Choose Housekeeping Genes'!I$20,35-'Choose Housekeeping Genes'!I$20),"")</f>
        <v/>
      </c>
      <c r="I5" s="22" t="str">
        <f>IF(SUM('Test Sample Data'!I$3:I$194)&gt;10,IF(AND(ISNUMBER('Test Sample Data'!I5),'Test Sample Data'!I5&lt;35,'Test Sample Data'!I5&gt;0),'Test Sample Data'!I5-'Choose Housekeeping Genes'!J$20,35-'Choose Housekeeping Genes'!J$20),"")</f>
        <v/>
      </c>
      <c r="J5" s="22" t="str">
        <f>IF(SUM('Test Sample Data'!J$3:J$194)&gt;10,IF(AND(ISNUMBER('Test Sample Data'!J5),'Test Sample Data'!J5&lt;35,'Test Sample Data'!J5&gt;0),'Test Sample Data'!J5-'Choose Housekeeping Genes'!K$20,35-'Choose Housekeeping Genes'!K$20),"")</f>
        <v/>
      </c>
      <c r="K5" s="22" t="str">
        <f>IF(SUM('Test Sample Data'!K$3:K$194)&gt;10,IF(AND(ISNUMBER('Test Sample Data'!K5),'Test Sample Data'!K5&lt;35,'Test Sample Data'!K5&gt;0),'Test Sample Data'!K5-'Choose Housekeeping Genes'!L$20,35-'Choose Housekeeping Genes'!L$20),"")</f>
        <v/>
      </c>
      <c r="L5" s="22" t="str">
        <f>IF(SUM('Test Sample Data'!L$3:L$194)&gt;10,IF(AND(ISNUMBER('Test Sample Data'!L5),'Test Sample Data'!L5&lt;35,'Test Sample Data'!L5&gt;0),'Test Sample Data'!L5-'Choose Housekeeping Genes'!M$20,35-'Choose Housekeeping Genes'!M$20),"")</f>
        <v/>
      </c>
      <c r="M5" s="22" t="str">
        <f>IF(SUM('Test Sample Data'!M$3:M$194)&gt;10,IF(AND(ISNUMBER('Test Sample Data'!M5),'Test Sample Data'!M5&lt;35,'Test Sample Data'!M5&gt;0),'Test Sample Data'!M5-'Choose Housekeeping Genes'!N$20,35-'Choose Housekeeping Genes'!N$20),"")</f>
        <v/>
      </c>
      <c r="N5" s="22" t="str">
        <f>IF(SUM('Test Sample Data'!N$3:N$194)&gt;10,IF(AND(ISNUMBER('Test Sample Data'!N5),'Test Sample Data'!N5&lt;35,'Test Sample Data'!N5&gt;0),'Test Sample Data'!N5-'Choose Housekeeping Genes'!O$20,35-'Choose Housekeeping Genes'!O$20),"")</f>
        <v/>
      </c>
      <c r="O5" s="22" t="str">
        <f>IF(SUM('Test Sample Data'!O$3:O$194)&gt;10,IF(AND(ISNUMBER('Test Sample Data'!O5),'Test Sample Data'!O5&lt;35,'Test Sample Data'!O5&gt;0),'Test Sample Data'!O5-'Choose Housekeeping Genes'!P$20,35-'Choose Housekeeping Genes'!P$20),"")</f>
        <v/>
      </c>
      <c r="P5" s="22" t="str">
        <f>IF(SUM('Test Sample Data'!P$3:P$194)&gt;10,IF(AND(ISNUMBER('Test Sample Data'!P5),'Test Sample Data'!P5&lt;35,'Test Sample Data'!P5&gt;0),'Test Sample Data'!P5-'Choose Housekeeping Genes'!Q$20,35-'Choose Housekeeping Genes'!Q$20),"")</f>
        <v/>
      </c>
      <c r="Q5" s="22" t="str">
        <f>IF(SUM('Test Sample Data'!Q$3:Q$194)&gt;10,IF(AND(ISNUMBER('Test Sample Data'!Q5),'Test Sample Data'!Q5&lt;35,'Test Sample Data'!Q5&gt;0),'Test Sample Data'!Q5-'Choose Housekeeping Genes'!R$20,35-'Choose Housekeeping Genes'!R$20),"")</f>
        <v/>
      </c>
      <c r="R5" s="22" t="str">
        <f>IF(SUM('Test Sample Data'!R$3:R$194)&gt;10,IF(AND(ISNUMBER('Test Sample Data'!R5),'Test Sample Data'!R5&lt;35,'Test Sample Data'!R5&gt;0),'Test Sample Data'!R5-'Choose Housekeeping Genes'!S$20,35-'Choose Housekeeping Genes'!S$20),"")</f>
        <v/>
      </c>
      <c r="S5" s="22" t="str">
        <f>IF(SUM('Test Sample Data'!S$3:S$194)&gt;10,IF(AND(ISNUMBER('Test Sample Data'!S5),'Test Sample Data'!S5&lt;35,'Test Sample Data'!S5&gt;0),'Test Sample Data'!S5-'Choose Housekeeping Genes'!T$20,35-'Choose Housekeeping Genes'!T$20),"")</f>
        <v/>
      </c>
      <c r="T5" s="22" t="str">
        <f>IF(SUM('Test Sample Data'!T$3:T$194)&gt;10,IF(AND(ISNUMBER('Test Sample Data'!T5),'Test Sample Data'!T5&lt;35,'Test Sample Data'!T5&gt;0),'Test Sample Data'!T5-'Choose Housekeeping Genes'!U$20,35-'Choose Housekeeping Genes'!U$20),"")</f>
        <v/>
      </c>
      <c r="U5" s="22" t="str">
        <f>IF(SUM('Test Sample Data'!U$3:U$194)&gt;10,IF(AND(ISNUMBER('Test Sample Data'!U5),'Test Sample Data'!U5&lt;35,'Test Sample Data'!U5&gt;0),'Test Sample Data'!U5-'Choose Housekeeping Genes'!V$20,35-'Choose Housekeeping Genes'!V$20),"")</f>
        <v/>
      </c>
      <c r="V5" s="22" t="str">
        <f>IF(SUM('Test Sample Data'!V$3:V$194)&gt;10,IF(AND(ISNUMBER('Test Sample Data'!V5),'Test Sample Data'!V5&lt;35,'Test Sample Data'!V5&gt;0),'Test Sample Data'!V5-'Choose Housekeeping Genes'!W$20,35-'Choose Housekeeping Genes'!W$20),"")</f>
        <v/>
      </c>
      <c r="W5" s="144" t="str">
        <f>'Control Sample Data'!A5</f>
        <v>4930570G19Rik-1</v>
      </c>
      <c r="X5" s="145" t="s">
        <v>436</v>
      </c>
      <c r="Y5" s="22" t="str">
        <f>IF(SUM('Control Sample Data'!C$3:C$194)&gt;10,IF(AND(ISNUMBER('Control Sample Data'!C5),'Control Sample Data'!C5&lt;35,'Control Sample Data'!C5&gt;0),'Control Sample Data'!C5-'Choose Housekeeping Genes'!AA$20,35-'Choose Housekeeping Genes'!AA$20),"")</f>
        <v/>
      </c>
      <c r="Z5" s="22" t="str">
        <f>IF(SUM('Control Sample Data'!D$3:D$194)&gt;10,IF(AND(ISNUMBER('Control Sample Data'!D5),'Control Sample Data'!D5&lt;35,'Control Sample Data'!D5&gt;0),'Control Sample Data'!D5-'Choose Housekeeping Genes'!AB$20,35-'Choose Housekeeping Genes'!AB$20),"")</f>
        <v/>
      </c>
      <c r="AA5" s="22" t="str">
        <f>IF(SUM('Control Sample Data'!E$3:E$194)&gt;10,IF(AND(ISNUMBER('Control Sample Data'!E5),'Control Sample Data'!E5&lt;35,'Control Sample Data'!E5&gt;0),'Control Sample Data'!E5-'Choose Housekeeping Genes'!AC$20,35-'Choose Housekeeping Genes'!AC$20),"")</f>
        <v/>
      </c>
      <c r="AB5" s="22" t="str">
        <f>IF(SUM('Control Sample Data'!F$3:F$194)&gt;10,IF(AND(ISNUMBER('Control Sample Data'!F5),'Control Sample Data'!F5&lt;35,'Control Sample Data'!F5&gt;0),'Control Sample Data'!F5-'Choose Housekeeping Genes'!AD$20,35-'Choose Housekeeping Genes'!AD$20),"")</f>
        <v/>
      </c>
      <c r="AC5" s="22" t="str">
        <f>IF(SUM('Control Sample Data'!G$3:G$194)&gt;10,IF(AND(ISNUMBER('Control Sample Data'!G5),'Control Sample Data'!G5&lt;35,'Control Sample Data'!G5&gt;0),'Control Sample Data'!G5-'Choose Housekeeping Genes'!AE$20,35-'Choose Housekeeping Genes'!AE$20),"")</f>
        <v/>
      </c>
      <c r="AD5" s="22" t="str">
        <f>IF(SUM('Control Sample Data'!H$3:H$194)&gt;10,IF(AND(ISNUMBER('Control Sample Data'!H5),'Control Sample Data'!H5&lt;35,'Control Sample Data'!H5&gt;0),'Control Sample Data'!H5-'Choose Housekeeping Genes'!AF$20,35-'Choose Housekeeping Genes'!AF$20),"")</f>
        <v/>
      </c>
      <c r="AE5" s="22" t="str">
        <f>IF(SUM('Control Sample Data'!I$3:I$194)&gt;10,IF(AND(ISNUMBER('Control Sample Data'!I5),'Control Sample Data'!I5&lt;35,'Control Sample Data'!I5&gt;0),'Control Sample Data'!I5-'Choose Housekeeping Genes'!AG$20,35-'Choose Housekeeping Genes'!AG$20),"")</f>
        <v/>
      </c>
      <c r="AF5" s="22" t="str">
        <f>IF(SUM('Control Sample Data'!J$3:J$194)&gt;10,IF(AND(ISNUMBER('Control Sample Data'!J5),'Control Sample Data'!J5&lt;35,'Control Sample Data'!J5&gt;0),'Control Sample Data'!J5-'Choose Housekeeping Genes'!AH$20,35-'Choose Housekeeping Genes'!AH$20),"")</f>
        <v/>
      </c>
      <c r="AG5" s="22" t="str">
        <f>IF(SUM('Control Sample Data'!K$3:K$194)&gt;10,IF(AND(ISNUMBER('Control Sample Data'!K5),'Control Sample Data'!K5&lt;35,'Control Sample Data'!K5&gt;0),'Control Sample Data'!K5-'Choose Housekeeping Genes'!AI$20,35-'Choose Housekeeping Genes'!AI$20),"")</f>
        <v/>
      </c>
      <c r="AH5" s="22" t="str">
        <f>IF(SUM('Control Sample Data'!L$3:L$194)&gt;10,IF(AND(ISNUMBER('Control Sample Data'!L5),'Control Sample Data'!L5&lt;35,'Control Sample Data'!L5&gt;0),'Control Sample Data'!L5-'Choose Housekeeping Genes'!AJ$20,35-'Choose Housekeeping Genes'!AJ$20),"")</f>
        <v/>
      </c>
      <c r="AI5" s="22" t="str">
        <f>IF(SUM('Control Sample Data'!M$3:M$194)&gt;10,IF(AND(ISNUMBER('Control Sample Data'!M5),'Control Sample Data'!M5&lt;35,'Control Sample Data'!M5&gt;0),'Control Sample Data'!M5-'Choose Housekeeping Genes'!AK$20,35-'Choose Housekeeping Genes'!AK$20),"")</f>
        <v/>
      </c>
      <c r="AJ5" s="22" t="str">
        <f>IF(SUM('Control Sample Data'!N$3:N$194)&gt;10,IF(AND(ISNUMBER('Control Sample Data'!N5),'Control Sample Data'!N5&lt;35,'Control Sample Data'!N5&gt;0),'Control Sample Data'!N5-'Choose Housekeeping Genes'!AL$20,35-'Choose Housekeeping Genes'!AL$20),"")</f>
        <v/>
      </c>
      <c r="AK5" s="22" t="str">
        <f>IF(SUM('Control Sample Data'!O$3:O$194)&gt;10,IF(AND(ISNUMBER('Control Sample Data'!O5),'Control Sample Data'!O5&lt;35,'Control Sample Data'!O5&gt;0),'Control Sample Data'!O5-'Choose Housekeeping Genes'!AM$20,35-'Choose Housekeeping Genes'!AM$20),"")</f>
        <v/>
      </c>
      <c r="AL5" s="22" t="str">
        <f>IF(SUM('Control Sample Data'!P$3:P$194)&gt;10,IF(AND(ISNUMBER('Control Sample Data'!P5),'Control Sample Data'!P5&lt;35,'Control Sample Data'!P5&gt;0),'Control Sample Data'!P5-'Choose Housekeeping Genes'!AN$20,35-'Choose Housekeeping Genes'!AN$20),"")</f>
        <v/>
      </c>
      <c r="AM5" s="22" t="str">
        <f>IF(SUM('Control Sample Data'!Q$3:Q$194)&gt;10,IF(AND(ISNUMBER('Control Sample Data'!Q5),'Control Sample Data'!Q5&lt;35,'Control Sample Data'!Q5&gt;0),'Control Sample Data'!Q5-'Choose Housekeeping Genes'!AO$20,35-'Choose Housekeeping Genes'!AO$20),"")</f>
        <v/>
      </c>
      <c r="AN5" s="22" t="str">
        <f>IF(SUM('Control Sample Data'!R$3:R$194)&gt;10,IF(AND(ISNUMBER('Control Sample Data'!R5),'Control Sample Data'!R5&lt;35,'Control Sample Data'!R5&gt;0),'Control Sample Data'!R5-'Choose Housekeeping Genes'!AP$20,35-'Choose Housekeeping Genes'!AP$20),"")</f>
        <v/>
      </c>
      <c r="AO5" s="22" t="str">
        <f>IF(SUM('Control Sample Data'!S$3:S$194)&gt;10,IF(AND(ISNUMBER('Control Sample Data'!S5),'Control Sample Data'!S5&lt;35,'Control Sample Data'!S5&gt;0),'Control Sample Data'!S5-'Choose Housekeeping Genes'!AQ$20,35-'Choose Housekeeping Genes'!AQ$20),"")</f>
        <v/>
      </c>
      <c r="AP5" s="22" t="str">
        <f>IF(SUM('Control Sample Data'!T$3:T$194)&gt;10,IF(AND(ISNUMBER('Control Sample Data'!T5),'Control Sample Data'!T5&lt;35,'Control Sample Data'!T5&gt;0),'Control Sample Data'!T5-'Choose Housekeeping Genes'!AR$20,35-'Choose Housekeeping Genes'!AR$20),"")</f>
        <v/>
      </c>
      <c r="AQ5" s="22" t="str">
        <f>IF(SUM('Control Sample Data'!U$3:U$194)&gt;10,IF(AND(ISNUMBER('Control Sample Data'!U5),'Control Sample Data'!U5&lt;35,'Control Sample Data'!U5&gt;0),'Control Sample Data'!U5-'Choose Housekeeping Genes'!AS$20,35-'Choose Housekeeping Genes'!AS$20),"")</f>
        <v/>
      </c>
      <c r="AR5" s="22" t="str">
        <f>IF(SUM('Control Sample Data'!V$3:V$194)&gt;10,IF(AND(ISNUMBER('Control Sample Data'!V5),'Control Sample Data'!V5&lt;35,'Control Sample Data'!V5&gt;0),'Control Sample Data'!V5-'Choose Housekeeping Genes'!AT$20,35-'Choose Housekeeping Genes'!AT$20),"")</f>
        <v/>
      </c>
      <c r="AS5" s="73" t="str">
        <f>'Control Sample Data'!A5</f>
        <v>4930570G19Rik-1</v>
      </c>
      <c r="AT5" s="21" t="s">
        <v>436</v>
      </c>
      <c r="AU5" s="22" t="str">
        <f ca="1">IF(ISNUMBER(C5-'Choose Housekeeping Genes'!D$12),C5-'Choose Housekeeping Genes'!D$12,"")</f>
        <v/>
      </c>
      <c r="AV5" s="22" t="str">
        <f ca="1">IF(ISNUMBER(D5-'Choose Housekeeping Genes'!E$12),D5-'Choose Housekeeping Genes'!E$12,"")</f>
        <v/>
      </c>
      <c r="AW5" s="22" t="str">
        <f ca="1">IF(ISNUMBER(E5-'Choose Housekeeping Genes'!F$12),E5-'Choose Housekeeping Genes'!F$12,"")</f>
        <v/>
      </c>
      <c r="AX5" s="22" t="str">
        <f ca="1">IF(ISNUMBER(F5-'Choose Housekeeping Genes'!G$12),F5-'Choose Housekeeping Genes'!G$12,"")</f>
        <v/>
      </c>
      <c r="AY5" s="22" t="str">
        <f ca="1">IF(ISNUMBER(G5-'Choose Housekeeping Genes'!H$12),G5-'Choose Housekeeping Genes'!H$12,"")</f>
        <v/>
      </c>
      <c r="AZ5" s="22" t="str">
        <f ca="1">IF(ISNUMBER(H5-'Choose Housekeeping Genes'!I$12),H5-'Choose Housekeeping Genes'!I$12,"")</f>
        <v/>
      </c>
      <c r="BA5" s="22" t="str">
        <f ca="1">IF(ISNUMBER(I5-'Choose Housekeeping Genes'!J$12),I5-'Choose Housekeeping Genes'!J$12,"")</f>
        <v/>
      </c>
      <c r="BB5" s="22" t="str">
        <f ca="1">IF(ISNUMBER(J5-'Choose Housekeeping Genes'!K$12),J5-'Choose Housekeeping Genes'!K$12,"")</f>
        <v/>
      </c>
      <c r="BC5" s="22" t="str">
        <f ca="1">IF(ISNUMBER(K5-'Choose Housekeeping Genes'!L$12),K5-'Choose Housekeeping Genes'!L$12,"")</f>
        <v/>
      </c>
      <c r="BD5" s="22" t="str">
        <f ca="1">IF(ISNUMBER(L5-'Choose Housekeeping Genes'!M$12),L5-'Choose Housekeeping Genes'!M$12,"")</f>
        <v/>
      </c>
      <c r="BE5" s="22" t="str">
        <f ca="1">IF(ISNUMBER(M5-'Choose Housekeeping Genes'!N$12),M5-'Choose Housekeeping Genes'!N$12,"")</f>
        <v/>
      </c>
      <c r="BF5" s="22" t="str">
        <f ca="1">IF(ISNUMBER(N5-'Choose Housekeeping Genes'!O$12),N5-'Choose Housekeeping Genes'!O$12,"")</f>
        <v/>
      </c>
      <c r="BG5" s="22" t="str">
        <f ca="1">IF(ISNUMBER(O5-'Choose Housekeeping Genes'!P$12),O5-'Choose Housekeeping Genes'!P$12,"")</f>
        <v/>
      </c>
      <c r="BH5" s="22" t="str">
        <f ca="1">IF(ISNUMBER(P5-'Choose Housekeeping Genes'!Q$12),P5-'Choose Housekeeping Genes'!Q$12,"")</f>
        <v/>
      </c>
      <c r="BI5" s="22" t="str">
        <f ca="1">IF(ISNUMBER(Q5-'Choose Housekeeping Genes'!R$12),Q5-'Choose Housekeeping Genes'!R$12,"")</f>
        <v/>
      </c>
      <c r="BJ5" s="22" t="str">
        <f ca="1">IF(ISNUMBER(R5-'Choose Housekeeping Genes'!S$12),R5-'Choose Housekeeping Genes'!S$12,"")</f>
        <v/>
      </c>
      <c r="BK5" s="22" t="str">
        <f ca="1">IF(ISNUMBER(S5-'Choose Housekeeping Genes'!T$12),S5-'Choose Housekeeping Genes'!T$12,"")</f>
        <v/>
      </c>
      <c r="BL5" s="22" t="str">
        <f ca="1">IF(ISNUMBER(T5-'Choose Housekeeping Genes'!U$12),T5-'Choose Housekeeping Genes'!U$12,"")</f>
        <v/>
      </c>
      <c r="BM5" s="22" t="str">
        <f ca="1">IF(ISNUMBER(U5-'Choose Housekeeping Genes'!V$12),U5-'Choose Housekeeping Genes'!V$12,"")</f>
        <v/>
      </c>
      <c r="BN5" s="22" t="str">
        <f ca="1">IF(ISNUMBER(V5-'Choose Housekeeping Genes'!W$12),V5-'Choose Housekeeping Genes'!W$12,"")</f>
        <v/>
      </c>
      <c r="BO5" s="146" t="str">
        <f t="shared" si="0"/>
        <v>4930570G19Rik-1</v>
      </c>
      <c r="BP5" s="145" t="s">
        <v>436</v>
      </c>
      <c r="BQ5" s="22" t="str">
        <f ca="1">IF(ISNUMBER(Y5-'Choose Housekeeping Genes'!AA$12),Y5-'Choose Housekeeping Genes'!AA$12,"")</f>
        <v/>
      </c>
      <c r="BR5" s="22" t="str">
        <f ca="1">IF(ISNUMBER(Z5-'Choose Housekeeping Genes'!AB$12),Z5-'Choose Housekeeping Genes'!AB$12,"")</f>
        <v/>
      </c>
      <c r="BS5" s="22" t="str">
        <f ca="1">IF(ISNUMBER(AA5-'Choose Housekeeping Genes'!AC$12),AA5-'Choose Housekeeping Genes'!AC$12,"")</f>
        <v/>
      </c>
      <c r="BT5" s="22" t="str">
        <f ca="1">IF(ISNUMBER(AB5-'Choose Housekeeping Genes'!AD$12),AB5-'Choose Housekeeping Genes'!AD$12,"")</f>
        <v/>
      </c>
      <c r="BU5" s="22" t="str">
        <f ca="1">IF(ISNUMBER(AC5-'Choose Housekeeping Genes'!AE$12),AC5-'Choose Housekeeping Genes'!AE$12,"")</f>
        <v/>
      </c>
      <c r="BV5" s="22" t="str">
        <f ca="1">IF(ISNUMBER(AD5-'Choose Housekeeping Genes'!AF$12),AD5-'Choose Housekeeping Genes'!AF$12,"")</f>
        <v/>
      </c>
      <c r="BW5" s="22" t="str">
        <f ca="1">IF(ISNUMBER(AE5-'Choose Housekeeping Genes'!AG$12),AE5-'Choose Housekeeping Genes'!AG$12,"")</f>
        <v/>
      </c>
      <c r="BX5" s="22" t="str">
        <f ca="1">IF(ISNUMBER(AF5-'Choose Housekeeping Genes'!AH$12),AF5-'Choose Housekeeping Genes'!AH$12,"")</f>
        <v/>
      </c>
      <c r="BY5" s="22" t="str">
        <f ca="1">IF(ISNUMBER(AG5-'Choose Housekeeping Genes'!AI$12),AG5-'Choose Housekeeping Genes'!AI$12,"")</f>
        <v/>
      </c>
      <c r="BZ5" s="22" t="str">
        <f ca="1">IF(ISNUMBER(AH5-'Choose Housekeeping Genes'!AJ$12),AH5-'Choose Housekeeping Genes'!AJ$12,"")</f>
        <v/>
      </c>
      <c r="CA5" s="22" t="str">
        <f ca="1">IF(ISNUMBER(AI5-'Choose Housekeeping Genes'!AK$12),AI5-'Choose Housekeeping Genes'!AK$12,"")</f>
        <v/>
      </c>
      <c r="CB5" s="22" t="str">
        <f ca="1">IF(ISNUMBER(AJ5-'Choose Housekeeping Genes'!AL$12),AJ5-'Choose Housekeeping Genes'!AL$12,"")</f>
        <v/>
      </c>
      <c r="CC5" s="22" t="str">
        <f ca="1">IF(ISNUMBER(AK5-'Choose Housekeeping Genes'!AM$12),AK5-'Choose Housekeeping Genes'!AM$12,"")</f>
        <v/>
      </c>
      <c r="CD5" s="22" t="str">
        <f ca="1">IF(ISNUMBER(AL5-'Choose Housekeeping Genes'!AN$12),AL5-'Choose Housekeeping Genes'!AN$12,"")</f>
        <v/>
      </c>
      <c r="CE5" s="22" t="str">
        <f ca="1">IF(ISNUMBER(AM5-'Choose Housekeeping Genes'!AO$12),AM5-'Choose Housekeeping Genes'!AO$12,"")</f>
        <v/>
      </c>
      <c r="CF5" s="22" t="str">
        <f ca="1">IF(ISNUMBER(AN5-'Choose Housekeeping Genes'!AP$12),AN5-'Choose Housekeeping Genes'!AP$12,"")</f>
        <v/>
      </c>
      <c r="CG5" s="22" t="str">
        <f ca="1">IF(ISNUMBER(AO5-'Choose Housekeeping Genes'!AQ$12),AO5-'Choose Housekeeping Genes'!AQ$12,"")</f>
        <v/>
      </c>
      <c r="CH5" s="22" t="str">
        <f ca="1">IF(ISNUMBER(AP5-'Choose Housekeeping Genes'!AR$12),AP5-'Choose Housekeeping Genes'!AR$12,"")</f>
        <v/>
      </c>
      <c r="CI5" s="22" t="str">
        <f ca="1">IF(ISNUMBER(AQ5-'Choose Housekeeping Genes'!AS$12),AQ5-'Choose Housekeeping Genes'!AS$12,"")</f>
        <v/>
      </c>
      <c r="CJ5" s="22" t="str">
        <f ca="1">IF(ISNUMBER(AR5-'Choose Housekeeping Genes'!AT$12),AR5-'Choose Housekeeping Genes'!AT$12,"")</f>
        <v/>
      </c>
      <c r="CK5" s="69" t="e">
        <f t="shared" ca="1" si="4"/>
        <v>#DIV/0!</v>
      </c>
      <c r="CL5" s="148" t="e">
        <f t="shared" ca="1" si="5"/>
        <v>#DIV/0!</v>
      </c>
      <c r="CQ5" s="1">
        <v>3</v>
      </c>
      <c r="CR5" s="47" t="e">
        <f t="array" aca="1" ref="CR5" ca="1">INDIRECT("'All expressed genes'!$A"&amp;MIN(IF('All expressed genes'!$G$3:$G$187=LARGE('All expressed genes'!$G$3:$G$187,CQ5),ROW('All expressed genes'!$A$3:$A$187),"")))</f>
        <v>#DIV/0!</v>
      </c>
      <c r="CS5" s="47" t="e">
        <f t="array" aca="1" ref="CS5" ca="1">INDIRECT("'All expressed genes'!$G"&amp;MIN(IF('All expressed genes'!$G$3:$G$187=LARGE('All expressed genes'!$G$3:$G$187,CQ5),ROW('All expressed genes'!$A$3:$A$187),"")))</f>
        <v>#DIV/0!</v>
      </c>
      <c r="CT5" s="47"/>
      <c r="CU5" s="47">
        <f t="shared" ref="CU5:CU22" si="46">$CU$3-CQ4</f>
        <v>183</v>
      </c>
      <c r="CV5" s="47" t="e">
        <f t="array" aca="1" ref="CV5" ca="1">INDIRECT("'All expressed genes'!$A"&amp;MIN(IF('All expressed genes'!$G$3:$G$187=LARGE('All expressed genes'!$G$3:$G$187,CU5),ROW('All expressed genes'!$A$3:$A$187),"")))</f>
        <v>#DIV/0!</v>
      </c>
      <c r="CW5" s="47" t="e">
        <f t="array" aca="1" ref="CW5" ca="1">INDIRECT("'All expressed genes'!$I"&amp;MIN(IF('All expressed genes'!$G$3:$G$187=LARGE('All expressed genes'!$G$3:$G$187,CU5),ROW('All expressed genes'!$A$3:$A$187),"")))</f>
        <v>#DIV/0!</v>
      </c>
      <c r="CX5" s="47" t="e">
        <f t="shared" ca="1" si="1"/>
        <v>#DIV/0!</v>
      </c>
      <c r="DA5" s="73" t="str">
        <f>'Transcript table'!C13</f>
        <v>4930570G19Rik-1</v>
      </c>
      <c r="DB5" s="21" t="s">
        <v>436</v>
      </c>
      <c r="DC5" s="68" t="str">
        <f t="shared" ca="1" si="6"/>
        <v/>
      </c>
      <c r="DD5" s="68" t="str">
        <f t="shared" ca="1" si="7"/>
        <v/>
      </c>
      <c r="DE5" s="68" t="str">
        <f t="shared" ca="1" si="8"/>
        <v/>
      </c>
      <c r="DF5" s="68" t="str">
        <f t="shared" ca="1" si="9"/>
        <v/>
      </c>
      <c r="DG5" s="68" t="str">
        <f t="shared" ca="1" si="10"/>
        <v/>
      </c>
      <c r="DH5" s="68" t="str">
        <f t="shared" ca="1" si="11"/>
        <v/>
      </c>
      <c r="DI5" s="68" t="str">
        <f t="shared" ca="1" si="12"/>
        <v/>
      </c>
      <c r="DJ5" s="68" t="str">
        <f t="shared" ca="1" si="13"/>
        <v/>
      </c>
      <c r="DK5" s="68" t="str">
        <f t="shared" ca="1" si="14"/>
        <v/>
      </c>
      <c r="DL5" s="68" t="str">
        <f t="shared" ca="1" si="15"/>
        <v/>
      </c>
      <c r="DM5" s="68" t="str">
        <f t="shared" ca="1" si="16"/>
        <v/>
      </c>
      <c r="DN5" s="68" t="str">
        <f t="shared" ca="1" si="17"/>
        <v/>
      </c>
      <c r="DO5" s="68" t="str">
        <f t="shared" ca="1" si="18"/>
        <v/>
      </c>
      <c r="DP5" s="68" t="str">
        <f t="shared" ca="1" si="19"/>
        <v/>
      </c>
      <c r="DQ5" s="68" t="str">
        <f t="shared" ca="1" si="20"/>
        <v/>
      </c>
      <c r="DR5" s="68" t="str">
        <f t="shared" ca="1" si="21"/>
        <v/>
      </c>
      <c r="DS5" s="68" t="str">
        <f t="shared" ca="1" si="22"/>
        <v/>
      </c>
      <c r="DT5" s="68" t="str">
        <f t="shared" ca="1" si="23"/>
        <v/>
      </c>
      <c r="DU5" s="68" t="str">
        <f t="shared" ca="1" si="24"/>
        <v/>
      </c>
      <c r="DV5" s="68" t="str">
        <f t="shared" ca="1" si="25"/>
        <v/>
      </c>
      <c r="DW5" s="146" t="str">
        <f>'Transcript table'!C13</f>
        <v>4930570G19Rik-1</v>
      </c>
      <c r="DX5" s="145" t="s">
        <v>436</v>
      </c>
      <c r="DY5" s="68" t="str">
        <f t="shared" ca="1" si="26"/>
        <v/>
      </c>
      <c r="DZ5" s="68" t="str">
        <f t="shared" ca="1" si="27"/>
        <v/>
      </c>
      <c r="EA5" s="68" t="str">
        <f t="shared" ca="1" si="28"/>
        <v/>
      </c>
      <c r="EB5" s="68" t="str">
        <f t="shared" ca="1" si="29"/>
        <v/>
      </c>
      <c r="EC5" s="68" t="str">
        <f t="shared" ca="1" si="30"/>
        <v/>
      </c>
      <c r="ED5" s="68" t="str">
        <f t="shared" ca="1" si="31"/>
        <v/>
      </c>
      <c r="EE5" s="68" t="str">
        <f t="shared" ca="1" si="32"/>
        <v/>
      </c>
      <c r="EF5" s="68" t="str">
        <f t="shared" ca="1" si="33"/>
        <v/>
      </c>
      <c r="EG5" s="68" t="str">
        <f t="shared" ca="1" si="34"/>
        <v/>
      </c>
      <c r="EH5" s="68" t="str">
        <f t="shared" ca="1" si="35"/>
        <v/>
      </c>
      <c r="EI5" s="68" t="str">
        <f t="shared" ca="1" si="36"/>
        <v/>
      </c>
      <c r="EJ5" s="68" t="str">
        <f t="shared" ca="1" si="37"/>
        <v/>
      </c>
      <c r="EK5" s="68" t="str">
        <f t="shared" ca="1" si="38"/>
        <v/>
      </c>
      <c r="EL5" s="68" t="str">
        <f t="shared" ca="1" si="39"/>
        <v/>
      </c>
      <c r="EM5" s="68" t="str">
        <f t="shared" ca="1" si="40"/>
        <v/>
      </c>
      <c r="EN5" s="68" t="str">
        <f t="shared" ca="1" si="41"/>
        <v/>
      </c>
      <c r="EO5" s="68" t="str">
        <f t="shared" ca="1" si="42"/>
        <v/>
      </c>
      <c r="EP5" s="68" t="str">
        <f t="shared" ca="1" si="43"/>
        <v/>
      </c>
      <c r="EQ5" s="68" t="str">
        <f t="shared" ca="1" si="44"/>
        <v/>
      </c>
      <c r="ER5" s="68" t="str">
        <f t="shared" ca="1" si="45"/>
        <v/>
      </c>
    </row>
    <row r="6" spans="1:148" ht="12.75" customHeight="1">
      <c r="A6" s="139" t="str">
        <f>'Test Sample Data'!A6</f>
        <v>4930570G19Rik-2</v>
      </c>
      <c r="B6" s="141" t="s">
        <v>434</v>
      </c>
      <c r="C6" s="22" t="str">
        <f>IF(SUM('Test Sample Data'!C$3:C$194)&gt;10,IF(AND(ISNUMBER('Test Sample Data'!C6),'Test Sample Data'!C6&lt;35,'Test Sample Data'!C6&gt;0),'Test Sample Data'!C6-'Choose Housekeeping Genes'!D$20,35-'Choose Housekeeping Genes'!D$20),"")</f>
        <v/>
      </c>
      <c r="D6" s="22" t="str">
        <f>IF(SUM('Test Sample Data'!D$3:D$194)&gt;10,IF(AND(ISNUMBER('Test Sample Data'!D6),'Test Sample Data'!D6&lt;35,'Test Sample Data'!D6&gt;0),'Test Sample Data'!D6-'Choose Housekeeping Genes'!E$20,35-'Choose Housekeeping Genes'!E$20),"")</f>
        <v/>
      </c>
      <c r="E6" s="22" t="str">
        <f>IF(SUM('Test Sample Data'!E$3:E$194)&gt;10,IF(AND(ISNUMBER('Test Sample Data'!E6),'Test Sample Data'!E6&lt;35,'Test Sample Data'!E6&gt;0),'Test Sample Data'!E6-'Choose Housekeeping Genes'!F$20,35-'Choose Housekeeping Genes'!F$20),"")</f>
        <v/>
      </c>
      <c r="F6" s="22" t="str">
        <f>IF(SUM('Test Sample Data'!F$3:F$194)&gt;10,IF(AND(ISNUMBER('Test Sample Data'!F6),'Test Sample Data'!F6&lt;35,'Test Sample Data'!F6&gt;0),'Test Sample Data'!F6-'Choose Housekeeping Genes'!G$20,35-'Choose Housekeeping Genes'!G$20),"")</f>
        <v/>
      </c>
      <c r="G6" s="22" t="str">
        <f>IF(SUM('Test Sample Data'!G$3:G$194)&gt;10,IF(AND(ISNUMBER('Test Sample Data'!G6),'Test Sample Data'!G6&lt;35,'Test Sample Data'!G6&gt;0),'Test Sample Data'!G6-'Choose Housekeeping Genes'!H$20,35-'Choose Housekeeping Genes'!H$20),"")</f>
        <v/>
      </c>
      <c r="H6" s="22" t="str">
        <f>IF(SUM('Test Sample Data'!H$3:H$194)&gt;10,IF(AND(ISNUMBER('Test Sample Data'!H6),'Test Sample Data'!H6&lt;35,'Test Sample Data'!H6&gt;0),'Test Sample Data'!H6-'Choose Housekeeping Genes'!I$20,35-'Choose Housekeeping Genes'!I$20),"")</f>
        <v/>
      </c>
      <c r="I6" s="22" t="str">
        <f>IF(SUM('Test Sample Data'!I$3:I$194)&gt;10,IF(AND(ISNUMBER('Test Sample Data'!I6),'Test Sample Data'!I6&lt;35,'Test Sample Data'!I6&gt;0),'Test Sample Data'!I6-'Choose Housekeeping Genes'!J$20,35-'Choose Housekeeping Genes'!J$20),"")</f>
        <v/>
      </c>
      <c r="J6" s="22" t="str">
        <f>IF(SUM('Test Sample Data'!J$3:J$194)&gt;10,IF(AND(ISNUMBER('Test Sample Data'!J6),'Test Sample Data'!J6&lt;35,'Test Sample Data'!J6&gt;0),'Test Sample Data'!J6-'Choose Housekeeping Genes'!K$20,35-'Choose Housekeeping Genes'!K$20),"")</f>
        <v/>
      </c>
      <c r="K6" s="22" t="str">
        <f>IF(SUM('Test Sample Data'!K$3:K$194)&gt;10,IF(AND(ISNUMBER('Test Sample Data'!K6),'Test Sample Data'!K6&lt;35,'Test Sample Data'!K6&gt;0),'Test Sample Data'!K6-'Choose Housekeeping Genes'!L$20,35-'Choose Housekeeping Genes'!L$20),"")</f>
        <v/>
      </c>
      <c r="L6" s="22" t="str">
        <f>IF(SUM('Test Sample Data'!L$3:L$194)&gt;10,IF(AND(ISNUMBER('Test Sample Data'!L6),'Test Sample Data'!L6&lt;35,'Test Sample Data'!L6&gt;0),'Test Sample Data'!L6-'Choose Housekeeping Genes'!M$20,35-'Choose Housekeeping Genes'!M$20),"")</f>
        <v/>
      </c>
      <c r="M6" s="22" t="str">
        <f>IF(SUM('Test Sample Data'!M$3:M$194)&gt;10,IF(AND(ISNUMBER('Test Sample Data'!M6),'Test Sample Data'!M6&lt;35,'Test Sample Data'!M6&gt;0),'Test Sample Data'!M6-'Choose Housekeeping Genes'!N$20,35-'Choose Housekeeping Genes'!N$20),"")</f>
        <v/>
      </c>
      <c r="N6" s="22" t="str">
        <f>IF(SUM('Test Sample Data'!N$3:N$194)&gt;10,IF(AND(ISNUMBER('Test Sample Data'!N6),'Test Sample Data'!N6&lt;35,'Test Sample Data'!N6&gt;0),'Test Sample Data'!N6-'Choose Housekeeping Genes'!O$20,35-'Choose Housekeeping Genes'!O$20),"")</f>
        <v/>
      </c>
      <c r="O6" s="22" t="str">
        <f>IF(SUM('Test Sample Data'!O$3:O$194)&gt;10,IF(AND(ISNUMBER('Test Sample Data'!O6),'Test Sample Data'!O6&lt;35,'Test Sample Data'!O6&gt;0),'Test Sample Data'!O6-'Choose Housekeeping Genes'!P$20,35-'Choose Housekeeping Genes'!P$20),"")</f>
        <v/>
      </c>
      <c r="P6" s="22" t="str">
        <f>IF(SUM('Test Sample Data'!P$3:P$194)&gt;10,IF(AND(ISNUMBER('Test Sample Data'!P6),'Test Sample Data'!P6&lt;35,'Test Sample Data'!P6&gt;0),'Test Sample Data'!P6-'Choose Housekeeping Genes'!Q$20,35-'Choose Housekeeping Genes'!Q$20),"")</f>
        <v/>
      </c>
      <c r="Q6" s="22" t="str">
        <f>IF(SUM('Test Sample Data'!Q$3:Q$194)&gt;10,IF(AND(ISNUMBER('Test Sample Data'!Q6),'Test Sample Data'!Q6&lt;35,'Test Sample Data'!Q6&gt;0),'Test Sample Data'!Q6-'Choose Housekeeping Genes'!R$20,35-'Choose Housekeeping Genes'!R$20),"")</f>
        <v/>
      </c>
      <c r="R6" s="22" t="str">
        <f>IF(SUM('Test Sample Data'!R$3:R$194)&gt;10,IF(AND(ISNUMBER('Test Sample Data'!R6),'Test Sample Data'!R6&lt;35,'Test Sample Data'!R6&gt;0),'Test Sample Data'!R6-'Choose Housekeeping Genes'!S$20,35-'Choose Housekeeping Genes'!S$20),"")</f>
        <v/>
      </c>
      <c r="S6" s="22" t="str">
        <f>IF(SUM('Test Sample Data'!S$3:S$194)&gt;10,IF(AND(ISNUMBER('Test Sample Data'!S6),'Test Sample Data'!S6&lt;35,'Test Sample Data'!S6&gt;0),'Test Sample Data'!S6-'Choose Housekeeping Genes'!T$20,35-'Choose Housekeeping Genes'!T$20),"")</f>
        <v/>
      </c>
      <c r="T6" s="22" t="str">
        <f>IF(SUM('Test Sample Data'!T$3:T$194)&gt;10,IF(AND(ISNUMBER('Test Sample Data'!T6),'Test Sample Data'!T6&lt;35,'Test Sample Data'!T6&gt;0),'Test Sample Data'!T6-'Choose Housekeeping Genes'!U$20,35-'Choose Housekeeping Genes'!U$20),"")</f>
        <v/>
      </c>
      <c r="U6" s="22" t="str">
        <f>IF(SUM('Test Sample Data'!U$3:U$194)&gt;10,IF(AND(ISNUMBER('Test Sample Data'!U6),'Test Sample Data'!U6&lt;35,'Test Sample Data'!U6&gt;0),'Test Sample Data'!U6-'Choose Housekeeping Genes'!V$20,35-'Choose Housekeeping Genes'!V$20),"")</f>
        <v/>
      </c>
      <c r="V6" s="22" t="str">
        <f>IF(SUM('Test Sample Data'!V$3:V$194)&gt;10,IF(AND(ISNUMBER('Test Sample Data'!V6),'Test Sample Data'!V6&lt;35,'Test Sample Data'!V6&gt;0),'Test Sample Data'!V6-'Choose Housekeeping Genes'!W$20,35-'Choose Housekeeping Genes'!W$20),"")</f>
        <v/>
      </c>
      <c r="W6" s="144" t="str">
        <f>'Control Sample Data'!A6</f>
        <v>4930570G19Rik-2</v>
      </c>
      <c r="X6" s="145" t="s">
        <v>434</v>
      </c>
      <c r="Y6" s="22" t="str">
        <f>IF(SUM('Control Sample Data'!C$3:C$194)&gt;10,IF(AND(ISNUMBER('Control Sample Data'!C6),'Control Sample Data'!C6&lt;35,'Control Sample Data'!C6&gt;0),'Control Sample Data'!C6-'Choose Housekeeping Genes'!AA$20,35-'Choose Housekeeping Genes'!AA$20),"")</f>
        <v/>
      </c>
      <c r="Z6" s="22" t="str">
        <f>IF(SUM('Control Sample Data'!D$3:D$194)&gt;10,IF(AND(ISNUMBER('Control Sample Data'!D6),'Control Sample Data'!D6&lt;35,'Control Sample Data'!D6&gt;0),'Control Sample Data'!D6-'Choose Housekeeping Genes'!AB$20,35-'Choose Housekeeping Genes'!AB$20),"")</f>
        <v/>
      </c>
      <c r="AA6" s="22" t="str">
        <f>IF(SUM('Control Sample Data'!E$3:E$194)&gt;10,IF(AND(ISNUMBER('Control Sample Data'!E6),'Control Sample Data'!E6&lt;35,'Control Sample Data'!E6&gt;0),'Control Sample Data'!E6-'Choose Housekeeping Genes'!AC$20,35-'Choose Housekeeping Genes'!AC$20),"")</f>
        <v/>
      </c>
      <c r="AB6" s="22" t="str">
        <f>IF(SUM('Control Sample Data'!F$3:F$194)&gt;10,IF(AND(ISNUMBER('Control Sample Data'!F6),'Control Sample Data'!F6&lt;35,'Control Sample Data'!F6&gt;0),'Control Sample Data'!F6-'Choose Housekeeping Genes'!AD$20,35-'Choose Housekeeping Genes'!AD$20),"")</f>
        <v/>
      </c>
      <c r="AC6" s="22" t="str">
        <f>IF(SUM('Control Sample Data'!G$3:G$194)&gt;10,IF(AND(ISNUMBER('Control Sample Data'!G6),'Control Sample Data'!G6&lt;35,'Control Sample Data'!G6&gt;0),'Control Sample Data'!G6-'Choose Housekeeping Genes'!AE$20,35-'Choose Housekeeping Genes'!AE$20),"")</f>
        <v/>
      </c>
      <c r="AD6" s="22" t="str">
        <f>IF(SUM('Control Sample Data'!H$3:H$194)&gt;10,IF(AND(ISNUMBER('Control Sample Data'!H6),'Control Sample Data'!H6&lt;35,'Control Sample Data'!H6&gt;0),'Control Sample Data'!H6-'Choose Housekeeping Genes'!AF$20,35-'Choose Housekeeping Genes'!AF$20),"")</f>
        <v/>
      </c>
      <c r="AE6" s="22" t="str">
        <f>IF(SUM('Control Sample Data'!I$3:I$194)&gt;10,IF(AND(ISNUMBER('Control Sample Data'!I6),'Control Sample Data'!I6&lt;35,'Control Sample Data'!I6&gt;0),'Control Sample Data'!I6-'Choose Housekeeping Genes'!AG$20,35-'Choose Housekeeping Genes'!AG$20),"")</f>
        <v/>
      </c>
      <c r="AF6" s="22" t="str">
        <f>IF(SUM('Control Sample Data'!J$3:J$194)&gt;10,IF(AND(ISNUMBER('Control Sample Data'!J6),'Control Sample Data'!J6&lt;35,'Control Sample Data'!J6&gt;0),'Control Sample Data'!J6-'Choose Housekeeping Genes'!AH$20,35-'Choose Housekeeping Genes'!AH$20),"")</f>
        <v/>
      </c>
      <c r="AG6" s="22" t="str">
        <f>IF(SUM('Control Sample Data'!K$3:K$194)&gt;10,IF(AND(ISNUMBER('Control Sample Data'!K6),'Control Sample Data'!K6&lt;35,'Control Sample Data'!K6&gt;0),'Control Sample Data'!K6-'Choose Housekeeping Genes'!AI$20,35-'Choose Housekeeping Genes'!AI$20),"")</f>
        <v/>
      </c>
      <c r="AH6" s="22" t="str">
        <f>IF(SUM('Control Sample Data'!L$3:L$194)&gt;10,IF(AND(ISNUMBER('Control Sample Data'!L6),'Control Sample Data'!L6&lt;35,'Control Sample Data'!L6&gt;0),'Control Sample Data'!L6-'Choose Housekeeping Genes'!AJ$20,35-'Choose Housekeeping Genes'!AJ$20),"")</f>
        <v/>
      </c>
      <c r="AI6" s="22" t="str">
        <f>IF(SUM('Control Sample Data'!M$3:M$194)&gt;10,IF(AND(ISNUMBER('Control Sample Data'!M6),'Control Sample Data'!M6&lt;35,'Control Sample Data'!M6&gt;0),'Control Sample Data'!M6-'Choose Housekeeping Genes'!AK$20,35-'Choose Housekeeping Genes'!AK$20),"")</f>
        <v/>
      </c>
      <c r="AJ6" s="22" t="str">
        <f>IF(SUM('Control Sample Data'!N$3:N$194)&gt;10,IF(AND(ISNUMBER('Control Sample Data'!N6),'Control Sample Data'!N6&lt;35,'Control Sample Data'!N6&gt;0),'Control Sample Data'!N6-'Choose Housekeeping Genes'!AL$20,35-'Choose Housekeeping Genes'!AL$20),"")</f>
        <v/>
      </c>
      <c r="AK6" s="22" t="str">
        <f>IF(SUM('Control Sample Data'!O$3:O$194)&gt;10,IF(AND(ISNUMBER('Control Sample Data'!O6),'Control Sample Data'!O6&lt;35,'Control Sample Data'!O6&gt;0),'Control Sample Data'!O6-'Choose Housekeeping Genes'!AM$20,35-'Choose Housekeeping Genes'!AM$20),"")</f>
        <v/>
      </c>
      <c r="AL6" s="22" t="str">
        <f>IF(SUM('Control Sample Data'!P$3:P$194)&gt;10,IF(AND(ISNUMBER('Control Sample Data'!P6),'Control Sample Data'!P6&lt;35,'Control Sample Data'!P6&gt;0),'Control Sample Data'!P6-'Choose Housekeeping Genes'!AN$20,35-'Choose Housekeeping Genes'!AN$20),"")</f>
        <v/>
      </c>
      <c r="AM6" s="22" t="str">
        <f>IF(SUM('Control Sample Data'!Q$3:Q$194)&gt;10,IF(AND(ISNUMBER('Control Sample Data'!Q6),'Control Sample Data'!Q6&lt;35,'Control Sample Data'!Q6&gt;0),'Control Sample Data'!Q6-'Choose Housekeeping Genes'!AO$20,35-'Choose Housekeeping Genes'!AO$20),"")</f>
        <v/>
      </c>
      <c r="AN6" s="22" t="str">
        <f>IF(SUM('Control Sample Data'!R$3:R$194)&gt;10,IF(AND(ISNUMBER('Control Sample Data'!R6),'Control Sample Data'!R6&lt;35,'Control Sample Data'!R6&gt;0),'Control Sample Data'!R6-'Choose Housekeeping Genes'!AP$20,35-'Choose Housekeeping Genes'!AP$20),"")</f>
        <v/>
      </c>
      <c r="AO6" s="22" t="str">
        <f>IF(SUM('Control Sample Data'!S$3:S$194)&gt;10,IF(AND(ISNUMBER('Control Sample Data'!S6),'Control Sample Data'!S6&lt;35,'Control Sample Data'!S6&gt;0),'Control Sample Data'!S6-'Choose Housekeeping Genes'!AQ$20,35-'Choose Housekeeping Genes'!AQ$20),"")</f>
        <v/>
      </c>
      <c r="AP6" s="22" t="str">
        <f>IF(SUM('Control Sample Data'!T$3:T$194)&gt;10,IF(AND(ISNUMBER('Control Sample Data'!T6),'Control Sample Data'!T6&lt;35,'Control Sample Data'!T6&gt;0),'Control Sample Data'!T6-'Choose Housekeeping Genes'!AR$20,35-'Choose Housekeeping Genes'!AR$20),"")</f>
        <v/>
      </c>
      <c r="AQ6" s="22" t="str">
        <f>IF(SUM('Control Sample Data'!U$3:U$194)&gt;10,IF(AND(ISNUMBER('Control Sample Data'!U6),'Control Sample Data'!U6&lt;35,'Control Sample Data'!U6&gt;0),'Control Sample Data'!U6-'Choose Housekeeping Genes'!AS$20,35-'Choose Housekeeping Genes'!AS$20),"")</f>
        <v/>
      </c>
      <c r="AR6" s="22" t="str">
        <f>IF(SUM('Control Sample Data'!V$3:V$194)&gt;10,IF(AND(ISNUMBER('Control Sample Data'!V6),'Control Sample Data'!V6&lt;35,'Control Sample Data'!V6&gt;0),'Control Sample Data'!V6-'Choose Housekeeping Genes'!AT$20,35-'Choose Housekeeping Genes'!AT$20),"")</f>
        <v/>
      </c>
      <c r="AS6" s="73" t="str">
        <f>'Control Sample Data'!A6</f>
        <v>4930570G19Rik-2</v>
      </c>
      <c r="AT6" s="21" t="s">
        <v>434</v>
      </c>
      <c r="AU6" s="22" t="str">
        <f ca="1">IF(ISNUMBER(C6-'Choose Housekeeping Genes'!D$12),C6-'Choose Housekeeping Genes'!D$12,"")</f>
        <v/>
      </c>
      <c r="AV6" s="22" t="str">
        <f ca="1">IF(ISNUMBER(D6-'Choose Housekeeping Genes'!E$12),D6-'Choose Housekeeping Genes'!E$12,"")</f>
        <v/>
      </c>
      <c r="AW6" s="22" t="str">
        <f ca="1">IF(ISNUMBER(E6-'Choose Housekeeping Genes'!F$12),E6-'Choose Housekeeping Genes'!F$12,"")</f>
        <v/>
      </c>
      <c r="AX6" s="22" t="str">
        <f ca="1">IF(ISNUMBER(F6-'Choose Housekeeping Genes'!G$12),F6-'Choose Housekeeping Genes'!G$12,"")</f>
        <v/>
      </c>
      <c r="AY6" s="22" t="str">
        <f ca="1">IF(ISNUMBER(G6-'Choose Housekeeping Genes'!H$12),G6-'Choose Housekeeping Genes'!H$12,"")</f>
        <v/>
      </c>
      <c r="AZ6" s="22" t="str">
        <f ca="1">IF(ISNUMBER(H6-'Choose Housekeeping Genes'!I$12),H6-'Choose Housekeeping Genes'!I$12,"")</f>
        <v/>
      </c>
      <c r="BA6" s="22" t="str">
        <f ca="1">IF(ISNUMBER(I6-'Choose Housekeeping Genes'!J$12),I6-'Choose Housekeeping Genes'!J$12,"")</f>
        <v/>
      </c>
      <c r="BB6" s="22" t="str">
        <f ca="1">IF(ISNUMBER(J6-'Choose Housekeeping Genes'!K$12),J6-'Choose Housekeeping Genes'!K$12,"")</f>
        <v/>
      </c>
      <c r="BC6" s="22" t="str">
        <f ca="1">IF(ISNUMBER(K6-'Choose Housekeeping Genes'!L$12),K6-'Choose Housekeeping Genes'!L$12,"")</f>
        <v/>
      </c>
      <c r="BD6" s="22" t="str">
        <f ca="1">IF(ISNUMBER(L6-'Choose Housekeeping Genes'!M$12),L6-'Choose Housekeeping Genes'!M$12,"")</f>
        <v/>
      </c>
      <c r="BE6" s="22" t="str">
        <f ca="1">IF(ISNUMBER(M6-'Choose Housekeeping Genes'!N$12),M6-'Choose Housekeeping Genes'!N$12,"")</f>
        <v/>
      </c>
      <c r="BF6" s="22" t="str">
        <f ca="1">IF(ISNUMBER(N6-'Choose Housekeeping Genes'!O$12),N6-'Choose Housekeeping Genes'!O$12,"")</f>
        <v/>
      </c>
      <c r="BG6" s="22" t="str">
        <f ca="1">IF(ISNUMBER(O6-'Choose Housekeeping Genes'!P$12),O6-'Choose Housekeeping Genes'!P$12,"")</f>
        <v/>
      </c>
      <c r="BH6" s="22" t="str">
        <f ca="1">IF(ISNUMBER(P6-'Choose Housekeeping Genes'!Q$12),P6-'Choose Housekeeping Genes'!Q$12,"")</f>
        <v/>
      </c>
      <c r="BI6" s="22" t="str">
        <f ca="1">IF(ISNUMBER(Q6-'Choose Housekeeping Genes'!R$12),Q6-'Choose Housekeeping Genes'!R$12,"")</f>
        <v/>
      </c>
      <c r="BJ6" s="22" t="str">
        <f ca="1">IF(ISNUMBER(R6-'Choose Housekeeping Genes'!S$12),R6-'Choose Housekeeping Genes'!S$12,"")</f>
        <v/>
      </c>
      <c r="BK6" s="22" t="str">
        <f ca="1">IF(ISNUMBER(S6-'Choose Housekeeping Genes'!T$12),S6-'Choose Housekeeping Genes'!T$12,"")</f>
        <v/>
      </c>
      <c r="BL6" s="22" t="str">
        <f ca="1">IF(ISNUMBER(T6-'Choose Housekeeping Genes'!U$12),T6-'Choose Housekeeping Genes'!U$12,"")</f>
        <v/>
      </c>
      <c r="BM6" s="22" t="str">
        <f ca="1">IF(ISNUMBER(U6-'Choose Housekeeping Genes'!V$12),U6-'Choose Housekeeping Genes'!V$12,"")</f>
        <v/>
      </c>
      <c r="BN6" s="22" t="str">
        <f ca="1">IF(ISNUMBER(V6-'Choose Housekeeping Genes'!W$12),V6-'Choose Housekeeping Genes'!W$12,"")</f>
        <v/>
      </c>
      <c r="BO6" s="146" t="str">
        <f t="shared" si="0"/>
        <v>4930570G19Rik-2</v>
      </c>
      <c r="BP6" s="145" t="s">
        <v>434</v>
      </c>
      <c r="BQ6" s="22" t="str">
        <f ca="1">IF(ISNUMBER(Y6-'Choose Housekeeping Genes'!AA$12),Y6-'Choose Housekeeping Genes'!AA$12,"")</f>
        <v/>
      </c>
      <c r="BR6" s="22" t="str">
        <f ca="1">IF(ISNUMBER(Z6-'Choose Housekeeping Genes'!AB$12),Z6-'Choose Housekeeping Genes'!AB$12,"")</f>
        <v/>
      </c>
      <c r="BS6" s="22" t="str">
        <f ca="1">IF(ISNUMBER(AA6-'Choose Housekeeping Genes'!AC$12),AA6-'Choose Housekeeping Genes'!AC$12,"")</f>
        <v/>
      </c>
      <c r="BT6" s="22" t="str">
        <f ca="1">IF(ISNUMBER(AB6-'Choose Housekeeping Genes'!AD$12),AB6-'Choose Housekeeping Genes'!AD$12,"")</f>
        <v/>
      </c>
      <c r="BU6" s="22" t="str">
        <f ca="1">IF(ISNUMBER(AC6-'Choose Housekeeping Genes'!AE$12),AC6-'Choose Housekeeping Genes'!AE$12,"")</f>
        <v/>
      </c>
      <c r="BV6" s="22" t="str">
        <f ca="1">IF(ISNUMBER(AD6-'Choose Housekeeping Genes'!AF$12),AD6-'Choose Housekeeping Genes'!AF$12,"")</f>
        <v/>
      </c>
      <c r="BW6" s="22" t="str">
        <f ca="1">IF(ISNUMBER(AE6-'Choose Housekeeping Genes'!AG$12),AE6-'Choose Housekeeping Genes'!AG$12,"")</f>
        <v/>
      </c>
      <c r="BX6" s="22" t="str">
        <f ca="1">IF(ISNUMBER(AF6-'Choose Housekeeping Genes'!AH$12),AF6-'Choose Housekeeping Genes'!AH$12,"")</f>
        <v/>
      </c>
      <c r="BY6" s="22" t="str">
        <f ca="1">IF(ISNUMBER(AG6-'Choose Housekeeping Genes'!AI$12),AG6-'Choose Housekeeping Genes'!AI$12,"")</f>
        <v/>
      </c>
      <c r="BZ6" s="22" t="str">
        <f ca="1">IF(ISNUMBER(AH6-'Choose Housekeeping Genes'!AJ$12),AH6-'Choose Housekeeping Genes'!AJ$12,"")</f>
        <v/>
      </c>
      <c r="CA6" s="22" t="str">
        <f ca="1">IF(ISNUMBER(AI6-'Choose Housekeeping Genes'!AK$12),AI6-'Choose Housekeeping Genes'!AK$12,"")</f>
        <v/>
      </c>
      <c r="CB6" s="22" t="str">
        <f ca="1">IF(ISNUMBER(AJ6-'Choose Housekeeping Genes'!AL$12),AJ6-'Choose Housekeeping Genes'!AL$12,"")</f>
        <v/>
      </c>
      <c r="CC6" s="22" t="str">
        <f ca="1">IF(ISNUMBER(AK6-'Choose Housekeeping Genes'!AM$12),AK6-'Choose Housekeeping Genes'!AM$12,"")</f>
        <v/>
      </c>
      <c r="CD6" s="22" t="str">
        <f ca="1">IF(ISNUMBER(AL6-'Choose Housekeeping Genes'!AN$12),AL6-'Choose Housekeeping Genes'!AN$12,"")</f>
        <v/>
      </c>
      <c r="CE6" s="22" t="str">
        <f ca="1">IF(ISNUMBER(AM6-'Choose Housekeeping Genes'!AO$12),AM6-'Choose Housekeeping Genes'!AO$12,"")</f>
        <v/>
      </c>
      <c r="CF6" s="22" t="str">
        <f ca="1">IF(ISNUMBER(AN6-'Choose Housekeeping Genes'!AP$12),AN6-'Choose Housekeeping Genes'!AP$12,"")</f>
        <v/>
      </c>
      <c r="CG6" s="22" t="str">
        <f ca="1">IF(ISNUMBER(AO6-'Choose Housekeeping Genes'!AQ$12),AO6-'Choose Housekeeping Genes'!AQ$12,"")</f>
        <v/>
      </c>
      <c r="CH6" s="22" t="str">
        <f ca="1">IF(ISNUMBER(AP6-'Choose Housekeeping Genes'!AR$12),AP6-'Choose Housekeeping Genes'!AR$12,"")</f>
        <v/>
      </c>
      <c r="CI6" s="22" t="str">
        <f ca="1">IF(ISNUMBER(AQ6-'Choose Housekeeping Genes'!AS$12),AQ6-'Choose Housekeeping Genes'!AS$12,"")</f>
        <v/>
      </c>
      <c r="CJ6" s="22" t="str">
        <f ca="1">IF(ISNUMBER(AR6-'Choose Housekeeping Genes'!AT$12),AR6-'Choose Housekeeping Genes'!AT$12,"")</f>
        <v/>
      </c>
      <c r="CK6" s="69" t="e">
        <f t="shared" ca="1" si="4"/>
        <v>#DIV/0!</v>
      </c>
      <c r="CL6" s="148" t="e">
        <f t="shared" ca="1" si="5"/>
        <v>#DIV/0!</v>
      </c>
      <c r="CQ6" s="1">
        <v>4</v>
      </c>
      <c r="CR6" s="47" t="e">
        <f t="array" aca="1" ref="CR6" ca="1">INDIRECT("'All expressed genes'!$A"&amp;MIN(IF('All expressed genes'!$G$3:$G$187=LARGE('All expressed genes'!$G$3:$G$187,CQ6),ROW('All expressed genes'!$A$3:$A$187),"")))</f>
        <v>#DIV/0!</v>
      </c>
      <c r="CS6" s="47" t="e">
        <f t="array" aca="1" ref="CS6" ca="1">INDIRECT("'All expressed genes'!$G"&amp;MIN(IF('All expressed genes'!$G$3:$G$187=LARGE('All expressed genes'!$G$3:$G$187,CQ6),ROW('All expressed genes'!$A$3:$A$187),"")))</f>
        <v>#DIV/0!</v>
      </c>
      <c r="CT6" s="47"/>
      <c r="CU6" s="47">
        <f t="shared" si="46"/>
        <v>182</v>
      </c>
      <c r="CV6" s="47" t="e">
        <f t="array" aca="1" ref="CV6" ca="1">INDIRECT("'All expressed genes'!$A"&amp;MIN(IF('All expressed genes'!$G$3:$G$187=LARGE('All expressed genes'!$G$3:$G$187,CU6),ROW('All expressed genes'!$A$3:$A$187),"")))</f>
        <v>#DIV/0!</v>
      </c>
      <c r="CW6" s="47" t="e">
        <f t="array" aca="1" ref="CW6" ca="1">INDIRECT("'All expressed genes'!$I"&amp;MIN(IF('All expressed genes'!$G$3:$G$187=LARGE('All expressed genes'!$G$3:$G$187,CU6),ROW('All expressed genes'!$A$3:$A$187),"")))</f>
        <v>#DIV/0!</v>
      </c>
      <c r="CX6" s="47" t="e">
        <f t="shared" ca="1" si="1"/>
        <v>#DIV/0!</v>
      </c>
      <c r="DA6" s="73" t="str">
        <f>'Transcript table'!C14</f>
        <v>4930570G19Rik-2</v>
      </c>
      <c r="DB6" s="21" t="s">
        <v>434</v>
      </c>
      <c r="DC6" s="68" t="str">
        <f t="shared" ca="1" si="6"/>
        <v/>
      </c>
      <c r="DD6" s="68" t="str">
        <f t="shared" ca="1" si="7"/>
        <v/>
      </c>
      <c r="DE6" s="68" t="str">
        <f t="shared" ca="1" si="8"/>
        <v/>
      </c>
      <c r="DF6" s="68" t="str">
        <f t="shared" ca="1" si="9"/>
        <v/>
      </c>
      <c r="DG6" s="68" t="str">
        <f t="shared" ca="1" si="10"/>
        <v/>
      </c>
      <c r="DH6" s="68" t="str">
        <f t="shared" ca="1" si="11"/>
        <v/>
      </c>
      <c r="DI6" s="68" t="str">
        <f t="shared" ca="1" si="12"/>
        <v/>
      </c>
      <c r="DJ6" s="68" t="str">
        <f t="shared" ca="1" si="13"/>
        <v/>
      </c>
      <c r="DK6" s="68" t="str">
        <f t="shared" ca="1" si="14"/>
        <v/>
      </c>
      <c r="DL6" s="68" t="str">
        <f t="shared" ca="1" si="15"/>
        <v/>
      </c>
      <c r="DM6" s="68" t="str">
        <f t="shared" ca="1" si="16"/>
        <v/>
      </c>
      <c r="DN6" s="68" t="str">
        <f t="shared" ca="1" si="17"/>
        <v/>
      </c>
      <c r="DO6" s="68" t="str">
        <f t="shared" ca="1" si="18"/>
        <v/>
      </c>
      <c r="DP6" s="68" t="str">
        <f t="shared" ca="1" si="19"/>
        <v/>
      </c>
      <c r="DQ6" s="68" t="str">
        <f t="shared" ca="1" si="20"/>
        <v/>
      </c>
      <c r="DR6" s="68" t="str">
        <f t="shared" ca="1" si="21"/>
        <v/>
      </c>
      <c r="DS6" s="68" t="str">
        <f t="shared" ca="1" si="22"/>
        <v/>
      </c>
      <c r="DT6" s="68" t="str">
        <f t="shared" ca="1" si="23"/>
        <v/>
      </c>
      <c r="DU6" s="68" t="str">
        <f t="shared" ca="1" si="24"/>
        <v/>
      </c>
      <c r="DV6" s="68" t="str">
        <f t="shared" ca="1" si="25"/>
        <v/>
      </c>
      <c r="DW6" s="146" t="str">
        <f>'Transcript table'!C14</f>
        <v>4930570G19Rik-2</v>
      </c>
      <c r="DX6" s="145" t="s">
        <v>434</v>
      </c>
      <c r="DY6" s="68" t="str">
        <f t="shared" ca="1" si="26"/>
        <v/>
      </c>
      <c r="DZ6" s="68" t="str">
        <f t="shared" ca="1" si="27"/>
        <v/>
      </c>
      <c r="EA6" s="68" t="str">
        <f t="shared" ca="1" si="28"/>
        <v/>
      </c>
      <c r="EB6" s="68" t="str">
        <f t="shared" ca="1" si="29"/>
        <v/>
      </c>
      <c r="EC6" s="68" t="str">
        <f t="shared" ca="1" si="30"/>
        <v/>
      </c>
      <c r="ED6" s="68" t="str">
        <f t="shared" ca="1" si="31"/>
        <v/>
      </c>
      <c r="EE6" s="68" t="str">
        <f t="shared" ca="1" si="32"/>
        <v/>
      </c>
      <c r="EF6" s="68" t="str">
        <f t="shared" ca="1" si="33"/>
        <v/>
      </c>
      <c r="EG6" s="68" t="str">
        <f t="shared" ca="1" si="34"/>
        <v/>
      </c>
      <c r="EH6" s="68" t="str">
        <f t="shared" ca="1" si="35"/>
        <v/>
      </c>
      <c r="EI6" s="68" t="str">
        <f t="shared" ca="1" si="36"/>
        <v/>
      </c>
      <c r="EJ6" s="68" t="str">
        <f t="shared" ca="1" si="37"/>
        <v/>
      </c>
      <c r="EK6" s="68" t="str">
        <f t="shared" ca="1" si="38"/>
        <v/>
      </c>
      <c r="EL6" s="68" t="str">
        <f t="shared" ca="1" si="39"/>
        <v/>
      </c>
      <c r="EM6" s="68" t="str">
        <f t="shared" ca="1" si="40"/>
        <v/>
      </c>
      <c r="EN6" s="68" t="str">
        <f t="shared" ca="1" si="41"/>
        <v/>
      </c>
      <c r="EO6" s="68" t="str">
        <f t="shared" ca="1" si="42"/>
        <v/>
      </c>
      <c r="EP6" s="68" t="str">
        <f t="shared" ca="1" si="43"/>
        <v/>
      </c>
      <c r="EQ6" s="68" t="str">
        <f t="shared" ca="1" si="44"/>
        <v/>
      </c>
      <c r="ER6" s="68" t="str">
        <f t="shared" ca="1" si="45"/>
        <v/>
      </c>
    </row>
    <row r="7" spans="1:148" ht="12.75" customHeight="1">
      <c r="A7" s="139" t="str">
        <f>'Test Sample Data'!A7</f>
        <v>5430416N02Rik</v>
      </c>
      <c r="B7" s="141" t="s">
        <v>432</v>
      </c>
      <c r="C7" s="22" t="str">
        <f>IF(SUM('Test Sample Data'!C$3:C$194)&gt;10,IF(AND(ISNUMBER('Test Sample Data'!C7),'Test Sample Data'!C7&lt;35,'Test Sample Data'!C7&gt;0),'Test Sample Data'!C7-'Choose Housekeeping Genes'!D$20,35-'Choose Housekeeping Genes'!D$20),"")</f>
        <v/>
      </c>
      <c r="D7" s="22" t="str">
        <f>IF(SUM('Test Sample Data'!D$3:D$194)&gt;10,IF(AND(ISNUMBER('Test Sample Data'!D7),'Test Sample Data'!D7&lt;35,'Test Sample Data'!D7&gt;0),'Test Sample Data'!D7-'Choose Housekeeping Genes'!E$20,35-'Choose Housekeeping Genes'!E$20),"")</f>
        <v/>
      </c>
      <c r="E7" s="22" t="str">
        <f>IF(SUM('Test Sample Data'!E$3:E$194)&gt;10,IF(AND(ISNUMBER('Test Sample Data'!E7),'Test Sample Data'!E7&lt;35,'Test Sample Data'!E7&gt;0),'Test Sample Data'!E7-'Choose Housekeeping Genes'!F$20,35-'Choose Housekeeping Genes'!F$20),"")</f>
        <v/>
      </c>
      <c r="F7" s="22" t="str">
        <f>IF(SUM('Test Sample Data'!F$3:F$194)&gt;10,IF(AND(ISNUMBER('Test Sample Data'!F7),'Test Sample Data'!F7&lt;35,'Test Sample Data'!F7&gt;0),'Test Sample Data'!F7-'Choose Housekeeping Genes'!G$20,35-'Choose Housekeeping Genes'!G$20),"")</f>
        <v/>
      </c>
      <c r="G7" s="22" t="str">
        <f>IF(SUM('Test Sample Data'!G$3:G$194)&gt;10,IF(AND(ISNUMBER('Test Sample Data'!G7),'Test Sample Data'!G7&lt;35,'Test Sample Data'!G7&gt;0),'Test Sample Data'!G7-'Choose Housekeeping Genes'!H$20,35-'Choose Housekeeping Genes'!H$20),"")</f>
        <v/>
      </c>
      <c r="H7" s="22" t="str">
        <f>IF(SUM('Test Sample Data'!H$3:H$194)&gt;10,IF(AND(ISNUMBER('Test Sample Data'!H7),'Test Sample Data'!H7&lt;35,'Test Sample Data'!H7&gt;0),'Test Sample Data'!H7-'Choose Housekeeping Genes'!I$20,35-'Choose Housekeeping Genes'!I$20),"")</f>
        <v/>
      </c>
      <c r="I7" s="22" t="str">
        <f>IF(SUM('Test Sample Data'!I$3:I$194)&gt;10,IF(AND(ISNUMBER('Test Sample Data'!I7),'Test Sample Data'!I7&lt;35,'Test Sample Data'!I7&gt;0),'Test Sample Data'!I7-'Choose Housekeeping Genes'!J$20,35-'Choose Housekeeping Genes'!J$20),"")</f>
        <v/>
      </c>
      <c r="J7" s="22" t="str">
        <f>IF(SUM('Test Sample Data'!J$3:J$194)&gt;10,IF(AND(ISNUMBER('Test Sample Data'!J7),'Test Sample Data'!J7&lt;35,'Test Sample Data'!J7&gt;0),'Test Sample Data'!J7-'Choose Housekeeping Genes'!K$20,35-'Choose Housekeeping Genes'!K$20),"")</f>
        <v/>
      </c>
      <c r="K7" s="22" t="str">
        <f>IF(SUM('Test Sample Data'!K$3:K$194)&gt;10,IF(AND(ISNUMBER('Test Sample Data'!K7),'Test Sample Data'!K7&lt;35,'Test Sample Data'!K7&gt;0),'Test Sample Data'!K7-'Choose Housekeeping Genes'!L$20,35-'Choose Housekeeping Genes'!L$20),"")</f>
        <v/>
      </c>
      <c r="L7" s="22" t="str">
        <f>IF(SUM('Test Sample Data'!L$3:L$194)&gt;10,IF(AND(ISNUMBER('Test Sample Data'!L7),'Test Sample Data'!L7&lt;35,'Test Sample Data'!L7&gt;0),'Test Sample Data'!L7-'Choose Housekeeping Genes'!M$20,35-'Choose Housekeeping Genes'!M$20),"")</f>
        <v/>
      </c>
      <c r="M7" s="22" t="str">
        <f>IF(SUM('Test Sample Data'!M$3:M$194)&gt;10,IF(AND(ISNUMBER('Test Sample Data'!M7),'Test Sample Data'!M7&lt;35,'Test Sample Data'!M7&gt;0),'Test Sample Data'!M7-'Choose Housekeeping Genes'!N$20,35-'Choose Housekeeping Genes'!N$20),"")</f>
        <v/>
      </c>
      <c r="N7" s="22" t="str">
        <f>IF(SUM('Test Sample Data'!N$3:N$194)&gt;10,IF(AND(ISNUMBER('Test Sample Data'!N7),'Test Sample Data'!N7&lt;35,'Test Sample Data'!N7&gt;0),'Test Sample Data'!N7-'Choose Housekeeping Genes'!O$20,35-'Choose Housekeeping Genes'!O$20),"")</f>
        <v/>
      </c>
      <c r="O7" s="22" t="str">
        <f>IF(SUM('Test Sample Data'!O$3:O$194)&gt;10,IF(AND(ISNUMBER('Test Sample Data'!O7),'Test Sample Data'!O7&lt;35,'Test Sample Data'!O7&gt;0),'Test Sample Data'!O7-'Choose Housekeeping Genes'!P$20,35-'Choose Housekeeping Genes'!P$20),"")</f>
        <v/>
      </c>
      <c r="P7" s="22" t="str">
        <f>IF(SUM('Test Sample Data'!P$3:P$194)&gt;10,IF(AND(ISNUMBER('Test Sample Data'!P7),'Test Sample Data'!P7&lt;35,'Test Sample Data'!P7&gt;0),'Test Sample Data'!P7-'Choose Housekeeping Genes'!Q$20,35-'Choose Housekeeping Genes'!Q$20),"")</f>
        <v/>
      </c>
      <c r="Q7" s="22" t="str">
        <f>IF(SUM('Test Sample Data'!Q$3:Q$194)&gt;10,IF(AND(ISNUMBER('Test Sample Data'!Q7),'Test Sample Data'!Q7&lt;35,'Test Sample Data'!Q7&gt;0),'Test Sample Data'!Q7-'Choose Housekeeping Genes'!R$20,35-'Choose Housekeeping Genes'!R$20),"")</f>
        <v/>
      </c>
      <c r="R7" s="22" t="str">
        <f>IF(SUM('Test Sample Data'!R$3:R$194)&gt;10,IF(AND(ISNUMBER('Test Sample Data'!R7),'Test Sample Data'!R7&lt;35,'Test Sample Data'!R7&gt;0),'Test Sample Data'!R7-'Choose Housekeeping Genes'!S$20,35-'Choose Housekeeping Genes'!S$20),"")</f>
        <v/>
      </c>
      <c r="S7" s="22" t="str">
        <f>IF(SUM('Test Sample Data'!S$3:S$194)&gt;10,IF(AND(ISNUMBER('Test Sample Data'!S7),'Test Sample Data'!S7&lt;35,'Test Sample Data'!S7&gt;0),'Test Sample Data'!S7-'Choose Housekeeping Genes'!T$20,35-'Choose Housekeeping Genes'!T$20),"")</f>
        <v/>
      </c>
      <c r="T7" s="22" t="str">
        <f>IF(SUM('Test Sample Data'!T$3:T$194)&gt;10,IF(AND(ISNUMBER('Test Sample Data'!T7),'Test Sample Data'!T7&lt;35,'Test Sample Data'!T7&gt;0),'Test Sample Data'!T7-'Choose Housekeeping Genes'!U$20,35-'Choose Housekeeping Genes'!U$20),"")</f>
        <v/>
      </c>
      <c r="U7" s="22" t="str">
        <f>IF(SUM('Test Sample Data'!U$3:U$194)&gt;10,IF(AND(ISNUMBER('Test Sample Data'!U7),'Test Sample Data'!U7&lt;35,'Test Sample Data'!U7&gt;0),'Test Sample Data'!U7-'Choose Housekeeping Genes'!V$20,35-'Choose Housekeeping Genes'!V$20),"")</f>
        <v/>
      </c>
      <c r="V7" s="22" t="str">
        <f>IF(SUM('Test Sample Data'!V$3:V$194)&gt;10,IF(AND(ISNUMBER('Test Sample Data'!V7),'Test Sample Data'!V7&lt;35,'Test Sample Data'!V7&gt;0),'Test Sample Data'!V7-'Choose Housekeeping Genes'!W$20,35-'Choose Housekeeping Genes'!W$20),"")</f>
        <v/>
      </c>
      <c r="W7" s="144" t="str">
        <f>'Control Sample Data'!A7</f>
        <v>5430416N02Rik</v>
      </c>
      <c r="X7" s="145" t="s">
        <v>432</v>
      </c>
      <c r="Y7" s="22" t="str">
        <f>IF(SUM('Control Sample Data'!C$3:C$194)&gt;10,IF(AND(ISNUMBER('Control Sample Data'!C7),'Control Sample Data'!C7&lt;35,'Control Sample Data'!C7&gt;0),'Control Sample Data'!C7-'Choose Housekeeping Genes'!AA$20,35-'Choose Housekeeping Genes'!AA$20),"")</f>
        <v/>
      </c>
      <c r="Z7" s="22" t="str">
        <f>IF(SUM('Control Sample Data'!D$3:D$194)&gt;10,IF(AND(ISNUMBER('Control Sample Data'!D7),'Control Sample Data'!D7&lt;35,'Control Sample Data'!D7&gt;0),'Control Sample Data'!D7-'Choose Housekeeping Genes'!AB$20,35-'Choose Housekeeping Genes'!AB$20),"")</f>
        <v/>
      </c>
      <c r="AA7" s="22" t="str">
        <f>IF(SUM('Control Sample Data'!E$3:E$194)&gt;10,IF(AND(ISNUMBER('Control Sample Data'!E7),'Control Sample Data'!E7&lt;35,'Control Sample Data'!E7&gt;0),'Control Sample Data'!E7-'Choose Housekeeping Genes'!AC$20,35-'Choose Housekeeping Genes'!AC$20),"")</f>
        <v/>
      </c>
      <c r="AB7" s="22" t="str">
        <f>IF(SUM('Control Sample Data'!F$3:F$194)&gt;10,IF(AND(ISNUMBER('Control Sample Data'!F7),'Control Sample Data'!F7&lt;35,'Control Sample Data'!F7&gt;0),'Control Sample Data'!F7-'Choose Housekeeping Genes'!AD$20,35-'Choose Housekeeping Genes'!AD$20),"")</f>
        <v/>
      </c>
      <c r="AC7" s="22" t="str">
        <f>IF(SUM('Control Sample Data'!G$3:G$194)&gt;10,IF(AND(ISNUMBER('Control Sample Data'!G7),'Control Sample Data'!G7&lt;35,'Control Sample Data'!G7&gt;0),'Control Sample Data'!G7-'Choose Housekeeping Genes'!AE$20,35-'Choose Housekeeping Genes'!AE$20),"")</f>
        <v/>
      </c>
      <c r="AD7" s="22" t="str">
        <f>IF(SUM('Control Sample Data'!H$3:H$194)&gt;10,IF(AND(ISNUMBER('Control Sample Data'!H7),'Control Sample Data'!H7&lt;35,'Control Sample Data'!H7&gt;0),'Control Sample Data'!H7-'Choose Housekeeping Genes'!AF$20,35-'Choose Housekeeping Genes'!AF$20),"")</f>
        <v/>
      </c>
      <c r="AE7" s="22" t="str">
        <f>IF(SUM('Control Sample Data'!I$3:I$194)&gt;10,IF(AND(ISNUMBER('Control Sample Data'!I7),'Control Sample Data'!I7&lt;35,'Control Sample Data'!I7&gt;0),'Control Sample Data'!I7-'Choose Housekeeping Genes'!AG$20,35-'Choose Housekeeping Genes'!AG$20),"")</f>
        <v/>
      </c>
      <c r="AF7" s="22" t="str">
        <f>IF(SUM('Control Sample Data'!J$3:J$194)&gt;10,IF(AND(ISNUMBER('Control Sample Data'!J7),'Control Sample Data'!J7&lt;35,'Control Sample Data'!J7&gt;0),'Control Sample Data'!J7-'Choose Housekeeping Genes'!AH$20,35-'Choose Housekeeping Genes'!AH$20),"")</f>
        <v/>
      </c>
      <c r="AG7" s="22" t="str">
        <f>IF(SUM('Control Sample Data'!K$3:K$194)&gt;10,IF(AND(ISNUMBER('Control Sample Data'!K7),'Control Sample Data'!K7&lt;35,'Control Sample Data'!K7&gt;0),'Control Sample Data'!K7-'Choose Housekeeping Genes'!AI$20,35-'Choose Housekeeping Genes'!AI$20),"")</f>
        <v/>
      </c>
      <c r="AH7" s="22" t="str">
        <f>IF(SUM('Control Sample Data'!L$3:L$194)&gt;10,IF(AND(ISNUMBER('Control Sample Data'!L7),'Control Sample Data'!L7&lt;35,'Control Sample Data'!L7&gt;0),'Control Sample Data'!L7-'Choose Housekeeping Genes'!AJ$20,35-'Choose Housekeeping Genes'!AJ$20),"")</f>
        <v/>
      </c>
      <c r="AI7" s="22" t="str">
        <f>IF(SUM('Control Sample Data'!M$3:M$194)&gt;10,IF(AND(ISNUMBER('Control Sample Data'!M7),'Control Sample Data'!M7&lt;35,'Control Sample Data'!M7&gt;0),'Control Sample Data'!M7-'Choose Housekeeping Genes'!AK$20,35-'Choose Housekeeping Genes'!AK$20),"")</f>
        <v/>
      </c>
      <c r="AJ7" s="22" t="str">
        <f>IF(SUM('Control Sample Data'!N$3:N$194)&gt;10,IF(AND(ISNUMBER('Control Sample Data'!N7),'Control Sample Data'!N7&lt;35,'Control Sample Data'!N7&gt;0),'Control Sample Data'!N7-'Choose Housekeeping Genes'!AL$20,35-'Choose Housekeeping Genes'!AL$20),"")</f>
        <v/>
      </c>
      <c r="AK7" s="22" t="str">
        <f>IF(SUM('Control Sample Data'!O$3:O$194)&gt;10,IF(AND(ISNUMBER('Control Sample Data'!O7),'Control Sample Data'!O7&lt;35,'Control Sample Data'!O7&gt;0),'Control Sample Data'!O7-'Choose Housekeeping Genes'!AM$20,35-'Choose Housekeeping Genes'!AM$20),"")</f>
        <v/>
      </c>
      <c r="AL7" s="22" t="str">
        <f>IF(SUM('Control Sample Data'!P$3:P$194)&gt;10,IF(AND(ISNUMBER('Control Sample Data'!P7),'Control Sample Data'!P7&lt;35,'Control Sample Data'!P7&gt;0),'Control Sample Data'!P7-'Choose Housekeeping Genes'!AN$20,35-'Choose Housekeeping Genes'!AN$20),"")</f>
        <v/>
      </c>
      <c r="AM7" s="22" t="str">
        <f>IF(SUM('Control Sample Data'!Q$3:Q$194)&gt;10,IF(AND(ISNUMBER('Control Sample Data'!Q7),'Control Sample Data'!Q7&lt;35,'Control Sample Data'!Q7&gt;0),'Control Sample Data'!Q7-'Choose Housekeeping Genes'!AO$20,35-'Choose Housekeeping Genes'!AO$20),"")</f>
        <v/>
      </c>
      <c r="AN7" s="22" t="str">
        <f>IF(SUM('Control Sample Data'!R$3:R$194)&gt;10,IF(AND(ISNUMBER('Control Sample Data'!R7),'Control Sample Data'!R7&lt;35,'Control Sample Data'!R7&gt;0),'Control Sample Data'!R7-'Choose Housekeeping Genes'!AP$20,35-'Choose Housekeeping Genes'!AP$20),"")</f>
        <v/>
      </c>
      <c r="AO7" s="22" t="str">
        <f>IF(SUM('Control Sample Data'!S$3:S$194)&gt;10,IF(AND(ISNUMBER('Control Sample Data'!S7),'Control Sample Data'!S7&lt;35,'Control Sample Data'!S7&gt;0),'Control Sample Data'!S7-'Choose Housekeeping Genes'!AQ$20,35-'Choose Housekeeping Genes'!AQ$20),"")</f>
        <v/>
      </c>
      <c r="AP7" s="22" t="str">
        <f>IF(SUM('Control Sample Data'!T$3:T$194)&gt;10,IF(AND(ISNUMBER('Control Sample Data'!T7),'Control Sample Data'!T7&lt;35,'Control Sample Data'!T7&gt;0),'Control Sample Data'!T7-'Choose Housekeeping Genes'!AR$20,35-'Choose Housekeeping Genes'!AR$20),"")</f>
        <v/>
      </c>
      <c r="AQ7" s="22" t="str">
        <f>IF(SUM('Control Sample Data'!U$3:U$194)&gt;10,IF(AND(ISNUMBER('Control Sample Data'!U7),'Control Sample Data'!U7&lt;35,'Control Sample Data'!U7&gt;0),'Control Sample Data'!U7-'Choose Housekeeping Genes'!AS$20,35-'Choose Housekeeping Genes'!AS$20),"")</f>
        <v/>
      </c>
      <c r="AR7" s="22" t="str">
        <f>IF(SUM('Control Sample Data'!V$3:V$194)&gt;10,IF(AND(ISNUMBER('Control Sample Data'!V7),'Control Sample Data'!V7&lt;35,'Control Sample Data'!V7&gt;0),'Control Sample Data'!V7-'Choose Housekeeping Genes'!AT$20,35-'Choose Housekeeping Genes'!AT$20),"")</f>
        <v/>
      </c>
      <c r="AS7" s="73" t="str">
        <f>'Control Sample Data'!A7</f>
        <v>5430416N02Rik</v>
      </c>
      <c r="AT7" s="21" t="s">
        <v>432</v>
      </c>
      <c r="AU7" s="22" t="str">
        <f ca="1">IF(ISNUMBER(C7-'Choose Housekeeping Genes'!D$12),C7-'Choose Housekeeping Genes'!D$12,"")</f>
        <v/>
      </c>
      <c r="AV7" s="22" t="str">
        <f ca="1">IF(ISNUMBER(D7-'Choose Housekeeping Genes'!E$12),D7-'Choose Housekeeping Genes'!E$12,"")</f>
        <v/>
      </c>
      <c r="AW7" s="22" t="str">
        <f ca="1">IF(ISNUMBER(E7-'Choose Housekeeping Genes'!F$12),E7-'Choose Housekeeping Genes'!F$12,"")</f>
        <v/>
      </c>
      <c r="AX7" s="22" t="str">
        <f ca="1">IF(ISNUMBER(F7-'Choose Housekeeping Genes'!G$12),F7-'Choose Housekeeping Genes'!G$12,"")</f>
        <v/>
      </c>
      <c r="AY7" s="22" t="str">
        <f ca="1">IF(ISNUMBER(G7-'Choose Housekeeping Genes'!H$12),G7-'Choose Housekeeping Genes'!H$12,"")</f>
        <v/>
      </c>
      <c r="AZ7" s="22" t="str">
        <f ca="1">IF(ISNUMBER(H7-'Choose Housekeeping Genes'!I$12),H7-'Choose Housekeeping Genes'!I$12,"")</f>
        <v/>
      </c>
      <c r="BA7" s="22" t="str">
        <f ca="1">IF(ISNUMBER(I7-'Choose Housekeeping Genes'!J$12),I7-'Choose Housekeeping Genes'!J$12,"")</f>
        <v/>
      </c>
      <c r="BB7" s="22" t="str">
        <f ca="1">IF(ISNUMBER(J7-'Choose Housekeeping Genes'!K$12),J7-'Choose Housekeeping Genes'!K$12,"")</f>
        <v/>
      </c>
      <c r="BC7" s="22" t="str">
        <f ca="1">IF(ISNUMBER(K7-'Choose Housekeeping Genes'!L$12),K7-'Choose Housekeeping Genes'!L$12,"")</f>
        <v/>
      </c>
      <c r="BD7" s="22" t="str">
        <f ca="1">IF(ISNUMBER(L7-'Choose Housekeeping Genes'!M$12),L7-'Choose Housekeeping Genes'!M$12,"")</f>
        <v/>
      </c>
      <c r="BE7" s="22" t="str">
        <f ca="1">IF(ISNUMBER(M7-'Choose Housekeeping Genes'!N$12),M7-'Choose Housekeeping Genes'!N$12,"")</f>
        <v/>
      </c>
      <c r="BF7" s="22" t="str">
        <f ca="1">IF(ISNUMBER(N7-'Choose Housekeeping Genes'!O$12),N7-'Choose Housekeeping Genes'!O$12,"")</f>
        <v/>
      </c>
      <c r="BG7" s="22" t="str">
        <f ca="1">IF(ISNUMBER(O7-'Choose Housekeeping Genes'!P$12),O7-'Choose Housekeeping Genes'!P$12,"")</f>
        <v/>
      </c>
      <c r="BH7" s="22" t="str">
        <f ca="1">IF(ISNUMBER(P7-'Choose Housekeeping Genes'!Q$12),P7-'Choose Housekeeping Genes'!Q$12,"")</f>
        <v/>
      </c>
      <c r="BI7" s="22" t="str">
        <f ca="1">IF(ISNUMBER(Q7-'Choose Housekeeping Genes'!R$12),Q7-'Choose Housekeeping Genes'!R$12,"")</f>
        <v/>
      </c>
      <c r="BJ7" s="22" t="str">
        <f ca="1">IF(ISNUMBER(R7-'Choose Housekeeping Genes'!S$12),R7-'Choose Housekeeping Genes'!S$12,"")</f>
        <v/>
      </c>
      <c r="BK7" s="22" t="str">
        <f ca="1">IF(ISNUMBER(S7-'Choose Housekeeping Genes'!T$12),S7-'Choose Housekeeping Genes'!T$12,"")</f>
        <v/>
      </c>
      <c r="BL7" s="22" t="str">
        <f ca="1">IF(ISNUMBER(T7-'Choose Housekeeping Genes'!U$12),T7-'Choose Housekeeping Genes'!U$12,"")</f>
        <v/>
      </c>
      <c r="BM7" s="22" t="str">
        <f ca="1">IF(ISNUMBER(U7-'Choose Housekeeping Genes'!V$12),U7-'Choose Housekeeping Genes'!V$12,"")</f>
        <v/>
      </c>
      <c r="BN7" s="22" t="str">
        <f ca="1">IF(ISNUMBER(V7-'Choose Housekeeping Genes'!W$12),V7-'Choose Housekeeping Genes'!W$12,"")</f>
        <v/>
      </c>
      <c r="BO7" s="146" t="str">
        <f t="shared" si="0"/>
        <v>5430416N02Rik</v>
      </c>
      <c r="BP7" s="145" t="s">
        <v>432</v>
      </c>
      <c r="BQ7" s="22" t="str">
        <f ca="1">IF(ISNUMBER(Y7-'Choose Housekeeping Genes'!AA$12),Y7-'Choose Housekeeping Genes'!AA$12,"")</f>
        <v/>
      </c>
      <c r="BR7" s="22" t="str">
        <f ca="1">IF(ISNUMBER(Z7-'Choose Housekeeping Genes'!AB$12),Z7-'Choose Housekeeping Genes'!AB$12,"")</f>
        <v/>
      </c>
      <c r="BS7" s="22" t="str">
        <f ca="1">IF(ISNUMBER(AA7-'Choose Housekeeping Genes'!AC$12),AA7-'Choose Housekeeping Genes'!AC$12,"")</f>
        <v/>
      </c>
      <c r="BT7" s="22" t="str">
        <f ca="1">IF(ISNUMBER(AB7-'Choose Housekeeping Genes'!AD$12),AB7-'Choose Housekeeping Genes'!AD$12,"")</f>
        <v/>
      </c>
      <c r="BU7" s="22" t="str">
        <f ca="1">IF(ISNUMBER(AC7-'Choose Housekeeping Genes'!AE$12),AC7-'Choose Housekeeping Genes'!AE$12,"")</f>
        <v/>
      </c>
      <c r="BV7" s="22" t="str">
        <f ca="1">IF(ISNUMBER(AD7-'Choose Housekeeping Genes'!AF$12),AD7-'Choose Housekeeping Genes'!AF$12,"")</f>
        <v/>
      </c>
      <c r="BW7" s="22" t="str">
        <f ca="1">IF(ISNUMBER(AE7-'Choose Housekeeping Genes'!AG$12),AE7-'Choose Housekeeping Genes'!AG$12,"")</f>
        <v/>
      </c>
      <c r="BX7" s="22" t="str">
        <f ca="1">IF(ISNUMBER(AF7-'Choose Housekeeping Genes'!AH$12),AF7-'Choose Housekeeping Genes'!AH$12,"")</f>
        <v/>
      </c>
      <c r="BY7" s="22" t="str">
        <f ca="1">IF(ISNUMBER(AG7-'Choose Housekeeping Genes'!AI$12),AG7-'Choose Housekeeping Genes'!AI$12,"")</f>
        <v/>
      </c>
      <c r="BZ7" s="22" t="str">
        <f ca="1">IF(ISNUMBER(AH7-'Choose Housekeeping Genes'!AJ$12),AH7-'Choose Housekeeping Genes'!AJ$12,"")</f>
        <v/>
      </c>
      <c r="CA7" s="22" t="str">
        <f ca="1">IF(ISNUMBER(AI7-'Choose Housekeeping Genes'!AK$12),AI7-'Choose Housekeeping Genes'!AK$12,"")</f>
        <v/>
      </c>
      <c r="CB7" s="22" t="str">
        <f ca="1">IF(ISNUMBER(AJ7-'Choose Housekeeping Genes'!AL$12),AJ7-'Choose Housekeeping Genes'!AL$12,"")</f>
        <v/>
      </c>
      <c r="CC7" s="22" t="str">
        <f ca="1">IF(ISNUMBER(AK7-'Choose Housekeeping Genes'!AM$12),AK7-'Choose Housekeeping Genes'!AM$12,"")</f>
        <v/>
      </c>
      <c r="CD7" s="22" t="str">
        <f ca="1">IF(ISNUMBER(AL7-'Choose Housekeeping Genes'!AN$12),AL7-'Choose Housekeeping Genes'!AN$12,"")</f>
        <v/>
      </c>
      <c r="CE7" s="22" t="str">
        <f ca="1">IF(ISNUMBER(AM7-'Choose Housekeeping Genes'!AO$12),AM7-'Choose Housekeeping Genes'!AO$12,"")</f>
        <v/>
      </c>
      <c r="CF7" s="22" t="str">
        <f ca="1">IF(ISNUMBER(AN7-'Choose Housekeeping Genes'!AP$12),AN7-'Choose Housekeeping Genes'!AP$12,"")</f>
        <v/>
      </c>
      <c r="CG7" s="22" t="str">
        <f ca="1">IF(ISNUMBER(AO7-'Choose Housekeeping Genes'!AQ$12),AO7-'Choose Housekeeping Genes'!AQ$12,"")</f>
        <v/>
      </c>
      <c r="CH7" s="22" t="str">
        <f ca="1">IF(ISNUMBER(AP7-'Choose Housekeeping Genes'!AR$12),AP7-'Choose Housekeeping Genes'!AR$12,"")</f>
        <v/>
      </c>
      <c r="CI7" s="22" t="str">
        <f ca="1">IF(ISNUMBER(AQ7-'Choose Housekeeping Genes'!AS$12),AQ7-'Choose Housekeeping Genes'!AS$12,"")</f>
        <v/>
      </c>
      <c r="CJ7" s="22" t="str">
        <f ca="1">IF(ISNUMBER(AR7-'Choose Housekeeping Genes'!AT$12),AR7-'Choose Housekeeping Genes'!AT$12,"")</f>
        <v/>
      </c>
      <c r="CK7" s="69" t="e">
        <f t="shared" ca="1" si="4"/>
        <v>#DIV/0!</v>
      </c>
      <c r="CL7" s="148" t="e">
        <f t="shared" ca="1" si="5"/>
        <v>#DIV/0!</v>
      </c>
      <c r="CQ7" s="1">
        <v>5</v>
      </c>
      <c r="CR7" s="47" t="e">
        <f t="array" aca="1" ref="CR7" ca="1">INDIRECT("'All expressed genes'!$A"&amp;MIN(IF('All expressed genes'!$G$3:$G$187=LARGE('All expressed genes'!$G$3:$G$187,CQ7),ROW('All expressed genes'!$A$3:$A$187),"")))</f>
        <v>#DIV/0!</v>
      </c>
      <c r="CS7" s="47" t="e">
        <f t="array" aca="1" ref="CS7" ca="1">INDIRECT("'All expressed genes'!$G"&amp;MIN(IF('All expressed genes'!$G$3:$G$187=LARGE('All expressed genes'!$G$3:$G$187,CQ7),ROW('All expressed genes'!$A$3:$A$187),"")))</f>
        <v>#DIV/0!</v>
      </c>
      <c r="CT7" s="47"/>
      <c r="CU7" s="47">
        <f t="shared" si="46"/>
        <v>181</v>
      </c>
      <c r="CV7" s="47" t="e">
        <f t="array" aca="1" ref="CV7" ca="1">INDIRECT("'All expressed genes'!$A"&amp;MIN(IF('All expressed genes'!$G$3:$G$187=LARGE('All expressed genes'!$G$3:$G$187,CU7),ROW('All expressed genes'!$A$3:$A$187),"")))</f>
        <v>#DIV/0!</v>
      </c>
      <c r="CW7" s="47" t="e">
        <f t="array" aca="1" ref="CW7" ca="1">INDIRECT("'All expressed genes'!$I"&amp;MIN(IF('All expressed genes'!$G$3:$G$187=LARGE('All expressed genes'!$G$3:$G$187,CU7),ROW('All expressed genes'!$A$3:$A$187),"")))</f>
        <v>#DIV/0!</v>
      </c>
      <c r="CX7" s="47" t="e">
        <f t="shared" ca="1" si="1"/>
        <v>#DIV/0!</v>
      </c>
      <c r="DA7" s="73" t="str">
        <f>'Transcript table'!C15</f>
        <v>5430416N02Rik</v>
      </c>
      <c r="DB7" s="21" t="s">
        <v>432</v>
      </c>
      <c r="DC7" s="68" t="str">
        <f t="shared" ca="1" si="6"/>
        <v/>
      </c>
      <c r="DD7" s="68" t="str">
        <f t="shared" ca="1" si="7"/>
        <v/>
      </c>
      <c r="DE7" s="68" t="str">
        <f t="shared" ca="1" si="8"/>
        <v/>
      </c>
      <c r="DF7" s="68" t="str">
        <f t="shared" ca="1" si="9"/>
        <v/>
      </c>
      <c r="DG7" s="68" t="str">
        <f t="shared" ca="1" si="10"/>
        <v/>
      </c>
      <c r="DH7" s="68" t="str">
        <f t="shared" ca="1" si="11"/>
        <v/>
      </c>
      <c r="DI7" s="68" t="str">
        <f t="shared" ca="1" si="12"/>
        <v/>
      </c>
      <c r="DJ7" s="68" t="str">
        <f t="shared" ca="1" si="13"/>
        <v/>
      </c>
      <c r="DK7" s="68" t="str">
        <f t="shared" ca="1" si="14"/>
        <v/>
      </c>
      <c r="DL7" s="68" t="str">
        <f t="shared" ca="1" si="15"/>
        <v/>
      </c>
      <c r="DM7" s="68" t="str">
        <f t="shared" ca="1" si="16"/>
        <v/>
      </c>
      <c r="DN7" s="68" t="str">
        <f t="shared" ca="1" si="17"/>
        <v/>
      </c>
      <c r="DO7" s="68" t="str">
        <f t="shared" ca="1" si="18"/>
        <v/>
      </c>
      <c r="DP7" s="68" t="str">
        <f t="shared" ca="1" si="19"/>
        <v/>
      </c>
      <c r="DQ7" s="68" t="str">
        <f t="shared" ca="1" si="20"/>
        <v/>
      </c>
      <c r="DR7" s="68" t="str">
        <f t="shared" ca="1" si="21"/>
        <v/>
      </c>
      <c r="DS7" s="68" t="str">
        <f t="shared" ca="1" si="22"/>
        <v/>
      </c>
      <c r="DT7" s="68" t="str">
        <f t="shared" ca="1" si="23"/>
        <v/>
      </c>
      <c r="DU7" s="68" t="str">
        <f t="shared" ca="1" si="24"/>
        <v/>
      </c>
      <c r="DV7" s="68" t="str">
        <f t="shared" ca="1" si="25"/>
        <v/>
      </c>
      <c r="DW7" s="146" t="str">
        <f>'Transcript table'!C15</f>
        <v>5430416N02Rik</v>
      </c>
      <c r="DX7" s="145" t="s">
        <v>432</v>
      </c>
      <c r="DY7" s="68" t="str">
        <f t="shared" ca="1" si="26"/>
        <v/>
      </c>
      <c r="DZ7" s="68" t="str">
        <f t="shared" ca="1" si="27"/>
        <v/>
      </c>
      <c r="EA7" s="68" t="str">
        <f t="shared" ca="1" si="28"/>
        <v/>
      </c>
      <c r="EB7" s="68" t="str">
        <f t="shared" ca="1" si="29"/>
        <v/>
      </c>
      <c r="EC7" s="68" t="str">
        <f t="shared" ca="1" si="30"/>
        <v/>
      </c>
      <c r="ED7" s="68" t="str">
        <f t="shared" ca="1" si="31"/>
        <v/>
      </c>
      <c r="EE7" s="68" t="str">
        <f t="shared" ca="1" si="32"/>
        <v/>
      </c>
      <c r="EF7" s="68" t="str">
        <f t="shared" ca="1" si="33"/>
        <v/>
      </c>
      <c r="EG7" s="68" t="str">
        <f t="shared" ca="1" si="34"/>
        <v/>
      </c>
      <c r="EH7" s="68" t="str">
        <f t="shared" ca="1" si="35"/>
        <v/>
      </c>
      <c r="EI7" s="68" t="str">
        <f t="shared" ca="1" si="36"/>
        <v/>
      </c>
      <c r="EJ7" s="68" t="str">
        <f t="shared" ca="1" si="37"/>
        <v/>
      </c>
      <c r="EK7" s="68" t="str">
        <f t="shared" ca="1" si="38"/>
        <v/>
      </c>
      <c r="EL7" s="68" t="str">
        <f t="shared" ca="1" si="39"/>
        <v/>
      </c>
      <c r="EM7" s="68" t="str">
        <f t="shared" ca="1" si="40"/>
        <v/>
      </c>
      <c r="EN7" s="68" t="str">
        <f t="shared" ca="1" si="41"/>
        <v/>
      </c>
      <c r="EO7" s="68" t="str">
        <f t="shared" ca="1" si="42"/>
        <v/>
      </c>
      <c r="EP7" s="68" t="str">
        <f t="shared" ca="1" si="43"/>
        <v/>
      </c>
      <c r="EQ7" s="68" t="str">
        <f t="shared" ca="1" si="44"/>
        <v/>
      </c>
      <c r="ER7" s="68" t="str">
        <f t="shared" ca="1" si="45"/>
        <v/>
      </c>
    </row>
    <row r="8" spans="1:148" ht="12.75" customHeight="1">
      <c r="A8" s="139" t="str">
        <f>'Test Sample Data'!A8</f>
        <v>5S-OT</v>
      </c>
      <c r="B8" s="141" t="s">
        <v>430</v>
      </c>
      <c r="C8" s="22" t="str">
        <f>IF(SUM('Test Sample Data'!C$3:C$194)&gt;10,IF(AND(ISNUMBER('Test Sample Data'!C8),'Test Sample Data'!C8&lt;35,'Test Sample Data'!C8&gt;0),'Test Sample Data'!C8-'Choose Housekeeping Genes'!D$20,35-'Choose Housekeeping Genes'!D$20),"")</f>
        <v/>
      </c>
      <c r="D8" s="22" t="str">
        <f>IF(SUM('Test Sample Data'!D$3:D$194)&gt;10,IF(AND(ISNUMBER('Test Sample Data'!D8),'Test Sample Data'!D8&lt;35,'Test Sample Data'!D8&gt;0),'Test Sample Data'!D8-'Choose Housekeeping Genes'!E$20,35-'Choose Housekeeping Genes'!E$20),"")</f>
        <v/>
      </c>
      <c r="E8" s="22" t="str">
        <f>IF(SUM('Test Sample Data'!E$3:E$194)&gt;10,IF(AND(ISNUMBER('Test Sample Data'!E8),'Test Sample Data'!E8&lt;35,'Test Sample Data'!E8&gt;0),'Test Sample Data'!E8-'Choose Housekeeping Genes'!F$20,35-'Choose Housekeeping Genes'!F$20),"")</f>
        <v/>
      </c>
      <c r="F8" s="22" t="str">
        <f>IF(SUM('Test Sample Data'!F$3:F$194)&gt;10,IF(AND(ISNUMBER('Test Sample Data'!F8),'Test Sample Data'!F8&lt;35,'Test Sample Data'!F8&gt;0),'Test Sample Data'!F8-'Choose Housekeeping Genes'!G$20,35-'Choose Housekeeping Genes'!G$20),"")</f>
        <v/>
      </c>
      <c r="G8" s="22" t="str">
        <f>IF(SUM('Test Sample Data'!G$3:G$194)&gt;10,IF(AND(ISNUMBER('Test Sample Data'!G8),'Test Sample Data'!G8&lt;35,'Test Sample Data'!G8&gt;0),'Test Sample Data'!G8-'Choose Housekeeping Genes'!H$20,35-'Choose Housekeeping Genes'!H$20),"")</f>
        <v/>
      </c>
      <c r="H8" s="22" t="str">
        <f>IF(SUM('Test Sample Data'!H$3:H$194)&gt;10,IF(AND(ISNUMBER('Test Sample Data'!H8),'Test Sample Data'!H8&lt;35,'Test Sample Data'!H8&gt;0),'Test Sample Data'!H8-'Choose Housekeeping Genes'!I$20,35-'Choose Housekeeping Genes'!I$20),"")</f>
        <v/>
      </c>
      <c r="I8" s="22" t="str">
        <f>IF(SUM('Test Sample Data'!I$3:I$194)&gt;10,IF(AND(ISNUMBER('Test Sample Data'!I8),'Test Sample Data'!I8&lt;35,'Test Sample Data'!I8&gt;0),'Test Sample Data'!I8-'Choose Housekeeping Genes'!J$20,35-'Choose Housekeeping Genes'!J$20),"")</f>
        <v/>
      </c>
      <c r="J8" s="22" t="str">
        <f>IF(SUM('Test Sample Data'!J$3:J$194)&gt;10,IF(AND(ISNUMBER('Test Sample Data'!J8),'Test Sample Data'!J8&lt;35,'Test Sample Data'!J8&gt;0),'Test Sample Data'!J8-'Choose Housekeeping Genes'!K$20,35-'Choose Housekeeping Genes'!K$20),"")</f>
        <v/>
      </c>
      <c r="K8" s="22" t="str">
        <f>IF(SUM('Test Sample Data'!K$3:K$194)&gt;10,IF(AND(ISNUMBER('Test Sample Data'!K8),'Test Sample Data'!K8&lt;35,'Test Sample Data'!K8&gt;0),'Test Sample Data'!K8-'Choose Housekeeping Genes'!L$20,35-'Choose Housekeeping Genes'!L$20),"")</f>
        <v/>
      </c>
      <c r="L8" s="22" t="str">
        <f>IF(SUM('Test Sample Data'!L$3:L$194)&gt;10,IF(AND(ISNUMBER('Test Sample Data'!L8),'Test Sample Data'!L8&lt;35,'Test Sample Data'!L8&gt;0),'Test Sample Data'!L8-'Choose Housekeeping Genes'!M$20,35-'Choose Housekeeping Genes'!M$20),"")</f>
        <v/>
      </c>
      <c r="M8" s="22" t="str">
        <f>IF(SUM('Test Sample Data'!M$3:M$194)&gt;10,IF(AND(ISNUMBER('Test Sample Data'!M8),'Test Sample Data'!M8&lt;35,'Test Sample Data'!M8&gt;0),'Test Sample Data'!M8-'Choose Housekeeping Genes'!N$20,35-'Choose Housekeeping Genes'!N$20),"")</f>
        <v/>
      </c>
      <c r="N8" s="22" t="str">
        <f>IF(SUM('Test Sample Data'!N$3:N$194)&gt;10,IF(AND(ISNUMBER('Test Sample Data'!N8),'Test Sample Data'!N8&lt;35,'Test Sample Data'!N8&gt;0),'Test Sample Data'!N8-'Choose Housekeeping Genes'!O$20,35-'Choose Housekeeping Genes'!O$20),"")</f>
        <v/>
      </c>
      <c r="O8" s="22" t="str">
        <f>IF(SUM('Test Sample Data'!O$3:O$194)&gt;10,IF(AND(ISNUMBER('Test Sample Data'!O8),'Test Sample Data'!O8&lt;35,'Test Sample Data'!O8&gt;0),'Test Sample Data'!O8-'Choose Housekeeping Genes'!P$20,35-'Choose Housekeeping Genes'!P$20),"")</f>
        <v/>
      </c>
      <c r="P8" s="22" t="str">
        <f>IF(SUM('Test Sample Data'!P$3:P$194)&gt;10,IF(AND(ISNUMBER('Test Sample Data'!P8),'Test Sample Data'!P8&lt;35,'Test Sample Data'!P8&gt;0),'Test Sample Data'!P8-'Choose Housekeeping Genes'!Q$20,35-'Choose Housekeeping Genes'!Q$20),"")</f>
        <v/>
      </c>
      <c r="Q8" s="22" t="str">
        <f>IF(SUM('Test Sample Data'!Q$3:Q$194)&gt;10,IF(AND(ISNUMBER('Test Sample Data'!Q8),'Test Sample Data'!Q8&lt;35,'Test Sample Data'!Q8&gt;0),'Test Sample Data'!Q8-'Choose Housekeeping Genes'!R$20,35-'Choose Housekeeping Genes'!R$20),"")</f>
        <v/>
      </c>
      <c r="R8" s="22" t="str">
        <f>IF(SUM('Test Sample Data'!R$3:R$194)&gt;10,IF(AND(ISNUMBER('Test Sample Data'!R8),'Test Sample Data'!R8&lt;35,'Test Sample Data'!R8&gt;0),'Test Sample Data'!R8-'Choose Housekeeping Genes'!S$20,35-'Choose Housekeeping Genes'!S$20),"")</f>
        <v/>
      </c>
      <c r="S8" s="22" t="str">
        <f>IF(SUM('Test Sample Data'!S$3:S$194)&gt;10,IF(AND(ISNUMBER('Test Sample Data'!S8),'Test Sample Data'!S8&lt;35,'Test Sample Data'!S8&gt;0),'Test Sample Data'!S8-'Choose Housekeeping Genes'!T$20,35-'Choose Housekeeping Genes'!T$20),"")</f>
        <v/>
      </c>
      <c r="T8" s="22" t="str">
        <f>IF(SUM('Test Sample Data'!T$3:T$194)&gt;10,IF(AND(ISNUMBER('Test Sample Data'!T8),'Test Sample Data'!T8&lt;35,'Test Sample Data'!T8&gt;0),'Test Sample Data'!T8-'Choose Housekeeping Genes'!U$20,35-'Choose Housekeeping Genes'!U$20),"")</f>
        <v/>
      </c>
      <c r="U8" s="22" t="str">
        <f>IF(SUM('Test Sample Data'!U$3:U$194)&gt;10,IF(AND(ISNUMBER('Test Sample Data'!U8),'Test Sample Data'!U8&lt;35,'Test Sample Data'!U8&gt;0),'Test Sample Data'!U8-'Choose Housekeeping Genes'!V$20,35-'Choose Housekeeping Genes'!V$20),"")</f>
        <v/>
      </c>
      <c r="V8" s="22" t="str">
        <f>IF(SUM('Test Sample Data'!V$3:V$194)&gt;10,IF(AND(ISNUMBER('Test Sample Data'!V8),'Test Sample Data'!V8&lt;35,'Test Sample Data'!V8&gt;0),'Test Sample Data'!V8-'Choose Housekeeping Genes'!W$20,35-'Choose Housekeeping Genes'!W$20),"")</f>
        <v/>
      </c>
      <c r="W8" s="144" t="str">
        <f>'Control Sample Data'!A8</f>
        <v>5S-OT</v>
      </c>
      <c r="X8" s="145" t="s">
        <v>430</v>
      </c>
      <c r="Y8" s="22" t="str">
        <f>IF(SUM('Control Sample Data'!C$3:C$194)&gt;10,IF(AND(ISNUMBER('Control Sample Data'!C8),'Control Sample Data'!C8&lt;35,'Control Sample Data'!C8&gt;0),'Control Sample Data'!C8-'Choose Housekeeping Genes'!AA$20,35-'Choose Housekeeping Genes'!AA$20),"")</f>
        <v/>
      </c>
      <c r="Z8" s="22" t="str">
        <f>IF(SUM('Control Sample Data'!D$3:D$194)&gt;10,IF(AND(ISNUMBER('Control Sample Data'!D8),'Control Sample Data'!D8&lt;35,'Control Sample Data'!D8&gt;0),'Control Sample Data'!D8-'Choose Housekeeping Genes'!AB$20,35-'Choose Housekeeping Genes'!AB$20),"")</f>
        <v/>
      </c>
      <c r="AA8" s="22" t="str">
        <f>IF(SUM('Control Sample Data'!E$3:E$194)&gt;10,IF(AND(ISNUMBER('Control Sample Data'!E8),'Control Sample Data'!E8&lt;35,'Control Sample Data'!E8&gt;0),'Control Sample Data'!E8-'Choose Housekeeping Genes'!AC$20,35-'Choose Housekeeping Genes'!AC$20),"")</f>
        <v/>
      </c>
      <c r="AB8" s="22" t="str">
        <f>IF(SUM('Control Sample Data'!F$3:F$194)&gt;10,IF(AND(ISNUMBER('Control Sample Data'!F8),'Control Sample Data'!F8&lt;35,'Control Sample Data'!F8&gt;0),'Control Sample Data'!F8-'Choose Housekeeping Genes'!AD$20,35-'Choose Housekeeping Genes'!AD$20),"")</f>
        <v/>
      </c>
      <c r="AC8" s="22" t="str">
        <f>IF(SUM('Control Sample Data'!G$3:G$194)&gt;10,IF(AND(ISNUMBER('Control Sample Data'!G8),'Control Sample Data'!G8&lt;35,'Control Sample Data'!G8&gt;0),'Control Sample Data'!G8-'Choose Housekeeping Genes'!AE$20,35-'Choose Housekeeping Genes'!AE$20),"")</f>
        <v/>
      </c>
      <c r="AD8" s="22" t="str">
        <f>IF(SUM('Control Sample Data'!H$3:H$194)&gt;10,IF(AND(ISNUMBER('Control Sample Data'!H8),'Control Sample Data'!H8&lt;35,'Control Sample Data'!H8&gt;0),'Control Sample Data'!H8-'Choose Housekeeping Genes'!AF$20,35-'Choose Housekeeping Genes'!AF$20),"")</f>
        <v/>
      </c>
      <c r="AE8" s="22" t="str">
        <f>IF(SUM('Control Sample Data'!I$3:I$194)&gt;10,IF(AND(ISNUMBER('Control Sample Data'!I8),'Control Sample Data'!I8&lt;35,'Control Sample Data'!I8&gt;0),'Control Sample Data'!I8-'Choose Housekeeping Genes'!AG$20,35-'Choose Housekeeping Genes'!AG$20),"")</f>
        <v/>
      </c>
      <c r="AF8" s="22" t="str">
        <f>IF(SUM('Control Sample Data'!J$3:J$194)&gt;10,IF(AND(ISNUMBER('Control Sample Data'!J8),'Control Sample Data'!J8&lt;35,'Control Sample Data'!J8&gt;0),'Control Sample Data'!J8-'Choose Housekeeping Genes'!AH$20,35-'Choose Housekeeping Genes'!AH$20),"")</f>
        <v/>
      </c>
      <c r="AG8" s="22" t="str">
        <f>IF(SUM('Control Sample Data'!K$3:K$194)&gt;10,IF(AND(ISNUMBER('Control Sample Data'!K8),'Control Sample Data'!K8&lt;35,'Control Sample Data'!K8&gt;0),'Control Sample Data'!K8-'Choose Housekeeping Genes'!AI$20,35-'Choose Housekeeping Genes'!AI$20),"")</f>
        <v/>
      </c>
      <c r="AH8" s="22" t="str">
        <f>IF(SUM('Control Sample Data'!L$3:L$194)&gt;10,IF(AND(ISNUMBER('Control Sample Data'!L8),'Control Sample Data'!L8&lt;35,'Control Sample Data'!L8&gt;0),'Control Sample Data'!L8-'Choose Housekeeping Genes'!AJ$20,35-'Choose Housekeeping Genes'!AJ$20),"")</f>
        <v/>
      </c>
      <c r="AI8" s="22" t="str">
        <f>IF(SUM('Control Sample Data'!M$3:M$194)&gt;10,IF(AND(ISNUMBER('Control Sample Data'!M8),'Control Sample Data'!M8&lt;35,'Control Sample Data'!M8&gt;0),'Control Sample Data'!M8-'Choose Housekeeping Genes'!AK$20,35-'Choose Housekeeping Genes'!AK$20),"")</f>
        <v/>
      </c>
      <c r="AJ8" s="22" t="str">
        <f>IF(SUM('Control Sample Data'!N$3:N$194)&gt;10,IF(AND(ISNUMBER('Control Sample Data'!N8),'Control Sample Data'!N8&lt;35,'Control Sample Data'!N8&gt;0),'Control Sample Data'!N8-'Choose Housekeeping Genes'!AL$20,35-'Choose Housekeeping Genes'!AL$20),"")</f>
        <v/>
      </c>
      <c r="AK8" s="22" t="str">
        <f>IF(SUM('Control Sample Data'!O$3:O$194)&gt;10,IF(AND(ISNUMBER('Control Sample Data'!O8),'Control Sample Data'!O8&lt;35,'Control Sample Data'!O8&gt;0),'Control Sample Data'!O8-'Choose Housekeeping Genes'!AM$20,35-'Choose Housekeeping Genes'!AM$20),"")</f>
        <v/>
      </c>
      <c r="AL8" s="22" t="str">
        <f>IF(SUM('Control Sample Data'!P$3:P$194)&gt;10,IF(AND(ISNUMBER('Control Sample Data'!P8),'Control Sample Data'!P8&lt;35,'Control Sample Data'!P8&gt;0),'Control Sample Data'!P8-'Choose Housekeeping Genes'!AN$20,35-'Choose Housekeeping Genes'!AN$20),"")</f>
        <v/>
      </c>
      <c r="AM8" s="22" t="str">
        <f>IF(SUM('Control Sample Data'!Q$3:Q$194)&gt;10,IF(AND(ISNUMBER('Control Sample Data'!Q8),'Control Sample Data'!Q8&lt;35,'Control Sample Data'!Q8&gt;0),'Control Sample Data'!Q8-'Choose Housekeeping Genes'!AO$20,35-'Choose Housekeeping Genes'!AO$20),"")</f>
        <v/>
      </c>
      <c r="AN8" s="22" t="str">
        <f>IF(SUM('Control Sample Data'!R$3:R$194)&gt;10,IF(AND(ISNUMBER('Control Sample Data'!R8),'Control Sample Data'!R8&lt;35,'Control Sample Data'!R8&gt;0),'Control Sample Data'!R8-'Choose Housekeeping Genes'!AP$20,35-'Choose Housekeeping Genes'!AP$20),"")</f>
        <v/>
      </c>
      <c r="AO8" s="22" t="str">
        <f>IF(SUM('Control Sample Data'!S$3:S$194)&gt;10,IF(AND(ISNUMBER('Control Sample Data'!S8),'Control Sample Data'!S8&lt;35,'Control Sample Data'!S8&gt;0),'Control Sample Data'!S8-'Choose Housekeeping Genes'!AQ$20,35-'Choose Housekeeping Genes'!AQ$20),"")</f>
        <v/>
      </c>
      <c r="AP8" s="22" t="str">
        <f>IF(SUM('Control Sample Data'!T$3:T$194)&gt;10,IF(AND(ISNUMBER('Control Sample Data'!T8),'Control Sample Data'!T8&lt;35,'Control Sample Data'!T8&gt;0),'Control Sample Data'!T8-'Choose Housekeeping Genes'!AR$20,35-'Choose Housekeeping Genes'!AR$20),"")</f>
        <v/>
      </c>
      <c r="AQ8" s="22" t="str">
        <f>IF(SUM('Control Sample Data'!U$3:U$194)&gt;10,IF(AND(ISNUMBER('Control Sample Data'!U8),'Control Sample Data'!U8&lt;35,'Control Sample Data'!U8&gt;0),'Control Sample Data'!U8-'Choose Housekeeping Genes'!AS$20,35-'Choose Housekeeping Genes'!AS$20),"")</f>
        <v/>
      </c>
      <c r="AR8" s="22" t="str">
        <f>IF(SUM('Control Sample Data'!V$3:V$194)&gt;10,IF(AND(ISNUMBER('Control Sample Data'!V8),'Control Sample Data'!V8&lt;35,'Control Sample Data'!V8&gt;0),'Control Sample Data'!V8-'Choose Housekeeping Genes'!AT$20,35-'Choose Housekeeping Genes'!AT$20),"")</f>
        <v/>
      </c>
      <c r="AS8" s="73" t="str">
        <f>'Control Sample Data'!A8</f>
        <v>5S-OT</v>
      </c>
      <c r="AT8" s="21" t="s">
        <v>430</v>
      </c>
      <c r="AU8" s="22" t="str">
        <f ca="1">IF(ISNUMBER(C8-'Choose Housekeeping Genes'!D$12),C8-'Choose Housekeeping Genes'!D$12,"")</f>
        <v/>
      </c>
      <c r="AV8" s="22" t="str">
        <f ca="1">IF(ISNUMBER(D8-'Choose Housekeeping Genes'!E$12),D8-'Choose Housekeeping Genes'!E$12,"")</f>
        <v/>
      </c>
      <c r="AW8" s="22" t="str">
        <f ca="1">IF(ISNUMBER(E8-'Choose Housekeeping Genes'!F$12),E8-'Choose Housekeeping Genes'!F$12,"")</f>
        <v/>
      </c>
      <c r="AX8" s="22" t="str">
        <f ca="1">IF(ISNUMBER(F8-'Choose Housekeeping Genes'!G$12),F8-'Choose Housekeeping Genes'!G$12,"")</f>
        <v/>
      </c>
      <c r="AY8" s="22" t="str">
        <f ca="1">IF(ISNUMBER(G8-'Choose Housekeeping Genes'!H$12),G8-'Choose Housekeeping Genes'!H$12,"")</f>
        <v/>
      </c>
      <c r="AZ8" s="22" t="str">
        <f ca="1">IF(ISNUMBER(H8-'Choose Housekeeping Genes'!I$12),H8-'Choose Housekeeping Genes'!I$12,"")</f>
        <v/>
      </c>
      <c r="BA8" s="22" t="str">
        <f ca="1">IF(ISNUMBER(I8-'Choose Housekeeping Genes'!J$12),I8-'Choose Housekeeping Genes'!J$12,"")</f>
        <v/>
      </c>
      <c r="BB8" s="22" t="str">
        <f ca="1">IF(ISNUMBER(J8-'Choose Housekeeping Genes'!K$12),J8-'Choose Housekeeping Genes'!K$12,"")</f>
        <v/>
      </c>
      <c r="BC8" s="22" t="str">
        <f ca="1">IF(ISNUMBER(K8-'Choose Housekeeping Genes'!L$12),K8-'Choose Housekeeping Genes'!L$12,"")</f>
        <v/>
      </c>
      <c r="BD8" s="22" t="str">
        <f ca="1">IF(ISNUMBER(L8-'Choose Housekeeping Genes'!M$12),L8-'Choose Housekeeping Genes'!M$12,"")</f>
        <v/>
      </c>
      <c r="BE8" s="22" t="str">
        <f ca="1">IF(ISNUMBER(M8-'Choose Housekeeping Genes'!N$12),M8-'Choose Housekeeping Genes'!N$12,"")</f>
        <v/>
      </c>
      <c r="BF8" s="22" t="str">
        <f ca="1">IF(ISNUMBER(N8-'Choose Housekeeping Genes'!O$12),N8-'Choose Housekeeping Genes'!O$12,"")</f>
        <v/>
      </c>
      <c r="BG8" s="22" t="str">
        <f ca="1">IF(ISNUMBER(O8-'Choose Housekeeping Genes'!P$12),O8-'Choose Housekeeping Genes'!P$12,"")</f>
        <v/>
      </c>
      <c r="BH8" s="22" t="str">
        <f ca="1">IF(ISNUMBER(P8-'Choose Housekeeping Genes'!Q$12),P8-'Choose Housekeeping Genes'!Q$12,"")</f>
        <v/>
      </c>
      <c r="BI8" s="22" t="str">
        <f ca="1">IF(ISNUMBER(Q8-'Choose Housekeeping Genes'!R$12),Q8-'Choose Housekeeping Genes'!R$12,"")</f>
        <v/>
      </c>
      <c r="BJ8" s="22" t="str">
        <f ca="1">IF(ISNUMBER(R8-'Choose Housekeeping Genes'!S$12),R8-'Choose Housekeeping Genes'!S$12,"")</f>
        <v/>
      </c>
      <c r="BK8" s="22" t="str">
        <f ca="1">IF(ISNUMBER(S8-'Choose Housekeeping Genes'!T$12),S8-'Choose Housekeeping Genes'!T$12,"")</f>
        <v/>
      </c>
      <c r="BL8" s="22" t="str">
        <f ca="1">IF(ISNUMBER(T8-'Choose Housekeeping Genes'!U$12),T8-'Choose Housekeeping Genes'!U$12,"")</f>
        <v/>
      </c>
      <c r="BM8" s="22" t="str">
        <f ca="1">IF(ISNUMBER(U8-'Choose Housekeeping Genes'!V$12),U8-'Choose Housekeeping Genes'!V$12,"")</f>
        <v/>
      </c>
      <c r="BN8" s="22" t="str">
        <f ca="1">IF(ISNUMBER(V8-'Choose Housekeeping Genes'!W$12),V8-'Choose Housekeeping Genes'!W$12,"")</f>
        <v/>
      </c>
      <c r="BO8" s="146" t="str">
        <f t="shared" si="0"/>
        <v>5S-OT</v>
      </c>
      <c r="BP8" s="145" t="s">
        <v>430</v>
      </c>
      <c r="BQ8" s="22" t="str">
        <f ca="1">IF(ISNUMBER(Y8-'Choose Housekeeping Genes'!AA$12),Y8-'Choose Housekeeping Genes'!AA$12,"")</f>
        <v/>
      </c>
      <c r="BR8" s="22" t="str">
        <f ca="1">IF(ISNUMBER(Z8-'Choose Housekeeping Genes'!AB$12),Z8-'Choose Housekeeping Genes'!AB$12,"")</f>
        <v/>
      </c>
      <c r="BS8" s="22" t="str">
        <f ca="1">IF(ISNUMBER(AA8-'Choose Housekeeping Genes'!AC$12),AA8-'Choose Housekeeping Genes'!AC$12,"")</f>
        <v/>
      </c>
      <c r="BT8" s="22" t="str">
        <f ca="1">IF(ISNUMBER(AB8-'Choose Housekeeping Genes'!AD$12),AB8-'Choose Housekeeping Genes'!AD$12,"")</f>
        <v/>
      </c>
      <c r="BU8" s="22" t="str">
        <f ca="1">IF(ISNUMBER(AC8-'Choose Housekeeping Genes'!AE$12),AC8-'Choose Housekeeping Genes'!AE$12,"")</f>
        <v/>
      </c>
      <c r="BV8" s="22" t="str">
        <f ca="1">IF(ISNUMBER(AD8-'Choose Housekeeping Genes'!AF$12),AD8-'Choose Housekeeping Genes'!AF$12,"")</f>
        <v/>
      </c>
      <c r="BW8" s="22" t="str">
        <f ca="1">IF(ISNUMBER(AE8-'Choose Housekeeping Genes'!AG$12),AE8-'Choose Housekeeping Genes'!AG$12,"")</f>
        <v/>
      </c>
      <c r="BX8" s="22" t="str">
        <f ca="1">IF(ISNUMBER(AF8-'Choose Housekeeping Genes'!AH$12),AF8-'Choose Housekeeping Genes'!AH$12,"")</f>
        <v/>
      </c>
      <c r="BY8" s="22" t="str">
        <f ca="1">IF(ISNUMBER(AG8-'Choose Housekeeping Genes'!AI$12),AG8-'Choose Housekeeping Genes'!AI$12,"")</f>
        <v/>
      </c>
      <c r="BZ8" s="22" t="str">
        <f ca="1">IF(ISNUMBER(AH8-'Choose Housekeeping Genes'!AJ$12),AH8-'Choose Housekeeping Genes'!AJ$12,"")</f>
        <v/>
      </c>
      <c r="CA8" s="22" t="str">
        <f ca="1">IF(ISNUMBER(AI8-'Choose Housekeeping Genes'!AK$12),AI8-'Choose Housekeeping Genes'!AK$12,"")</f>
        <v/>
      </c>
      <c r="CB8" s="22" t="str">
        <f ca="1">IF(ISNUMBER(AJ8-'Choose Housekeeping Genes'!AL$12),AJ8-'Choose Housekeeping Genes'!AL$12,"")</f>
        <v/>
      </c>
      <c r="CC8" s="22" t="str">
        <f ca="1">IF(ISNUMBER(AK8-'Choose Housekeeping Genes'!AM$12),AK8-'Choose Housekeeping Genes'!AM$12,"")</f>
        <v/>
      </c>
      <c r="CD8" s="22" t="str">
        <f ca="1">IF(ISNUMBER(AL8-'Choose Housekeeping Genes'!AN$12),AL8-'Choose Housekeeping Genes'!AN$12,"")</f>
        <v/>
      </c>
      <c r="CE8" s="22" t="str">
        <f ca="1">IF(ISNUMBER(AM8-'Choose Housekeeping Genes'!AO$12),AM8-'Choose Housekeeping Genes'!AO$12,"")</f>
        <v/>
      </c>
      <c r="CF8" s="22" t="str">
        <f ca="1">IF(ISNUMBER(AN8-'Choose Housekeeping Genes'!AP$12),AN8-'Choose Housekeeping Genes'!AP$12,"")</f>
        <v/>
      </c>
      <c r="CG8" s="22" t="str">
        <f ca="1">IF(ISNUMBER(AO8-'Choose Housekeeping Genes'!AQ$12),AO8-'Choose Housekeeping Genes'!AQ$12,"")</f>
        <v/>
      </c>
      <c r="CH8" s="22" t="str">
        <f ca="1">IF(ISNUMBER(AP8-'Choose Housekeeping Genes'!AR$12),AP8-'Choose Housekeeping Genes'!AR$12,"")</f>
        <v/>
      </c>
      <c r="CI8" s="22" t="str">
        <f ca="1">IF(ISNUMBER(AQ8-'Choose Housekeeping Genes'!AS$12),AQ8-'Choose Housekeeping Genes'!AS$12,"")</f>
        <v/>
      </c>
      <c r="CJ8" s="22" t="str">
        <f ca="1">IF(ISNUMBER(AR8-'Choose Housekeeping Genes'!AT$12),AR8-'Choose Housekeeping Genes'!AT$12,"")</f>
        <v/>
      </c>
      <c r="CK8" s="69" t="e">
        <f t="shared" ca="1" si="4"/>
        <v>#DIV/0!</v>
      </c>
      <c r="CL8" s="148" t="e">
        <f t="shared" ca="1" si="5"/>
        <v>#DIV/0!</v>
      </c>
      <c r="CQ8" s="1">
        <v>6</v>
      </c>
      <c r="CR8" s="47" t="e">
        <f t="array" aca="1" ref="CR8" ca="1">INDIRECT("'All expressed genes'!$A"&amp;MIN(IF('All expressed genes'!$G$3:$G$187=LARGE('All expressed genes'!$G$3:$G$187,CQ8),ROW('All expressed genes'!$A$3:$A$187),"")))</f>
        <v>#DIV/0!</v>
      </c>
      <c r="CS8" s="47" t="e">
        <f t="array" aca="1" ref="CS8" ca="1">INDIRECT("'All expressed genes'!$G"&amp;MIN(IF('All expressed genes'!$G$3:$G$187=LARGE('All expressed genes'!$G$3:$G$187,CQ8),ROW('All expressed genes'!$A$3:$A$187),"")))</f>
        <v>#DIV/0!</v>
      </c>
      <c r="CT8" s="47"/>
      <c r="CU8" s="47">
        <f t="shared" si="46"/>
        <v>180</v>
      </c>
      <c r="CV8" s="47" t="e">
        <f t="array" aca="1" ref="CV8" ca="1">INDIRECT("'All expressed genes'!$A"&amp;MIN(IF('All expressed genes'!$G$3:$G$187=LARGE('All expressed genes'!$G$3:$G$187,CU8),ROW('All expressed genes'!$A$3:$A$187),"")))</f>
        <v>#DIV/0!</v>
      </c>
      <c r="CW8" s="47" t="e">
        <f t="array" aca="1" ref="CW8" ca="1">INDIRECT("'All expressed genes'!$I"&amp;MIN(IF('All expressed genes'!$G$3:$G$187=LARGE('All expressed genes'!$G$3:$G$187,CU8),ROW('All expressed genes'!$A$3:$A$187),"")))</f>
        <v>#DIV/0!</v>
      </c>
      <c r="CX8" s="47" t="e">
        <f t="shared" ca="1" si="1"/>
        <v>#DIV/0!</v>
      </c>
      <c r="DA8" s="73" t="str">
        <f>'Transcript table'!C16</f>
        <v>5S-OT</v>
      </c>
      <c r="DB8" s="21" t="s">
        <v>430</v>
      </c>
      <c r="DC8" s="68" t="str">
        <f t="shared" ca="1" si="6"/>
        <v/>
      </c>
      <c r="DD8" s="68" t="str">
        <f t="shared" ca="1" si="7"/>
        <v/>
      </c>
      <c r="DE8" s="68" t="str">
        <f t="shared" ca="1" si="8"/>
        <v/>
      </c>
      <c r="DF8" s="68" t="str">
        <f t="shared" ca="1" si="9"/>
        <v/>
      </c>
      <c r="DG8" s="68" t="str">
        <f t="shared" ca="1" si="10"/>
        <v/>
      </c>
      <c r="DH8" s="68" t="str">
        <f t="shared" ca="1" si="11"/>
        <v/>
      </c>
      <c r="DI8" s="68" t="str">
        <f t="shared" ca="1" si="12"/>
        <v/>
      </c>
      <c r="DJ8" s="68" t="str">
        <f t="shared" ca="1" si="13"/>
        <v/>
      </c>
      <c r="DK8" s="68" t="str">
        <f t="shared" ca="1" si="14"/>
        <v/>
      </c>
      <c r="DL8" s="68" t="str">
        <f t="shared" ca="1" si="15"/>
        <v/>
      </c>
      <c r="DM8" s="68" t="str">
        <f t="shared" ca="1" si="16"/>
        <v/>
      </c>
      <c r="DN8" s="68" t="str">
        <f t="shared" ca="1" si="17"/>
        <v/>
      </c>
      <c r="DO8" s="68" t="str">
        <f t="shared" ca="1" si="18"/>
        <v/>
      </c>
      <c r="DP8" s="68" t="str">
        <f t="shared" ca="1" si="19"/>
        <v/>
      </c>
      <c r="DQ8" s="68" t="str">
        <f t="shared" ca="1" si="20"/>
        <v/>
      </c>
      <c r="DR8" s="68" t="str">
        <f t="shared" ca="1" si="21"/>
        <v/>
      </c>
      <c r="DS8" s="68" t="str">
        <f t="shared" ca="1" si="22"/>
        <v/>
      </c>
      <c r="DT8" s="68" t="str">
        <f t="shared" ca="1" si="23"/>
        <v/>
      </c>
      <c r="DU8" s="68" t="str">
        <f t="shared" ca="1" si="24"/>
        <v/>
      </c>
      <c r="DV8" s="68" t="str">
        <f t="shared" ca="1" si="25"/>
        <v/>
      </c>
      <c r="DW8" s="146" t="str">
        <f>'Transcript table'!C16</f>
        <v>5S-OT</v>
      </c>
      <c r="DX8" s="145" t="s">
        <v>430</v>
      </c>
      <c r="DY8" s="68" t="str">
        <f t="shared" ca="1" si="26"/>
        <v/>
      </c>
      <c r="DZ8" s="68" t="str">
        <f t="shared" ca="1" si="27"/>
        <v/>
      </c>
      <c r="EA8" s="68" t="str">
        <f t="shared" ca="1" si="28"/>
        <v/>
      </c>
      <c r="EB8" s="68" t="str">
        <f t="shared" ca="1" si="29"/>
        <v/>
      </c>
      <c r="EC8" s="68" t="str">
        <f t="shared" ca="1" si="30"/>
        <v/>
      </c>
      <c r="ED8" s="68" t="str">
        <f t="shared" ca="1" si="31"/>
        <v/>
      </c>
      <c r="EE8" s="68" t="str">
        <f t="shared" ca="1" si="32"/>
        <v/>
      </c>
      <c r="EF8" s="68" t="str">
        <f t="shared" ca="1" si="33"/>
        <v/>
      </c>
      <c r="EG8" s="68" t="str">
        <f t="shared" ca="1" si="34"/>
        <v/>
      </c>
      <c r="EH8" s="68" t="str">
        <f t="shared" ca="1" si="35"/>
        <v/>
      </c>
      <c r="EI8" s="68" t="str">
        <f t="shared" ca="1" si="36"/>
        <v/>
      </c>
      <c r="EJ8" s="68" t="str">
        <f t="shared" ca="1" si="37"/>
        <v/>
      </c>
      <c r="EK8" s="68" t="str">
        <f t="shared" ca="1" si="38"/>
        <v/>
      </c>
      <c r="EL8" s="68" t="str">
        <f t="shared" ca="1" si="39"/>
        <v/>
      </c>
      <c r="EM8" s="68" t="str">
        <f t="shared" ca="1" si="40"/>
        <v/>
      </c>
      <c r="EN8" s="68" t="str">
        <f t="shared" ca="1" si="41"/>
        <v/>
      </c>
      <c r="EO8" s="68" t="str">
        <f t="shared" ca="1" si="42"/>
        <v/>
      </c>
      <c r="EP8" s="68" t="str">
        <f t="shared" ca="1" si="43"/>
        <v/>
      </c>
      <c r="EQ8" s="68" t="str">
        <f t="shared" ca="1" si="44"/>
        <v/>
      </c>
      <c r="ER8" s="68" t="str">
        <f t="shared" ca="1" si="45"/>
        <v/>
      </c>
    </row>
    <row r="9" spans="1:148" ht="12.75" customHeight="1">
      <c r="A9" s="139" t="str">
        <f>'Test Sample Data'!A9</f>
        <v>6430411K18Rik</v>
      </c>
      <c r="B9" s="141" t="s">
        <v>428</v>
      </c>
      <c r="C9" s="22" t="str">
        <f>IF(SUM('Test Sample Data'!C$3:C$194)&gt;10,IF(AND(ISNUMBER('Test Sample Data'!C9),'Test Sample Data'!C9&lt;35,'Test Sample Data'!C9&gt;0),'Test Sample Data'!C9-'Choose Housekeeping Genes'!D$20,35-'Choose Housekeeping Genes'!D$20),"")</f>
        <v/>
      </c>
      <c r="D9" s="22" t="str">
        <f>IF(SUM('Test Sample Data'!D$3:D$194)&gt;10,IF(AND(ISNUMBER('Test Sample Data'!D9),'Test Sample Data'!D9&lt;35,'Test Sample Data'!D9&gt;0),'Test Sample Data'!D9-'Choose Housekeeping Genes'!E$20,35-'Choose Housekeeping Genes'!E$20),"")</f>
        <v/>
      </c>
      <c r="E9" s="22" t="str">
        <f>IF(SUM('Test Sample Data'!E$3:E$194)&gt;10,IF(AND(ISNUMBER('Test Sample Data'!E9),'Test Sample Data'!E9&lt;35,'Test Sample Data'!E9&gt;0),'Test Sample Data'!E9-'Choose Housekeeping Genes'!F$20,35-'Choose Housekeeping Genes'!F$20),"")</f>
        <v/>
      </c>
      <c r="F9" s="22" t="str">
        <f>IF(SUM('Test Sample Data'!F$3:F$194)&gt;10,IF(AND(ISNUMBER('Test Sample Data'!F9),'Test Sample Data'!F9&lt;35,'Test Sample Data'!F9&gt;0),'Test Sample Data'!F9-'Choose Housekeeping Genes'!G$20,35-'Choose Housekeeping Genes'!G$20),"")</f>
        <v/>
      </c>
      <c r="G9" s="22" t="str">
        <f>IF(SUM('Test Sample Data'!G$3:G$194)&gt;10,IF(AND(ISNUMBER('Test Sample Data'!G9),'Test Sample Data'!G9&lt;35,'Test Sample Data'!G9&gt;0),'Test Sample Data'!G9-'Choose Housekeeping Genes'!H$20,35-'Choose Housekeeping Genes'!H$20),"")</f>
        <v/>
      </c>
      <c r="H9" s="22" t="str">
        <f>IF(SUM('Test Sample Data'!H$3:H$194)&gt;10,IF(AND(ISNUMBER('Test Sample Data'!H9),'Test Sample Data'!H9&lt;35,'Test Sample Data'!H9&gt;0),'Test Sample Data'!H9-'Choose Housekeeping Genes'!I$20,35-'Choose Housekeeping Genes'!I$20),"")</f>
        <v/>
      </c>
      <c r="I9" s="22" t="str">
        <f>IF(SUM('Test Sample Data'!I$3:I$194)&gt;10,IF(AND(ISNUMBER('Test Sample Data'!I9),'Test Sample Data'!I9&lt;35,'Test Sample Data'!I9&gt;0),'Test Sample Data'!I9-'Choose Housekeeping Genes'!J$20,35-'Choose Housekeeping Genes'!J$20),"")</f>
        <v/>
      </c>
      <c r="J9" s="22" t="str">
        <f>IF(SUM('Test Sample Data'!J$3:J$194)&gt;10,IF(AND(ISNUMBER('Test Sample Data'!J9),'Test Sample Data'!J9&lt;35,'Test Sample Data'!J9&gt;0),'Test Sample Data'!J9-'Choose Housekeeping Genes'!K$20,35-'Choose Housekeeping Genes'!K$20),"")</f>
        <v/>
      </c>
      <c r="K9" s="22" t="str">
        <f>IF(SUM('Test Sample Data'!K$3:K$194)&gt;10,IF(AND(ISNUMBER('Test Sample Data'!K9),'Test Sample Data'!K9&lt;35,'Test Sample Data'!K9&gt;0),'Test Sample Data'!K9-'Choose Housekeeping Genes'!L$20,35-'Choose Housekeeping Genes'!L$20),"")</f>
        <v/>
      </c>
      <c r="L9" s="22" t="str">
        <f>IF(SUM('Test Sample Data'!L$3:L$194)&gt;10,IF(AND(ISNUMBER('Test Sample Data'!L9),'Test Sample Data'!L9&lt;35,'Test Sample Data'!L9&gt;0),'Test Sample Data'!L9-'Choose Housekeeping Genes'!M$20,35-'Choose Housekeeping Genes'!M$20),"")</f>
        <v/>
      </c>
      <c r="M9" s="22" t="str">
        <f>IF(SUM('Test Sample Data'!M$3:M$194)&gt;10,IF(AND(ISNUMBER('Test Sample Data'!M9),'Test Sample Data'!M9&lt;35,'Test Sample Data'!M9&gt;0),'Test Sample Data'!M9-'Choose Housekeeping Genes'!N$20,35-'Choose Housekeeping Genes'!N$20),"")</f>
        <v/>
      </c>
      <c r="N9" s="22" t="str">
        <f>IF(SUM('Test Sample Data'!N$3:N$194)&gt;10,IF(AND(ISNUMBER('Test Sample Data'!N9),'Test Sample Data'!N9&lt;35,'Test Sample Data'!N9&gt;0),'Test Sample Data'!N9-'Choose Housekeeping Genes'!O$20,35-'Choose Housekeeping Genes'!O$20),"")</f>
        <v/>
      </c>
      <c r="O9" s="22" t="str">
        <f>IF(SUM('Test Sample Data'!O$3:O$194)&gt;10,IF(AND(ISNUMBER('Test Sample Data'!O9),'Test Sample Data'!O9&lt;35,'Test Sample Data'!O9&gt;0),'Test Sample Data'!O9-'Choose Housekeeping Genes'!P$20,35-'Choose Housekeeping Genes'!P$20),"")</f>
        <v/>
      </c>
      <c r="P9" s="22" t="str">
        <f>IF(SUM('Test Sample Data'!P$3:P$194)&gt;10,IF(AND(ISNUMBER('Test Sample Data'!P9),'Test Sample Data'!P9&lt;35,'Test Sample Data'!P9&gt;0),'Test Sample Data'!P9-'Choose Housekeeping Genes'!Q$20,35-'Choose Housekeeping Genes'!Q$20),"")</f>
        <v/>
      </c>
      <c r="Q9" s="22" t="str">
        <f>IF(SUM('Test Sample Data'!Q$3:Q$194)&gt;10,IF(AND(ISNUMBER('Test Sample Data'!Q9),'Test Sample Data'!Q9&lt;35,'Test Sample Data'!Q9&gt;0),'Test Sample Data'!Q9-'Choose Housekeeping Genes'!R$20,35-'Choose Housekeeping Genes'!R$20),"")</f>
        <v/>
      </c>
      <c r="R9" s="22" t="str">
        <f>IF(SUM('Test Sample Data'!R$3:R$194)&gt;10,IF(AND(ISNUMBER('Test Sample Data'!R9),'Test Sample Data'!R9&lt;35,'Test Sample Data'!R9&gt;0),'Test Sample Data'!R9-'Choose Housekeeping Genes'!S$20,35-'Choose Housekeeping Genes'!S$20),"")</f>
        <v/>
      </c>
      <c r="S9" s="22" t="str">
        <f>IF(SUM('Test Sample Data'!S$3:S$194)&gt;10,IF(AND(ISNUMBER('Test Sample Data'!S9),'Test Sample Data'!S9&lt;35,'Test Sample Data'!S9&gt;0),'Test Sample Data'!S9-'Choose Housekeeping Genes'!T$20,35-'Choose Housekeeping Genes'!T$20),"")</f>
        <v/>
      </c>
      <c r="T9" s="22" t="str">
        <f>IF(SUM('Test Sample Data'!T$3:T$194)&gt;10,IF(AND(ISNUMBER('Test Sample Data'!T9),'Test Sample Data'!T9&lt;35,'Test Sample Data'!T9&gt;0),'Test Sample Data'!T9-'Choose Housekeeping Genes'!U$20,35-'Choose Housekeeping Genes'!U$20),"")</f>
        <v/>
      </c>
      <c r="U9" s="22" t="str">
        <f>IF(SUM('Test Sample Data'!U$3:U$194)&gt;10,IF(AND(ISNUMBER('Test Sample Data'!U9),'Test Sample Data'!U9&lt;35,'Test Sample Data'!U9&gt;0),'Test Sample Data'!U9-'Choose Housekeeping Genes'!V$20,35-'Choose Housekeeping Genes'!V$20),"")</f>
        <v/>
      </c>
      <c r="V9" s="22" t="str">
        <f>IF(SUM('Test Sample Data'!V$3:V$194)&gt;10,IF(AND(ISNUMBER('Test Sample Data'!V9),'Test Sample Data'!V9&lt;35,'Test Sample Data'!V9&gt;0),'Test Sample Data'!V9-'Choose Housekeeping Genes'!W$20,35-'Choose Housekeeping Genes'!W$20),"")</f>
        <v/>
      </c>
      <c r="W9" s="144" t="str">
        <f>'Control Sample Data'!A9</f>
        <v>6430411K18Rik</v>
      </c>
      <c r="X9" s="145" t="s">
        <v>428</v>
      </c>
      <c r="Y9" s="22" t="str">
        <f>IF(SUM('Control Sample Data'!C$3:C$194)&gt;10,IF(AND(ISNUMBER('Control Sample Data'!C9),'Control Sample Data'!C9&lt;35,'Control Sample Data'!C9&gt;0),'Control Sample Data'!C9-'Choose Housekeeping Genes'!AA$20,35-'Choose Housekeeping Genes'!AA$20),"")</f>
        <v/>
      </c>
      <c r="Z9" s="22" t="str">
        <f>IF(SUM('Control Sample Data'!D$3:D$194)&gt;10,IF(AND(ISNUMBER('Control Sample Data'!D9),'Control Sample Data'!D9&lt;35,'Control Sample Data'!D9&gt;0),'Control Sample Data'!D9-'Choose Housekeeping Genes'!AB$20,35-'Choose Housekeeping Genes'!AB$20),"")</f>
        <v/>
      </c>
      <c r="AA9" s="22" t="str">
        <f>IF(SUM('Control Sample Data'!E$3:E$194)&gt;10,IF(AND(ISNUMBER('Control Sample Data'!E9),'Control Sample Data'!E9&lt;35,'Control Sample Data'!E9&gt;0),'Control Sample Data'!E9-'Choose Housekeeping Genes'!AC$20,35-'Choose Housekeeping Genes'!AC$20),"")</f>
        <v/>
      </c>
      <c r="AB9" s="22" t="str">
        <f>IF(SUM('Control Sample Data'!F$3:F$194)&gt;10,IF(AND(ISNUMBER('Control Sample Data'!F9),'Control Sample Data'!F9&lt;35,'Control Sample Data'!F9&gt;0),'Control Sample Data'!F9-'Choose Housekeeping Genes'!AD$20,35-'Choose Housekeeping Genes'!AD$20),"")</f>
        <v/>
      </c>
      <c r="AC9" s="22" t="str">
        <f>IF(SUM('Control Sample Data'!G$3:G$194)&gt;10,IF(AND(ISNUMBER('Control Sample Data'!G9),'Control Sample Data'!G9&lt;35,'Control Sample Data'!G9&gt;0),'Control Sample Data'!G9-'Choose Housekeeping Genes'!AE$20,35-'Choose Housekeeping Genes'!AE$20),"")</f>
        <v/>
      </c>
      <c r="AD9" s="22" t="str">
        <f>IF(SUM('Control Sample Data'!H$3:H$194)&gt;10,IF(AND(ISNUMBER('Control Sample Data'!H9),'Control Sample Data'!H9&lt;35,'Control Sample Data'!H9&gt;0),'Control Sample Data'!H9-'Choose Housekeeping Genes'!AF$20,35-'Choose Housekeeping Genes'!AF$20),"")</f>
        <v/>
      </c>
      <c r="AE9" s="22" t="str">
        <f>IF(SUM('Control Sample Data'!I$3:I$194)&gt;10,IF(AND(ISNUMBER('Control Sample Data'!I9),'Control Sample Data'!I9&lt;35,'Control Sample Data'!I9&gt;0),'Control Sample Data'!I9-'Choose Housekeeping Genes'!AG$20,35-'Choose Housekeeping Genes'!AG$20),"")</f>
        <v/>
      </c>
      <c r="AF9" s="22" t="str">
        <f>IF(SUM('Control Sample Data'!J$3:J$194)&gt;10,IF(AND(ISNUMBER('Control Sample Data'!J9),'Control Sample Data'!J9&lt;35,'Control Sample Data'!J9&gt;0),'Control Sample Data'!J9-'Choose Housekeeping Genes'!AH$20,35-'Choose Housekeeping Genes'!AH$20),"")</f>
        <v/>
      </c>
      <c r="AG9" s="22" t="str">
        <f>IF(SUM('Control Sample Data'!K$3:K$194)&gt;10,IF(AND(ISNUMBER('Control Sample Data'!K9),'Control Sample Data'!K9&lt;35,'Control Sample Data'!K9&gt;0),'Control Sample Data'!K9-'Choose Housekeeping Genes'!AI$20,35-'Choose Housekeeping Genes'!AI$20),"")</f>
        <v/>
      </c>
      <c r="AH9" s="22" t="str">
        <f>IF(SUM('Control Sample Data'!L$3:L$194)&gt;10,IF(AND(ISNUMBER('Control Sample Data'!L9),'Control Sample Data'!L9&lt;35,'Control Sample Data'!L9&gt;0),'Control Sample Data'!L9-'Choose Housekeeping Genes'!AJ$20,35-'Choose Housekeeping Genes'!AJ$20),"")</f>
        <v/>
      </c>
      <c r="AI9" s="22" t="str">
        <f>IF(SUM('Control Sample Data'!M$3:M$194)&gt;10,IF(AND(ISNUMBER('Control Sample Data'!M9),'Control Sample Data'!M9&lt;35,'Control Sample Data'!M9&gt;0),'Control Sample Data'!M9-'Choose Housekeeping Genes'!AK$20,35-'Choose Housekeeping Genes'!AK$20),"")</f>
        <v/>
      </c>
      <c r="AJ9" s="22" t="str">
        <f>IF(SUM('Control Sample Data'!N$3:N$194)&gt;10,IF(AND(ISNUMBER('Control Sample Data'!N9),'Control Sample Data'!N9&lt;35,'Control Sample Data'!N9&gt;0),'Control Sample Data'!N9-'Choose Housekeeping Genes'!AL$20,35-'Choose Housekeeping Genes'!AL$20),"")</f>
        <v/>
      </c>
      <c r="AK9" s="22" t="str">
        <f>IF(SUM('Control Sample Data'!O$3:O$194)&gt;10,IF(AND(ISNUMBER('Control Sample Data'!O9),'Control Sample Data'!O9&lt;35,'Control Sample Data'!O9&gt;0),'Control Sample Data'!O9-'Choose Housekeeping Genes'!AM$20,35-'Choose Housekeeping Genes'!AM$20),"")</f>
        <v/>
      </c>
      <c r="AL9" s="22" t="str">
        <f>IF(SUM('Control Sample Data'!P$3:P$194)&gt;10,IF(AND(ISNUMBER('Control Sample Data'!P9),'Control Sample Data'!P9&lt;35,'Control Sample Data'!P9&gt;0),'Control Sample Data'!P9-'Choose Housekeeping Genes'!AN$20,35-'Choose Housekeeping Genes'!AN$20),"")</f>
        <v/>
      </c>
      <c r="AM9" s="22" t="str">
        <f>IF(SUM('Control Sample Data'!Q$3:Q$194)&gt;10,IF(AND(ISNUMBER('Control Sample Data'!Q9),'Control Sample Data'!Q9&lt;35,'Control Sample Data'!Q9&gt;0),'Control Sample Data'!Q9-'Choose Housekeeping Genes'!AO$20,35-'Choose Housekeeping Genes'!AO$20),"")</f>
        <v/>
      </c>
      <c r="AN9" s="22" t="str">
        <f>IF(SUM('Control Sample Data'!R$3:R$194)&gt;10,IF(AND(ISNUMBER('Control Sample Data'!R9),'Control Sample Data'!R9&lt;35,'Control Sample Data'!R9&gt;0),'Control Sample Data'!R9-'Choose Housekeeping Genes'!AP$20,35-'Choose Housekeeping Genes'!AP$20),"")</f>
        <v/>
      </c>
      <c r="AO9" s="22" t="str">
        <f>IF(SUM('Control Sample Data'!S$3:S$194)&gt;10,IF(AND(ISNUMBER('Control Sample Data'!S9),'Control Sample Data'!S9&lt;35,'Control Sample Data'!S9&gt;0),'Control Sample Data'!S9-'Choose Housekeeping Genes'!AQ$20,35-'Choose Housekeeping Genes'!AQ$20),"")</f>
        <v/>
      </c>
      <c r="AP9" s="22" t="str">
        <f>IF(SUM('Control Sample Data'!T$3:T$194)&gt;10,IF(AND(ISNUMBER('Control Sample Data'!T9),'Control Sample Data'!T9&lt;35,'Control Sample Data'!T9&gt;0),'Control Sample Data'!T9-'Choose Housekeeping Genes'!AR$20,35-'Choose Housekeeping Genes'!AR$20),"")</f>
        <v/>
      </c>
      <c r="AQ9" s="22" t="str">
        <f>IF(SUM('Control Sample Data'!U$3:U$194)&gt;10,IF(AND(ISNUMBER('Control Sample Data'!U9),'Control Sample Data'!U9&lt;35,'Control Sample Data'!U9&gt;0),'Control Sample Data'!U9-'Choose Housekeeping Genes'!AS$20,35-'Choose Housekeeping Genes'!AS$20),"")</f>
        <v/>
      </c>
      <c r="AR9" s="22" t="str">
        <f>IF(SUM('Control Sample Data'!V$3:V$194)&gt;10,IF(AND(ISNUMBER('Control Sample Data'!V9),'Control Sample Data'!V9&lt;35,'Control Sample Data'!V9&gt;0),'Control Sample Data'!V9-'Choose Housekeeping Genes'!AT$20,35-'Choose Housekeeping Genes'!AT$20),"")</f>
        <v/>
      </c>
      <c r="AS9" s="73" t="str">
        <f>'Control Sample Data'!A9</f>
        <v>6430411K18Rik</v>
      </c>
      <c r="AT9" s="21" t="s">
        <v>428</v>
      </c>
      <c r="AU9" s="22" t="str">
        <f ca="1">IF(ISNUMBER(C9-'Choose Housekeeping Genes'!D$12),C9-'Choose Housekeeping Genes'!D$12,"")</f>
        <v/>
      </c>
      <c r="AV9" s="22" t="str">
        <f ca="1">IF(ISNUMBER(D9-'Choose Housekeeping Genes'!E$12),D9-'Choose Housekeeping Genes'!E$12,"")</f>
        <v/>
      </c>
      <c r="AW9" s="22" t="str">
        <f ca="1">IF(ISNUMBER(E9-'Choose Housekeeping Genes'!F$12),E9-'Choose Housekeeping Genes'!F$12,"")</f>
        <v/>
      </c>
      <c r="AX9" s="22" t="str">
        <f ca="1">IF(ISNUMBER(F9-'Choose Housekeeping Genes'!G$12),F9-'Choose Housekeeping Genes'!G$12,"")</f>
        <v/>
      </c>
      <c r="AY9" s="22" t="str">
        <f ca="1">IF(ISNUMBER(G9-'Choose Housekeeping Genes'!H$12),G9-'Choose Housekeeping Genes'!H$12,"")</f>
        <v/>
      </c>
      <c r="AZ9" s="22" t="str">
        <f ca="1">IF(ISNUMBER(H9-'Choose Housekeeping Genes'!I$12),H9-'Choose Housekeeping Genes'!I$12,"")</f>
        <v/>
      </c>
      <c r="BA9" s="22" t="str">
        <f ca="1">IF(ISNUMBER(I9-'Choose Housekeeping Genes'!J$12),I9-'Choose Housekeeping Genes'!J$12,"")</f>
        <v/>
      </c>
      <c r="BB9" s="22" t="str">
        <f ca="1">IF(ISNUMBER(J9-'Choose Housekeeping Genes'!K$12),J9-'Choose Housekeeping Genes'!K$12,"")</f>
        <v/>
      </c>
      <c r="BC9" s="22" t="str">
        <f ca="1">IF(ISNUMBER(K9-'Choose Housekeeping Genes'!L$12),K9-'Choose Housekeeping Genes'!L$12,"")</f>
        <v/>
      </c>
      <c r="BD9" s="22" t="str">
        <f ca="1">IF(ISNUMBER(L9-'Choose Housekeeping Genes'!M$12),L9-'Choose Housekeeping Genes'!M$12,"")</f>
        <v/>
      </c>
      <c r="BE9" s="22" t="str">
        <f ca="1">IF(ISNUMBER(M9-'Choose Housekeeping Genes'!N$12),M9-'Choose Housekeeping Genes'!N$12,"")</f>
        <v/>
      </c>
      <c r="BF9" s="22" t="str">
        <f ca="1">IF(ISNUMBER(N9-'Choose Housekeeping Genes'!O$12),N9-'Choose Housekeeping Genes'!O$12,"")</f>
        <v/>
      </c>
      <c r="BG9" s="22" t="str">
        <f ca="1">IF(ISNUMBER(O9-'Choose Housekeeping Genes'!P$12),O9-'Choose Housekeeping Genes'!P$12,"")</f>
        <v/>
      </c>
      <c r="BH9" s="22" t="str">
        <f ca="1">IF(ISNUMBER(P9-'Choose Housekeeping Genes'!Q$12),P9-'Choose Housekeeping Genes'!Q$12,"")</f>
        <v/>
      </c>
      <c r="BI9" s="22" t="str">
        <f ca="1">IF(ISNUMBER(Q9-'Choose Housekeeping Genes'!R$12),Q9-'Choose Housekeeping Genes'!R$12,"")</f>
        <v/>
      </c>
      <c r="BJ9" s="22" t="str">
        <f ca="1">IF(ISNUMBER(R9-'Choose Housekeeping Genes'!S$12),R9-'Choose Housekeeping Genes'!S$12,"")</f>
        <v/>
      </c>
      <c r="BK9" s="22" t="str">
        <f ca="1">IF(ISNUMBER(S9-'Choose Housekeeping Genes'!T$12),S9-'Choose Housekeeping Genes'!T$12,"")</f>
        <v/>
      </c>
      <c r="BL9" s="22" t="str">
        <f ca="1">IF(ISNUMBER(T9-'Choose Housekeeping Genes'!U$12),T9-'Choose Housekeeping Genes'!U$12,"")</f>
        <v/>
      </c>
      <c r="BM9" s="22" t="str">
        <f ca="1">IF(ISNUMBER(U9-'Choose Housekeeping Genes'!V$12),U9-'Choose Housekeeping Genes'!V$12,"")</f>
        <v/>
      </c>
      <c r="BN9" s="22" t="str">
        <f ca="1">IF(ISNUMBER(V9-'Choose Housekeeping Genes'!W$12),V9-'Choose Housekeeping Genes'!W$12,"")</f>
        <v/>
      </c>
      <c r="BO9" s="146" t="str">
        <f t="shared" si="0"/>
        <v>6430411K18Rik</v>
      </c>
      <c r="BP9" s="145" t="s">
        <v>428</v>
      </c>
      <c r="BQ9" s="22" t="str">
        <f ca="1">IF(ISNUMBER(Y9-'Choose Housekeeping Genes'!AA$12),Y9-'Choose Housekeeping Genes'!AA$12,"")</f>
        <v/>
      </c>
      <c r="BR9" s="22" t="str">
        <f ca="1">IF(ISNUMBER(Z9-'Choose Housekeeping Genes'!AB$12),Z9-'Choose Housekeeping Genes'!AB$12,"")</f>
        <v/>
      </c>
      <c r="BS9" s="22" t="str">
        <f ca="1">IF(ISNUMBER(AA9-'Choose Housekeeping Genes'!AC$12),AA9-'Choose Housekeeping Genes'!AC$12,"")</f>
        <v/>
      </c>
      <c r="BT9" s="22" t="str">
        <f ca="1">IF(ISNUMBER(AB9-'Choose Housekeeping Genes'!AD$12),AB9-'Choose Housekeeping Genes'!AD$12,"")</f>
        <v/>
      </c>
      <c r="BU9" s="22" t="str">
        <f ca="1">IF(ISNUMBER(AC9-'Choose Housekeeping Genes'!AE$12),AC9-'Choose Housekeeping Genes'!AE$12,"")</f>
        <v/>
      </c>
      <c r="BV9" s="22" t="str">
        <f ca="1">IF(ISNUMBER(AD9-'Choose Housekeeping Genes'!AF$12),AD9-'Choose Housekeeping Genes'!AF$12,"")</f>
        <v/>
      </c>
      <c r="BW9" s="22" t="str">
        <f ca="1">IF(ISNUMBER(AE9-'Choose Housekeeping Genes'!AG$12),AE9-'Choose Housekeeping Genes'!AG$12,"")</f>
        <v/>
      </c>
      <c r="BX9" s="22" t="str">
        <f ca="1">IF(ISNUMBER(AF9-'Choose Housekeeping Genes'!AH$12),AF9-'Choose Housekeeping Genes'!AH$12,"")</f>
        <v/>
      </c>
      <c r="BY9" s="22" t="str">
        <f ca="1">IF(ISNUMBER(AG9-'Choose Housekeeping Genes'!AI$12),AG9-'Choose Housekeeping Genes'!AI$12,"")</f>
        <v/>
      </c>
      <c r="BZ9" s="22" t="str">
        <f ca="1">IF(ISNUMBER(AH9-'Choose Housekeeping Genes'!AJ$12),AH9-'Choose Housekeeping Genes'!AJ$12,"")</f>
        <v/>
      </c>
      <c r="CA9" s="22" t="str">
        <f ca="1">IF(ISNUMBER(AI9-'Choose Housekeeping Genes'!AK$12),AI9-'Choose Housekeeping Genes'!AK$12,"")</f>
        <v/>
      </c>
      <c r="CB9" s="22" t="str">
        <f ca="1">IF(ISNUMBER(AJ9-'Choose Housekeeping Genes'!AL$12),AJ9-'Choose Housekeeping Genes'!AL$12,"")</f>
        <v/>
      </c>
      <c r="CC9" s="22" t="str">
        <f ca="1">IF(ISNUMBER(AK9-'Choose Housekeeping Genes'!AM$12),AK9-'Choose Housekeeping Genes'!AM$12,"")</f>
        <v/>
      </c>
      <c r="CD9" s="22" t="str">
        <f ca="1">IF(ISNUMBER(AL9-'Choose Housekeeping Genes'!AN$12),AL9-'Choose Housekeeping Genes'!AN$12,"")</f>
        <v/>
      </c>
      <c r="CE9" s="22" t="str">
        <f ca="1">IF(ISNUMBER(AM9-'Choose Housekeeping Genes'!AO$12),AM9-'Choose Housekeeping Genes'!AO$12,"")</f>
        <v/>
      </c>
      <c r="CF9" s="22" t="str">
        <f ca="1">IF(ISNUMBER(AN9-'Choose Housekeeping Genes'!AP$12),AN9-'Choose Housekeeping Genes'!AP$12,"")</f>
        <v/>
      </c>
      <c r="CG9" s="22" t="str">
        <f ca="1">IF(ISNUMBER(AO9-'Choose Housekeeping Genes'!AQ$12),AO9-'Choose Housekeeping Genes'!AQ$12,"")</f>
        <v/>
      </c>
      <c r="CH9" s="22" t="str">
        <f ca="1">IF(ISNUMBER(AP9-'Choose Housekeeping Genes'!AR$12),AP9-'Choose Housekeeping Genes'!AR$12,"")</f>
        <v/>
      </c>
      <c r="CI9" s="22" t="str">
        <f ca="1">IF(ISNUMBER(AQ9-'Choose Housekeeping Genes'!AS$12),AQ9-'Choose Housekeeping Genes'!AS$12,"")</f>
        <v/>
      </c>
      <c r="CJ9" s="22" t="str">
        <f ca="1">IF(ISNUMBER(AR9-'Choose Housekeeping Genes'!AT$12),AR9-'Choose Housekeeping Genes'!AT$12,"")</f>
        <v/>
      </c>
      <c r="CK9" s="69" t="e">
        <f t="shared" ca="1" si="4"/>
        <v>#DIV/0!</v>
      </c>
      <c r="CL9" s="148" t="e">
        <f t="shared" ca="1" si="5"/>
        <v>#DIV/0!</v>
      </c>
      <c r="CQ9" s="1">
        <v>7</v>
      </c>
      <c r="CR9" s="47" t="e">
        <f t="array" aca="1" ref="CR9" ca="1">INDIRECT("'All expressed genes'!$A"&amp;MIN(IF('All expressed genes'!$G$3:$G$187=LARGE('All expressed genes'!$G$3:$G$187,CQ9),ROW('All expressed genes'!$A$3:$A$187),"")))</f>
        <v>#DIV/0!</v>
      </c>
      <c r="CS9" s="47" t="e">
        <f t="array" aca="1" ref="CS9" ca="1">INDIRECT("'All expressed genes'!$G"&amp;MIN(IF('All expressed genes'!$G$3:$G$187=LARGE('All expressed genes'!$G$3:$G$187,CQ9),ROW('All expressed genes'!$A$3:$A$187),"")))</f>
        <v>#DIV/0!</v>
      </c>
      <c r="CT9" s="47"/>
      <c r="CU9" s="47">
        <f t="shared" si="46"/>
        <v>179</v>
      </c>
      <c r="CV9" s="47" t="e">
        <f t="array" aca="1" ref="CV9" ca="1">INDIRECT("'All expressed genes'!$A"&amp;MIN(IF('All expressed genes'!$G$3:$G$187=LARGE('All expressed genes'!$G$3:$G$187,CU9),ROW('All expressed genes'!$A$3:$A$187),"")))</f>
        <v>#DIV/0!</v>
      </c>
      <c r="CW9" s="47" t="e">
        <f t="array" aca="1" ref="CW9" ca="1">INDIRECT("'All expressed genes'!$I"&amp;MIN(IF('All expressed genes'!$G$3:$G$187=LARGE('All expressed genes'!$G$3:$G$187,CU9),ROW('All expressed genes'!$A$3:$A$187),"")))</f>
        <v>#DIV/0!</v>
      </c>
      <c r="CX9" s="47" t="e">
        <f t="shared" ca="1" si="1"/>
        <v>#DIV/0!</v>
      </c>
      <c r="DA9" s="73" t="str">
        <f>'Transcript table'!C17</f>
        <v>6430411K18Rik</v>
      </c>
      <c r="DB9" s="21" t="s">
        <v>428</v>
      </c>
      <c r="DC9" s="68" t="str">
        <f t="shared" ca="1" si="6"/>
        <v/>
      </c>
      <c r="DD9" s="68" t="str">
        <f t="shared" ca="1" si="7"/>
        <v/>
      </c>
      <c r="DE9" s="68" t="str">
        <f t="shared" ca="1" si="8"/>
        <v/>
      </c>
      <c r="DF9" s="68" t="str">
        <f t="shared" ca="1" si="9"/>
        <v/>
      </c>
      <c r="DG9" s="68" t="str">
        <f t="shared" ca="1" si="10"/>
        <v/>
      </c>
      <c r="DH9" s="68" t="str">
        <f t="shared" ca="1" si="11"/>
        <v/>
      </c>
      <c r="DI9" s="68" t="str">
        <f t="shared" ca="1" si="12"/>
        <v/>
      </c>
      <c r="DJ9" s="68" t="str">
        <f t="shared" ca="1" si="13"/>
        <v/>
      </c>
      <c r="DK9" s="68" t="str">
        <f t="shared" ca="1" si="14"/>
        <v/>
      </c>
      <c r="DL9" s="68" t="str">
        <f t="shared" ca="1" si="15"/>
        <v/>
      </c>
      <c r="DM9" s="68" t="str">
        <f t="shared" ca="1" si="16"/>
        <v/>
      </c>
      <c r="DN9" s="68" t="str">
        <f t="shared" ca="1" si="17"/>
        <v/>
      </c>
      <c r="DO9" s="68" t="str">
        <f t="shared" ca="1" si="18"/>
        <v/>
      </c>
      <c r="DP9" s="68" t="str">
        <f t="shared" ca="1" si="19"/>
        <v/>
      </c>
      <c r="DQ9" s="68" t="str">
        <f t="shared" ca="1" si="20"/>
        <v/>
      </c>
      <c r="DR9" s="68" t="str">
        <f t="shared" ca="1" si="21"/>
        <v/>
      </c>
      <c r="DS9" s="68" t="str">
        <f t="shared" ca="1" si="22"/>
        <v/>
      </c>
      <c r="DT9" s="68" t="str">
        <f t="shared" ca="1" si="23"/>
        <v/>
      </c>
      <c r="DU9" s="68" t="str">
        <f t="shared" ca="1" si="24"/>
        <v/>
      </c>
      <c r="DV9" s="68" t="str">
        <f t="shared" ca="1" si="25"/>
        <v/>
      </c>
      <c r="DW9" s="146" t="str">
        <f>'Transcript table'!C17</f>
        <v>6430411K18Rik</v>
      </c>
      <c r="DX9" s="145" t="s">
        <v>428</v>
      </c>
      <c r="DY9" s="68" t="str">
        <f t="shared" ca="1" si="26"/>
        <v/>
      </c>
      <c r="DZ9" s="68" t="str">
        <f t="shared" ca="1" si="27"/>
        <v/>
      </c>
      <c r="EA9" s="68" t="str">
        <f t="shared" ca="1" si="28"/>
        <v/>
      </c>
      <c r="EB9" s="68" t="str">
        <f t="shared" ca="1" si="29"/>
        <v/>
      </c>
      <c r="EC9" s="68" t="str">
        <f t="shared" ca="1" si="30"/>
        <v/>
      </c>
      <c r="ED9" s="68" t="str">
        <f t="shared" ca="1" si="31"/>
        <v/>
      </c>
      <c r="EE9" s="68" t="str">
        <f t="shared" ca="1" si="32"/>
        <v/>
      </c>
      <c r="EF9" s="68" t="str">
        <f t="shared" ca="1" si="33"/>
        <v/>
      </c>
      <c r="EG9" s="68" t="str">
        <f t="shared" ca="1" si="34"/>
        <v/>
      </c>
      <c r="EH9" s="68" t="str">
        <f t="shared" ca="1" si="35"/>
        <v/>
      </c>
      <c r="EI9" s="68" t="str">
        <f t="shared" ca="1" si="36"/>
        <v/>
      </c>
      <c r="EJ9" s="68" t="str">
        <f t="shared" ca="1" si="37"/>
        <v/>
      </c>
      <c r="EK9" s="68" t="str">
        <f t="shared" ca="1" si="38"/>
        <v/>
      </c>
      <c r="EL9" s="68" t="str">
        <f t="shared" ca="1" si="39"/>
        <v/>
      </c>
      <c r="EM9" s="68" t="str">
        <f t="shared" ca="1" si="40"/>
        <v/>
      </c>
      <c r="EN9" s="68" t="str">
        <f t="shared" ca="1" si="41"/>
        <v/>
      </c>
      <c r="EO9" s="68" t="str">
        <f t="shared" ca="1" si="42"/>
        <v/>
      </c>
      <c r="EP9" s="68" t="str">
        <f t="shared" ca="1" si="43"/>
        <v/>
      </c>
      <c r="EQ9" s="68" t="str">
        <f t="shared" ca="1" si="44"/>
        <v/>
      </c>
      <c r="ER9" s="68" t="str">
        <f t="shared" ca="1" si="45"/>
        <v/>
      </c>
    </row>
    <row r="10" spans="1:148" ht="12.75" customHeight="1">
      <c r="A10" s="139" t="str">
        <f>'Test Sample Data'!A10</f>
        <v>9530018H14Rik</v>
      </c>
      <c r="B10" s="141" t="s">
        <v>426</v>
      </c>
      <c r="C10" s="22" t="str">
        <f>IF(SUM('Test Sample Data'!C$3:C$194)&gt;10,IF(AND(ISNUMBER('Test Sample Data'!C10),'Test Sample Data'!C10&lt;35,'Test Sample Data'!C10&gt;0),'Test Sample Data'!C10-'Choose Housekeeping Genes'!D$20,35-'Choose Housekeeping Genes'!D$20),"")</f>
        <v/>
      </c>
      <c r="D10" s="22" t="str">
        <f>IF(SUM('Test Sample Data'!D$3:D$194)&gt;10,IF(AND(ISNUMBER('Test Sample Data'!D10),'Test Sample Data'!D10&lt;35,'Test Sample Data'!D10&gt;0),'Test Sample Data'!D10-'Choose Housekeeping Genes'!E$20,35-'Choose Housekeeping Genes'!E$20),"")</f>
        <v/>
      </c>
      <c r="E10" s="22" t="str">
        <f>IF(SUM('Test Sample Data'!E$3:E$194)&gt;10,IF(AND(ISNUMBER('Test Sample Data'!E10),'Test Sample Data'!E10&lt;35,'Test Sample Data'!E10&gt;0),'Test Sample Data'!E10-'Choose Housekeeping Genes'!F$20,35-'Choose Housekeeping Genes'!F$20),"")</f>
        <v/>
      </c>
      <c r="F10" s="22" t="str">
        <f>IF(SUM('Test Sample Data'!F$3:F$194)&gt;10,IF(AND(ISNUMBER('Test Sample Data'!F10),'Test Sample Data'!F10&lt;35,'Test Sample Data'!F10&gt;0),'Test Sample Data'!F10-'Choose Housekeeping Genes'!G$20,35-'Choose Housekeeping Genes'!G$20),"")</f>
        <v/>
      </c>
      <c r="G10" s="22" t="str">
        <f>IF(SUM('Test Sample Data'!G$3:G$194)&gt;10,IF(AND(ISNUMBER('Test Sample Data'!G10),'Test Sample Data'!G10&lt;35,'Test Sample Data'!G10&gt;0),'Test Sample Data'!G10-'Choose Housekeeping Genes'!H$20,35-'Choose Housekeeping Genes'!H$20),"")</f>
        <v/>
      </c>
      <c r="H10" s="22" t="str">
        <f>IF(SUM('Test Sample Data'!H$3:H$194)&gt;10,IF(AND(ISNUMBER('Test Sample Data'!H10),'Test Sample Data'!H10&lt;35,'Test Sample Data'!H10&gt;0),'Test Sample Data'!H10-'Choose Housekeeping Genes'!I$20,35-'Choose Housekeeping Genes'!I$20),"")</f>
        <v/>
      </c>
      <c r="I10" s="22" t="str">
        <f>IF(SUM('Test Sample Data'!I$3:I$194)&gt;10,IF(AND(ISNUMBER('Test Sample Data'!I10),'Test Sample Data'!I10&lt;35,'Test Sample Data'!I10&gt;0),'Test Sample Data'!I10-'Choose Housekeeping Genes'!J$20,35-'Choose Housekeeping Genes'!J$20),"")</f>
        <v/>
      </c>
      <c r="J10" s="22" t="str">
        <f>IF(SUM('Test Sample Data'!J$3:J$194)&gt;10,IF(AND(ISNUMBER('Test Sample Data'!J10),'Test Sample Data'!J10&lt;35,'Test Sample Data'!J10&gt;0),'Test Sample Data'!J10-'Choose Housekeeping Genes'!K$20,35-'Choose Housekeeping Genes'!K$20),"")</f>
        <v/>
      </c>
      <c r="K10" s="22" t="str">
        <f>IF(SUM('Test Sample Data'!K$3:K$194)&gt;10,IF(AND(ISNUMBER('Test Sample Data'!K10),'Test Sample Data'!K10&lt;35,'Test Sample Data'!K10&gt;0),'Test Sample Data'!K10-'Choose Housekeeping Genes'!L$20,35-'Choose Housekeeping Genes'!L$20),"")</f>
        <v/>
      </c>
      <c r="L10" s="22" t="str">
        <f>IF(SUM('Test Sample Data'!L$3:L$194)&gt;10,IF(AND(ISNUMBER('Test Sample Data'!L10),'Test Sample Data'!L10&lt;35,'Test Sample Data'!L10&gt;0),'Test Sample Data'!L10-'Choose Housekeeping Genes'!M$20,35-'Choose Housekeeping Genes'!M$20),"")</f>
        <v/>
      </c>
      <c r="M10" s="22" t="str">
        <f>IF(SUM('Test Sample Data'!M$3:M$194)&gt;10,IF(AND(ISNUMBER('Test Sample Data'!M10),'Test Sample Data'!M10&lt;35,'Test Sample Data'!M10&gt;0),'Test Sample Data'!M10-'Choose Housekeeping Genes'!N$20,35-'Choose Housekeeping Genes'!N$20),"")</f>
        <v/>
      </c>
      <c r="N10" s="22" t="str">
        <f>IF(SUM('Test Sample Data'!N$3:N$194)&gt;10,IF(AND(ISNUMBER('Test Sample Data'!N10),'Test Sample Data'!N10&lt;35,'Test Sample Data'!N10&gt;0),'Test Sample Data'!N10-'Choose Housekeeping Genes'!O$20,35-'Choose Housekeeping Genes'!O$20),"")</f>
        <v/>
      </c>
      <c r="O10" s="22" t="str">
        <f>IF(SUM('Test Sample Data'!O$3:O$194)&gt;10,IF(AND(ISNUMBER('Test Sample Data'!O10),'Test Sample Data'!O10&lt;35,'Test Sample Data'!O10&gt;0),'Test Sample Data'!O10-'Choose Housekeeping Genes'!P$20,35-'Choose Housekeeping Genes'!P$20),"")</f>
        <v/>
      </c>
      <c r="P10" s="22" t="str">
        <f>IF(SUM('Test Sample Data'!P$3:P$194)&gt;10,IF(AND(ISNUMBER('Test Sample Data'!P10),'Test Sample Data'!P10&lt;35,'Test Sample Data'!P10&gt;0),'Test Sample Data'!P10-'Choose Housekeeping Genes'!Q$20,35-'Choose Housekeeping Genes'!Q$20),"")</f>
        <v/>
      </c>
      <c r="Q10" s="22" t="str">
        <f>IF(SUM('Test Sample Data'!Q$3:Q$194)&gt;10,IF(AND(ISNUMBER('Test Sample Data'!Q10),'Test Sample Data'!Q10&lt;35,'Test Sample Data'!Q10&gt;0),'Test Sample Data'!Q10-'Choose Housekeeping Genes'!R$20,35-'Choose Housekeeping Genes'!R$20),"")</f>
        <v/>
      </c>
      <c r="R10" s="22" t="str">
        <f>IF(SUM('Test Sample Data'!R$3:R$194)&gt;10,IF(AND(ISNUMBER('Test Sample Data'!R10),'Test Sample Data'!R10&lt;35,'Test Sample Data'!R10&gt;0),'Test Sample Data'!R10-'Choose Housekeeping Genes'!S$20,35-'Choose Housekeeping Genes'!S$20),"")</f>
        <v/>
      </c>
      <c r="S10" s="22" t="str">
        <f>IF(SUM('Test Sample Data'!S$3:S$194)&gt;10,IF(AND(ISNUMBER('Test Sample Data'!S10),'Test Sample Data'!S10&lt;35,'Test Sample Data'!S10&gt;0),'Test Sample Data'!S10-'Choose Housekeeping Genes'!T$20,35-'Choose Housekeeping Genes'!T$20),"")</f>
        <v/>
      </c>
      <c r="T10" s="22" t="str">
        <f>IF(SUM('Test Sample Data'!T$3:T$194)&gt;10,IF(AND(ISNUMBER('Test Sample Data'!T10),'Test Sample Data'!T10&lt;35,'Test Sample Data'!T10&gt;0),'Test Sample Data'!T10-'Choose Housekeeping Genes'!U$20,35-'Choose Housekeeping Genes'!U$20),"")</f>
        <v/>
      </c>
      <c r="U10" s="22" t="str">
        <f>IF(SUM('Test Sample Data'!U$3:U$194)&gt;10,IF(AND(ISNUMBER('Test Sample Data'!U10),'Test Sample Data'!U10&lt;35,'Test Sample Data'!U10&gt;0),'Test Sample Data'!U10-'Choose Housekeeping Genes'!V$20,35-'Choose Housekeeping Genes'!V$20),"")</f>
        <v/>
      </c>
      <c r="V10" s="22" t="str">
        <f>IF(SUM('Test Sample Data'!V$3:V$194)&gt;10,IF(AND(ISNUMBER('Test Sample Data'!V10),'Test Sample Data'!V10&lt;35,'Test Sample Data'!V10&gt;0),'Test Sample Data'!V10-'Choose Housekeeping Genes'!W$20,35-'Choose Housekeeping Genes'!W$20),"")</f>
        <v/>
      </c>
      <c r="W10" s="144" t="str">
        <f>'Control Sample Data'!A10</f>
        <v>9530018H14Rik</v>
      </c>
      <c r="X10" s="145" t="s">
        <v>426</v>
      </c>
      <c r="Y10" s="22" t="str">
        <f>IF(SUM('Control Sample Data'!C$3:C$194)&gt;10,IF(AND(ISNUMBER('Control Sample Data'!C10),'Control Sample Data'!C10&lt;35,'Control Sample Data'!C10&gt;0),'Control Sample Data'!C10-'Choose Housekeeping Genes'!AA$20,35-'Choose Housekeeping Genes'!AA$20),"")</f>
        <v/>
      </c>
      <c r="Z10" s="22" t="str">
        <f>IF(SUM('Control Sample Data'!D$3:D$194)&gt;10,IF(AND(ISNUMBER('Control Sample Data'!D10),'Control Sample Data'!D10&lt;35,'Control Sample Data'!D10&gt;0),'Control Sample Data'!D10-'Choose Housekeeping Genes'!AB$20,35-'Choose Housekeeping Genes'!AB$20),"")</f>
        <v/>
      </c>
      <c r="AA10" s="22" t="str">
        <f>IF(SUM('Control Sample Data'!E$3:E$194)&gt;10,IF(AND(ISNUMBER('Control Sample Data'!E10),'Control Sample Data'!E10&lt;35,'Control Sample Data'!E10&gt;0),'Control Sample Data'!E10-'Choose Housekeeping Genes'!AC$20,35-'Choose Housekeeping Genes'!AC$20),"")</f>
        <v/>
      </c>
      <c r="AB10" s="22" t="str">
        <f>IF(SUM('Control Sample Data'!F$3:F$194)&gt;10,IF(AND(ISNUMBER('Control Sample Data'!F10),'Control Sample Data'!F10&lt;35,'Control Sample Data'!F10&gt;0),'Control Sample Data'!F10-'Choose Housekeeping Genes'!AD$20,35-'Choose Housekeeping Genes'!AD$20),"")</f>
        <v/>
      </c>
      <c r="AC10" s="22" t="str">
        <f>IF(SUM('Control Sample Data'!G$3:G$194)&gt;10,IF(AND(ISNUMBER('Control Sample Data'!G10),'Control Sample Data'!G10&lt;35,'Control Sample Data'!G10&gt;0),'Control Sample Data'!G10-'Choose Housekeeping Genes'!AE$20,35-'Choose Housekeeping Genes'!AE$20),"")</f>
        <v/>
      </c>
      <c r="AD10" s="22" t="str">
        <f>IF(SUM('Control Sample Data'!H$3:H$194)&gt;10,IF(AND(ISNUMBER('Control Sample Data'!H10),'Control Sample Data'!H10&lt;35,'Control Sample Data'!H10&gt;0),'Control Sample Data'!H10-'Choose Housekeeping Genes'!AF$20,35-'Choose Housekeeping Genes'!AF$20),"")</f>
        <v/>
      </c>
      <c r="AE10" s="22" t="str">
        <f>IF(SUM('Control Sample Data'!I$3:I$194)&gt;10,IF(AND(ISNUMBER('Control Sample Data'!I10),'Control Sample Data'!I10&lt;35,'Control Sample Data'!I10&gt;0),'Control Sample Data'!I10-'Choose Housekeeping Genes'!AG$20,35-'Choose Housekeeping Genes'!AG$20),"")</f>
        <v/>
      </c>
      <c r="AF10" s="22" t="str">
        <f>IF(SUM('Control Sample Data'!J$3:J$194)&gt;10,IF(AND(ISNUMBER('Control Sample Data'!J10),'Control Sample Data'!J10&lt;35,'Control Sample Data'!J10&gt;0),'Control Sample Data'!J10-'Choose Housekeeping Genes'!AH$20,35-'Choose Housekeeping Genes'!AH$20),"")</f>
        <v/>
      </c>
      <c r="AG10" s="22" t="str">
        <f>IF(SUM('Control Sample Data'!K$3:K$194)&gt;10,IF(AND(ISNUMBER('Control Sample Data'!K10),'Control Sample Data'!K10&lt;35,'Control Sample Data'!K10&gt;0),'Control Sample Data'!K10-'Choose Housekeeping Genes'!AI$20,35-'Choose Housekeeping Genes'!AI$20),"")</f>
        <v/>
      </c>
      <c r="AH10" s="22" t="str">
        <f>IF(SUM('Control Sample Data'!L$3:L$194)&gt;10,IF(AND(ISNUMBER('Control Sample Data'!L10),'Control Sample Data'!L10&lt;35,'Control Sample Data'!L10&gt;0),'Control Sample Data'!L10-'Choose Housekeeping Genes'!AJ$20,35-'Choose Housekeeping Genes'!AJ$20),"")</f>
        <v/>
      </c>
      <c r="AI10" s="22" t="str">
        <f>IF(SUM('Control Sample Data'!M$3:M$194)&gt;10,IF(AND(ISNUMBER('Control Sample Data'!M10),'Control Sample Data'!M10&lt;35,'Control Sample Data'!M10&gt;0),'Control Sample Data'!M10-'Choose Housekeeping Genes'!AK$20,35-'Choose Housekeeping Genes'!AK$20),"")</f>
        <v/>
      </c>
      <c r="AJ10" s="22" t="str">
        <f>IF(SUM('Control Sample Data'!N$3:N$194)&gt;10,IF(AND(ISNUMBER('Control Sample Data'!N10),'Control Sample Data'!N10&lt;35,'Control Sample Data'!N10&gt;0),'Control Sample Data'!N10-'Choose Housekeeping Genes'!AL$20,35-'Choose Housekeeping Genes'!AL$20),"")</f>
        <v/>
      </c>
      <c r="AK10" s="22" t="str">
        <f>IF(SUM('Control Sample Data'!O$3:O$194)&gt;10,IF(AND(ISNUMBER('Control Sample Data'!O10),'Control Sample Data'!O10&lt;35,'Control Sample Data'!O10&gt;0),'Control Sample Data'!O10-'Choose Housekeeping Genes'!AM$20,35-'Choose Housekeeping Genes'!AM$20),"")</f>
        <v/>
      </c>
      <c r="AL10" s="22" t="str">
        <f>IF(SUM('Control Sample Data'!P$3:P$194)&gt;10,IF(AND(ISNUMBER('Control Sample Data'!P10),'Control Sample Data'!P10&lt;35,'Control Sample Data'!P10&gt;0),'Control Sample Data'!P10-'Choose Housekeeping Genes'!AN$20,35-'Choose Housekeeping Genes'!AN$20),"")</f>
        <v/>
      </c>
      <c r="AM10" s="22" t="str">
        <f>IF(SUM('Control Sample Data'!Q$3:Q$194)&gt;10,IF(AND(ISNUMBER('Control Sample Data'!Q10),'Control Sample Data'!Q10&lt;35,'Control Sample Data'!Q10&gt;0),'Control Sample Data'!Q10-'Choose Housekeeping Genes'!AO$20,35-'Choose Housekeeping Genes'!AO$20),"")</f>
        <v/>
      </c>
      <c r="AN10" s="22" t="str">
        <f>IF(SUM('Control Sample Data'!R$3:R$194)&gt;10,IF(AND(ISNUMBER('Control Sample Data'!R10),'Control Sample Data'!R10&lt;35,'Control Sample Data'!R10&gt;0),'Control Sample Data'!R10-'Choose Housekeeping Genes'!AP$20,35-'Choose Housekeeping Genes'!AP$20),"")</f>
        <v/>
      </c>
      <c r="AO10" s="22" t="str">
        <f>IF(SUM('Control Sample Data'!S$3:S$194)&gt;10,IF(AND(ISNUMBER('Control Sample Data'!S10),'Control Sample Data'!S10&lt;35,'Control Sample Data'!S10&gt;0),'Control Sample Data'!S10-'Choose Housekeeping Genes'!AQ$20,35-'Choose Housekeeping Genes'!AQ$20),"")</f>
        <v/>
      </c>
      <c r="AP10" s="22" t="str">
        <f>IF(SUM('Control Sample Data'!T$3:T$194)&gt;10,IF(AND(ISNUMBER('Control Sample Data'!T10),'Control Sample Data'!T10&lt;35,'Control Sample Data'!T10&gt;0),'Control Sample Data'!T10-'Choose Housekeeping Genes'!AR$20,35-'Choose Housekeeping Genes'!AR$20),"")</f>
        <v/>
      </c>
      <c r="AQ10" s="22" t="str">
        <f>IF(SUM('Control Sample Data'!U$3:U$194)&gt;10,IF(AND(ISNUMBER('Control Sample Data'!U10),'Control Sample Data'!U10&lt;35,'Control Sample Data'!U10&gt;0),'Control Sample Data'!U10-'Choose Housekeeping Genes'!AS$20,35-'Choose Housekeeping Genes'!AS$20),"")</f>
        <v/>
      </c>
      <c r="AR10" s="22" t="str">
        <f>IF(SUM('Control Sample Data'!V$3:V$194)&gt;10,IF(AND(ISNUMBER('Control Sample Data'!V10),'Control Sample Data'!V10&lt;35,'Control Sample Data'!V10&gt;0),'Control Sample Data'!V10-'Choose Housekeeping Genes'!AT$20,35-'Choose Housekeeping Genes'!AT$20),"")</f>
        <v/>
      </c>
      <c r="AS10" s="73" t="str">
        <f>'Control Sample Data'!A10</f>
        <v>9530018H14Rik</v>
      </c>
      <c r="AT10" s="21" t="s">
        <v>426</v>
      </c>
      <c r="AU10" s="22" t="str">
        <f ca="1">IF(ISNUMBER(C10-'Choose Housekeeping Genes'!D$12),C10-'Choose Housekeeping Genes'!D$12,"")</f>
        <v/>
      </c>
      <c r="AV10" s="22" t="str">
        <f ca="1">IF(ISNUMBER(D10-'Choose Housekeeping Genes'!E$12),D10-'Choose Housekeeping Genes'!E$12,"")</f>
        <v/>
      </c>
      <c r="AW10" s="22" t="str">
        <f ca="1">IF(ISNUMBER(E10-'Choose Housekeeping Genes'!F$12),E10-'Choose Housekeeping Genes'!F$12,"")</f>
        <v/>
      </c>
      <c r="AX10" s="22" t="str">
        <f ca="1">IF(ISNUMBER(F10-'Choose Housekeeping Genes'!G$12),F10-'Choose Housekeeping Genes'!G$12,"")</f>
        <v/>
      </c>
      <c r="AY10" s="22" t="str">
        <f ca="1">IF(ISNUMBER(G10-'Choose Housekeeping Genes'!H$12),G10-'Choose Housekeeping Genes'!H$12,"")</f>
        <v/>
      </c>
      <c r="AZ10" s="22" t="str">
        <f ca="1">IF(ISNUMBER(H10-'Choose Housekeeping Genes'!I$12),H10-'Choose Housekeeping Genes'!I$12,"")</f>
        <v/>
      </c>
      <c r="BA10" s="22" t="str">
        <f ca="1">IF(ISNUMBER(I10-'Choose Housekeeping Genes'!J$12),I10-'Choose Housekeeping Genes'!J$12,"")</f>
        <v/>
      </c>
      <c r="BB10" s="22" t="str">
        <f ca="1">IF(ISNUMBER(J10-'Choose Housekeeping Genes'!K$12),J10-'Choose Housekeeping Genes'!K$12,"")</f>
        <v/>
      </c>
      <c r="BC10" s="22" t="str">
        <f ca="1">IF(ISNUMBER(K10-'Choose Housekeeping Genes'!L$12),K10-'Choose Housekeeping Genes'!L$12,"")</f>
        <v/>
      </c>
      <c r="BD10" s="22" t="str">
        <f ca="1">IF(ISNUMBER(L10-'Choose Housekeeping Genes'!M$12),L10-'Choose Housekeeping Genes'!M$12,"")</f>
        <v/>
      </c>
      <c r="BE10" s="22" t="str">
        <f ca="1">IF(ISNUMBER(M10-'Choose Housekeeping Genes'!N$12),M10-'Choose Housekeeping Genes'!N$12,"")</f>
        <v/>
      </c>
      <c r="BF10" s="22" t="str">
        <f ca="1">IF(ISNUMBER(N10-'Choose Housekeeping Genes'!O$12),N10-'Choose Housekeeping Genes'!O$12,"")</f>
        <v/>
      </c>
      <c r="BG10" s="22" t="str">
        <f ca="1">IF(ISNUMBER(O10-'Choose Housekeeping Genes'!P$12),O10-'Choose Housekeeping Genes'!P$12,"")</f>
        <v/>
      </c>
      <c r="BH10" s="22" t="str">
        <f ca="1">IF(ISNUMBER(P10-'Choose Housekeeping Genes'!Q$12),P10-'Choose Housekeeping Genes'!Q$12,"")</f>
        <v/>
      </c>
      <c r="BI10" s="22" t="str">
        <f ca="1">IF(ISNUMBER(Q10-'Choose Housekeeping Genes'!R$12),Q10-'Choose Housekeeping Genes'!R$12,"")</f>
        <v/>
      </c>
      <c r="BJ10" s="22" t="str">
        <f ca="1">IF(ISNUMBER(R10-'Choose Housekeeping Genes'!S$12),R10-'Choose Housekeeping Genes'!S$12,"")</f>
        <v/>
      </c>
      <c r="BK10" s="22" t="str">
        <f ca="1">IF(ISNUMBER(S10-'Choose Housekeeping Genes'!T$12),S10-'Choose Housekeeping Genes'!T$12,"")</f>
        <v/>
      </c>
      <c r="BL10" s="22" t="str">
        <f ca="1">IF(ISNUMBER(T10-'Choose Housekeeping Genes'!U$12),T10-'Choose Housekeeping Genes'!U$12,"")</f>
        <v/>
      </c>
      <c r="BM10" s="22" t="str">
        <f ca="1">IF(ISNUMBER(U10-'Choose Housekeeping Genes'!V$12),U10-'Choose Housekeeping Genes'!V$12,"")</f>
        <v/>
      </c>
      <c r="BN10" s="22" t="str">
        <f ca="1">IF(ISNUMBER(V10-'Choose Housekeeping Genes'!W$12),V10-'Choose Housekeeping Genes'!W$12,"")</f>
        <v/>
      </c>
      <c r="BO10" s="146" t="str">
        <f t="shared" si="0"/>
        <v>9530018H14Rik</v>
      </c>
      <c r="BP10" s="145" t="s">
        <v>426</v>
      </c>
      <c r="BQ10" s="22" t="str">
        <f ca="1">IF(ISNUMBER(Y10-'Choose Housekeeping Genes'!AA$12),Y10-'Choose Housekeeping Genes'!AA$12,"")</f>
        <v/>
      </c>
      <c r="BR10" s="22" t="str">
        <f ca="1">IF(ISNUMBER(Z10-'Choose Housekeeping Genes'!AB$12),Z10-'Choose Housekeeping Genes'!AB$12,"")</f>
        <v/>
      </c>
      <c r="BS10" s="22" t="str">
        <f ca="1">IF(ISNUMBER(AA10-'Choose Housekeeping Genes'!AC$12),AA10-'Choose Housekeeping Genes'!AC$12,"")</f>
        <v/>
      </c>
      <c r="BT10" s="22" t="str">
        <f ca="1">IF(ISNUMBER(AB10-'Choose Housekeeping Genes'!AD$12),AB10-'Choose Housekeeping Genes'!AD$12,"")</f>
        <v/>
      </c>
      <c r="BU10" s="22" t="str">
        <f ca="1">IF(ISNUMBER(AC10-'Choose Housekeeping Genes'!AE$12),AC10-'Choose Housekeeping Genes'!AE$12,"")</f>
        <v/>
      </c>
      <c r="BV10" s="22" t="str">
        <f ca="1">IF(ISNUMBER(AD10-'Choose Housekeeping Genes'!AF$12),AD10-'Choose Housekeeping Genes'!AF$12,"")</f>
        <v/>
      </c>
      <c r="BW10" s="22" t="str">
        <f ca="1">IF(ISNUMBER(AE10-'Choose Housekeeping Genes'!AG$12),AE10-'Choose Housekeeping Genes'!AG$12,"")</f>
        <v/>
      </c>
      <c r="BX10" s="22" t="str">
        <f ca="1">IF(ISNUMBER(AF10-'Choose Housekeeping Genes'!AH$12),AF10-'Choose Housekeeping Genes'!AH$12,"")</f>
        <v/>
      </c>
      <c r="BY10" s="22" t="str">
        <f ca="1">IF(ISNUMBER(AG10-'Choose Housekeeping Genes'!AI$12),AG10-'Choose Housekeeping Genes'!AI$12,"")</f>
        <v/>
      </c>
      <c r="BZ10" s="22" t="str">
        <f ca="1">IF(ISNUMBER(AH10-'Choose Housekeeping Genes'!AJ$12),AH10-'Choose Housekeeping Genes'!AJ$12,"")</f>
        <v/>
      </c>
      <c r="CA10" s="22" t="str">
        <f ca="1">IF(ISNUMBER(AI10-'Choose Housekeeping Genes'!AK$12),AI10-'Choose Housekeeping Genes'!AK$12,"")</f>
        <v/>
      </c>
      <c r="CB10" s="22" t="str">
        <f ca="1">IF(ISNUMBER(AJ10-'Choose Housekeeping Genes'!AL$12),AJ10-'Choose Housekeeping Genes'!AL$12,"")</f>
        <v/>
      </c>
      <c r="CC10" s="22" t="str">
        <f ca="1">IF(ISNUMBER(AK10-'Choose Housekeeping Genes'!AM$12),AK10-'Choose Housekeeping Genes'!AM$12,"")</f>
        <v/>
      </c>
      <c r="CD10" s="22" t="str">
        <f ca="1">IF(ISNUMBER(AL10-'Choose Housekeeping Genes'!AN$12),AL10-'Choose Housekeeping Genes'!AN$12,"")</f>
        <v/>
      </c>
      <c r="CE10" s="22" t="str">
        <f ca="1">IF(ISNUMBER(AM10-'Choose Housekeeping Genes'!AO$12),AM10-'Choose Housekeeping Genes'!AO$12,"")</f>
        <v/>
      </c>
      <c r="CF10" s="22" t="str">
        <f ca="1">IF(ISNUMBER(AN10-'Choose Housekeeping Genes'!AP$12),AN10-'Choose Housekeeping Genes'!AP$12,"")</f>
        <v/>
      </c>
      <c r="CG10" s="22" t="str">
        <f ca="1">IF(ISNUMBER(AO10-'Choose Housekeeping Genes'!AQ$12),AO10-'Choose Housekeeping Genes'!AQ$12,"")</f>
        <v/>
      </c>
      <c r="CH10" s="22" t="str">
        <f ca="1">IF(ISNUMBER(AP10-'Choose Housekeeping Genes'!AR$12),AP10-'Choose Housekeeping Genes'!AR$12,"")</f>
        <v/>
      </c>
      <c r="CI10" s="22" t="str">
        <f ca="1">IF(ISNUMBER(AQ10-'Choose Housekeeping Genes'!AS$12),AQ10-'Choose Housekeeping Genes'!AS$12,"")</f>
        <v/>
      </c>
      <c r="CJ10" s="22" t="str">
        <f ca="1">IF(ISNUMBER(AR10-'Choose Housekeeping Genes'!AT$12),AR10-'Choose Housekeeping Genes'!AT$12,"")</f>
        <v/>
      </c>
      <c r="CK10" s="69" t="e">
        <f t="shared" ca="1" si="4"/>
        <v>#DIV/0!</v>
      </c>
      <c r="CL10" s="148" t="e">
        <f t="shared" ca="1" si="5"/>
        <v>#DIV/0!</v>
      </c>
      <c r="CQ10" s="1">
        <v>8</v>
      </c>
      <c r="CR10" s="47" t="e">
        <f t="array" aca="1" ref="CR10" ca="1">INDIRECT("'All expressed genes'!$A"&amp;MIN(IF('All expressed genes'!$G$3:$G$187=LARGE('All expressed genes'!$G$3:$G$187,CQ10),ROW('All expressed genes'!$A$3:$A$187),"")))</f>
        <v>#DIV/0!</v>
      </c>
      <c r="CS10" s="47" t="e">
        <f t="array" aca="1" ref="CS10" ca="1">INDIRECT("'All expressed genes'!$G"&amp;MIN(IF('All expressed genes'!$G$3:$G$187=LARGE('All expressed genes'!$G$3:$G$187,CQ10),ROW('All expressed genes'!$A$3:$A$187),"")))</f>
        <v>#DIV/0!</v>
      </c>
      <c r="CT10" s="47"/>
      <c r="CU10" s="47">
        <f t="shared" si="46"/>
        <v>178</v>
      </c>
      <c r="CV10" s="47" t="e">
        <f t="array" aca="1" ref="CV10" ca="1">INDIRECT("'All expressed genes'!$A"&amp;MIN(IF('All expressed genes'!$G$3:$G$187=LARGE('All expressed genes'!$G$3:$G$187,CU10),ROW('All expressed genes'!$A$3:$A$187),"")))</f>
        <v>#DIV/0!</v>
      </c>
      <c r="CW10" s="47" t="e">
        <f t="array" aca="1" ref="CW10" ca="1">INDIRECT("'All expressed genes'!$I"&amp;MIN(IF('All expressed genes'!$G$3:$G$187=LARGE('All expressed genes'!$G$3:$G$187,CU10),ROW('All expressed genes'!$A$3:$A$187),"")))</f>
        <v>#DIV/0!</v>
      </c>
      <c r="CX10" s="47" t="e">
        <f t="shared" ca="1" si="1"/>
        <v>#DIV/0!</v>
      </c>
      <c r="DA10" s="73" t="str">
        <f>'Transcript table'!C18</f>
        <v>9530018H14Rik</v>
      </c>
      <c r="DB10" s="21" t="s">
        <v>426</v>
      </c>
      <c r="DC10" s="68" t="str">
        <f t="shared" ca="1" si="6"/>
        <v/>
      </c>
      <c r="DD10" s="68" t="str">
        <f t="shared" ca="1" si="7"/>
        <v/>
      </c>
      <c r="DE10" s="68" t="str">
        <f t="shared" ca="1" si="8"/>
        <v/>
      </c>
      <c r="DF10" s="68" t="str">
        <f t="shared" ca="1" si="9"/>
        <v/>
      </c>
      <c r="DG10" s="68" t="str">
        <f t="shared" ca="1" si="10"/>
        <v/>
      </c>
      <c r="DH10" s="68" t="str">
        <f t="shared" ca="1" si="11"/>
        <v/>
      </c>
      <c r="DI10" s="68" t="str">
        <f t="shared" ca="1" si="12"/>
        <v/>
      </c>
      <c r="DJ10" s="68" t="str">
        <f t="shared" ca="1" si="13"/>
        <v/>
      </c>
      <c r="DK10" s="68" t="str">
        <f t="shared" ca="1" si="14"/>
        <v/>
      </c>
      <c r="DL10" s="68" t="str">
        <f t="shared" ca="1" si="15"/>
        <v/>
      </c>
      <c r="DM10" s="68" t="str">
        <f t="shared" ca="1" si="16"/>
        <v/>
      </c>
      <c r="DN10" s="68" t="str">
        <f t="shared" ca="1" si="17"/>
        <v/>
      </c>
      <c r="DO10" s="68" t="str">
        <f t="shared" ca="1" si="18"/>
        <v/>
      </c>
      <c r="DP10" s="68" t="str">
        <f t="shared" ca="1" si="19"/>
        <v/>
      </c>
      <c r="DQ10" s="68" t="str">
        <f t="shared" ca="1" si="20"/>
        <v/>
      </c>
      <c r="DR10" s="68" t="str">
        <f t="shared" ca="1" si="21"/>
        <v/>
      </c>
      <c r="DS10" s="68" t="str">
        <f t="shared" ca="1" si="22"/>
        <v/>
      </c>
      <c r="DT10" s="68" t="str">
        <f t="shared" ca="1" si="23"/>
        <v/>
      </c>
      <c r="DU10" s="68" t="str">
        <f t="shared" ca="1" si="24"/>
        <v/>
      </c>
      <c r="DV10" s="68" t="str">
        <f t="shared" ca="1" si="25"/>
        <v/>
      </c>
      <c r="DW10" s="146" t="str">
        <f>'Transcript table'!C18</f>
        <v>9530018H14Rik</v>
      </c>
      <c r="DX10" s="145" t="s">
        <v>426</v>
      </c>
      <c r="DY10" s="68" t="str">
        <f t="shared" ca="1" si="26"/>
        <v/>
      </c>
      <c r="DZ10" s="68" t="str">
        <f t="shared" ca="1" si="27"/>
        <v/>
      </c>
      <c r="EA10" s="68" t="str">
        <f t="shared" ca="1" si="28"/>
        <v/>
      </c>
      <c r="EB10" s="68" t="str">
        <f t="shared" ca="1" si="29"/>
        <v/>
      </c>
      <c r="EC10" s="68" t="str">
        <f t="shared" ca="1" si="30"/>
        <v/>
      </c>
      <c r="ED10" s="68" t="str">
        <f t="shared" ca="1" si="31"/>
        <v/>
      </c>
      <c r="EE10" s="68" t="str">
        <f t="shared" ca="1" si="32"/>
        <v/>
      </c>
      <c r="EF10" s="68" t="str">
        <f t="shared" ca="1" si="33"/>
        <v/>
      </c>
      <c r="EG10" s="68" t="str">
        <f t="shared" ca="1" si="34"/>
        <v/>
      </c>
      <c r="EH10" s="68" t="str">
        <f t="shared" ca="1" si="35"/>
        <v/>
      </c>
      <c r="EI10" s="68" t="str">
        <f t="shared" ca="1" si="36"/>
        <v/>
      </c>
      <c r="EJ10" s="68" t="str">
        <f t="shared" ca="1" si="37"/>
        <v/>
      </c>
      <c r="EK10" s="68" t="str">
        <f t="shared" ca="1" si="38"/>
        <v/>
      </c>
      <c r="EL10" s="68" t="str">
        <f t="shared" ca="1" si="39"/>
        <v/>
      </c>
      <c r="EM10" s="68" t="str">
        <f t="shared" ca="1" si="40"/>
        <v/>
      </c>
      <c r="EN10" s="68" t="str">
        <f t="shared" ca="1" si="41"/>
        <v/>
      </c>
      <c r="EO10" s="68" t="str">
        <f t="shared" ca="1" si="42"/>
        <v/>
      </c>
      <c r="EP10" s="68" t="str">
        <f t="shared" ca="1" si="43"/>
        <v/>
      </c>
      <c r="EQ10" s="68" t="str">
        <f t="shared" ca="1" si="44"/>
        <v/>
      </c>
      <c r="ER10" s="68" t="str">
        <f t="shared" ca="1" si="45"/>
        <v/>
      </c>
    </row>
    <row r="11" spans="1:148" ht="12.75" customHeight="1">
      <c r="A11" s="139" t="str">
        <f>'Test Sample Data'!A11</f>
        <v>Abhd11os</v>
      </c>
      <c r="B11" s="141" t="s">
        <v>424</v>
      </c>
      <c r="C11" s="22" t="str">
        <f>IF(SUM('Test Sample Data'!C$3:C$194)&gt;10,IF(AND(ISNUMBER('Test Sample Data'!C11),'Test Sample Data'!C11&lt;35,'Test Sample Data'!C11&gt;0),'Test Sample Data'!C11-'Choose Housekeeping Genes'!D$20,35-'Choose Housekeeping Genes'!D$20),"")</f>
        <v/>
      </c>
      <c r="D11" s="22" t="str">
        <f>IF(SUM('Test Sample Data'!D$3:D$194)&gt;10,IF(AND(ISNUMBER('Test Sample Data'!D11),'Test Sample Data'!D11&lt;35,'Test Sample Data'!D11&gt;0),'Test Sample Data'!D11-'Choose Housekeeping Genes'!E$20,35-'Choose Housekeeping Genes'!E$20),"")</f>
        <v/>
      </c>
      <c r="E11" s="22" t="str">
        <f>IF(SUM('Test Sample Data'!E$3:E$194)&gt;10,IF(AND(ISNUMBER('Test Sample Data'!E11),'Test Sample Data'!E11&lt;35,'Test Sample Data'!E11&gt;0),'Test Sample Data'!E11-'Choose Housekeeping Genes'!F$20,35-'Choose Housekeeping Genes'!F$20),"")</f>
        <v/>
      </c>
      <c r="F11" s="22" t="str">
        <f>IF(SUM('Test Sample Data'!F$3:F$194)&gt;10,IF(AND(ISNUMBER('Test Sample Data'!F11),'Test Sample Data'!F11&lt;35,'Test Sample Data'!F11&gt;0),'Test Sample Data'!F11-'Choose Housekeeping Genes'!G$20,35-'Choose Housekeeping Genes'!G$20),"")</f>
        <v/>
      </c>
      <c r="G11" s="22" t="str">
        <f>IF(SUM('Test Sample Data'!G$3:G$194)&gt;10,IF(AND(ISNUMBER('Test Sample Data'!G11),'Test Sample Data'!G11&lt;35,'Test Sample Data'!G11&gt;0),'Test Sample Data'!G11-'Choose Housekeeping Genes'!H$20,35-'Choose Housekeeping Genes'!H$20),"")</f>
        <v/>
      </c>
      <c r="H11" s="22" t="str">
        <f>IF(SUM('Test Sample Data'!H$3:H$194)&gt;10,IF(AND(ISNUMBER('Test Sample Data'!H11),'Test Sample Data'!H11&lt;35,'Test Sample Data'!H11&gt;0),'Test Sample Data'!H11-'Choose Housekeeping Genes'!I$20,35-'Choose Housekeeping Genes'!I$20),"")</f>
        <v/>
      </c>
      <c r="I11" s="22" t="str">
        <f>IF(SUM('Test Sample Data'!I$3:I$194)&gt;10,IF(AND(ISNUMBER('Test Sample Data'!I11),'Test Sample Data'!I11&lt;35,'Test Sample Data'!I11&gt;0),'Test Sample Data'!I11-'Choose Housekeeping Genes'!J$20,35-'Choose Housekeeping Genes'!J$20),"")</f>
        <v/>
      </c>
      <c r="J11" s="22" t="str">
        <f>IF(SUM('Test Sample Data'!J$3:J$194)&gt;10,IF(AND(ISNUMBER('Test Sample Data'!J11),'Test Sample Data'!J11&lt;35,'Test Sample Data'!J11&gt;0),'Test Sample Data'!J11-'Choose Housekeeping Genes'!K$20,35-'Choose Housekeeping Genes'!K$20),"")</f>
        <v/>
      </c>
      <c r="K11" s="22" t="str">
        <f>IF(SUM('Test Sample Data'!K$3:K$194)&gt;10,IF(AND(ISNUMBER('Test Sample Data'!K11),'Test Sample Data'!K11&lt;35,'Test Sample Data'!K11&gt;0),'Test Sample Data'!K11-'Choose Housekeeping Genes'!L$20,35-'Choose Housekeeping Genes'!L$20),"")</f>
        <v/>
      </c>
      <c r="L11" s="22" t="str">
        <f>IF(SUM('Test Sample Data'!L$3:L$194)&gt;10,IF(AND(ISNUMBER('Test Sample Data'!L11),'Test Sample Data'!L11&lt;35,'Test Sample Data'!L11&gt;0),'Test Sample Data'!L11-'Choose Housekeeping Genes'!M$20,35-'Choose Housekeeping Genes'!M$20),"")</f>
        <v/>
      </c>
      <c r="M11" s="22" t="str">
        <f>IF(SUM('Test Sample Data'!M$3:M$194)&gt;10,IF(AND(ISNUMBER('Test Sample Data'!M11),'Test Sample Data'!M11&lt;35,'Test Sample Data'!M11&gt;0),'Test Sample Data'!M11-'Choose Housekeeping Genes'!N$20,35-'Choose Housekeeping Genes'!N$20),"")</f>
        <v/>
      </c>
      <c r="N11" s="22" t="str">
        <f>IF(SUM('Test Sample Data'!N$3:N$194)&gt;10,IF(AND(ISNUMBER('Test Sample Data'!N11),'Test Sample Data'!N11&lt;35,'Test Sample Data'!N11&gt;0),'Test Sample Data'!N11-'Choose Housekeeping Genes'!O$20,35-'Choose Housekeeping Genes'!O$20),"")</f>
        <v/>
      </c>
      <c r="O11" s="22" t="str">
        <f>IF(SUM('Test Sample Data'!O$3:O$194)&gt;10,IF(AND(ISNUMBER('Test Sample Data'!O11),'Test Sample Data'!O11&lt;35,'Test Sample Data'!O11&gt;0),'Test Sample Data'!O11-'Choose Housekeeping Genes'!P$20,35-'Choose Housekeeping Genes'!P$20),"")</f>
        <v/>
      </c>
      <c r="P11" s="22" t="str">
        <f>IF(SUM('Test Sample Data'!P$3:P$194)&gt;10,IF(AND(ISNUMBER('Test Sample Data'!P11),'Test Sample Data'!P11&lt;35,'Test Sample Data'!P11&gt;0),'Test Sample Data'!P11-'Choose Housekeeping Genes'!Q$20,35-'Choose Housekeeping Genes'!Q$20),"")</f>
        <v/>
      </c>
      <c r="Q11" s="22" t="str">
        <f>IF(SUM('Test Sample Data'!Q$3:Q$194)&gt;10,IF(AND(ISNUMBER('Test Sample Data'!Q11),'Test Sample Data'!Q11&lt;35,'Test Sample Data'!Q11&gt;0),'Test Sample Data'!Q11-'Choose Housekeeping Genes'!R$20,35-'Choose Housekeeping Genes'!R$20),"")</f>
        <v/>
      </c>
      <c r="R11" s="22" t="str">
        <f>IF(SUM('Test Sample Data'!R$3:R$194)&gt;10,IF(AND(ISNUMBER('Test Sample Data'!R11),'Test Sample Data'!R11&lt;35,'Test Sample Data'!R11&gt;0),'Test Sample Data'!R11-'Choose Housekeeping Genes'!S$20,35-'Choose Housekeeping Genes'!S$20),"")</f>
        <v/>
      </c>
      <c r="S11" s="22" t="str">
        <f>IF(SUM('Test Sample Data'!S$3:S$194)&gt;10,IF(AND(ISNUMBER('Test Sample Data'!S11),'Test Sample Data'!S11&lt;35,'Test Sample Data'!S11&gt;0),'Test Sample Data'!S11-'Choose Housekeeping Genes'!T$20,35-'Choose Housekeeping Genes'!T$20),"")</f>
        <v/>
      </c>
      <c r="T11" s="22" t="str">
        <f>IF(SUM('Test Sample Data'!T$3:T$194)&gt;10,IF(AND(ISNUMBER('Test Sample Data'!T11),'Test Sample Data'!T11&lt;35,'Test Sample Data'!T11&gt;0),'Test Sample Data'!T11-'Choose Housekeeping Genes'!U$20,35-'Choose Housekeeping Genes'!U$20),"")</f>
        <v/>
      </c>
      <c r="U11" s="22" t="str">
        <f>IF(SUM('Test Sample Data'!U$3:U$194)&gt;10,IF(AND(ISNUMBER('Test Sample Data'!U11),'Test Sample Data'!U11&lt;35,'Test Sample Data'!U11&gt;0),'Test Sample Data'!U11-'Choose Housekeeping Genes'!V$20,35-'Choose Housekeeping Genes'!V$20),"")</f>
        <v/>
      </c>
      <c r="V11" s="22" t="str">
        <f>IF(SUM('Test Sample Data'!V$3:V$194)&gt;10,IF(AND(ISNUMBER('Test Sample Data'!V11),'Test Sample Data'!V11&lt;35,'Test Sample Data'!V11&gt;0),'Test Sample Data'!V11-'Choose Housekeeping Genes'!W$20,35-'Choose Housekeeping Genes'!W$20),"")</f>
        <v/>
      </c>
      <c r="W11" s="144" t="str">
        <f>'Control Sample Data'!A11</f>
        <v>Abhd11os</v>
      </c>
      <c r="X11" s="145" t="s">
        <v>424</v>
      </c>
      <c r="Y11" s="22" t="str">
        <f>IF(SUM('Control Sample Data'!C$3:C$194)&gt;10,IF(AND(ISNUMBER('Control Sample Data'!C11),'Control Sample Data'!C11&lt;35,'Control Sample Data'!C11&gt;0),'Control Sample Data'!C11-'Choose Housekeeping Genes'!AA$20,35-'Choose Housekeeping Genes'!AA$20),"")</f>
        <v/>
      </c>
      <c r="Z11" s="22" t="str">
        <f>IF(SUM('Control Sample Data'!D$3:D$194)&gt;10,IF(AND(ISNUMBER('Control Sample Data'!D11),'Control Sample Data'!D11&lt;35,'Control Sample Data'!D11&gt;0),'Control Sample Data'!D11-'Choose Housekeeping Genes'!AB$20,35-'Choose Housekeeping Genes'!AB$20),"")</f>
        <v/>
      </c>
      <c r="AA11" s="22" t="str">
        <f>IF(SUM('Control Sample Data'!E$3:E$194)&gt;10,IF(AND(ISNUMBER('Control Sample Data'!E11),'Control Sample Data'!E11&lt;35,'Control Sample Data'!E11&gt;0),'Control Sample Data'!E11-'Choose Housekeeping Genes'!AC$20,35-'Choose Housekeeping Genes'!AC$20),"")</f>
        <v/>
      </c>
      <c r="AB11" s="22" t="str">
        <f>IF(SUM('Control Sample Data'!F$3:F$194)&gt;10,IF(AND(ISNUMBER('Control Sample Data'!F11),'Control Sample Data'!F11&lt;35,'Control Sample Data'!F11&gt;0),'Control Sample Data'!F11-'Choose Housekeeping Genes'!AD$20,35-'Choose Housekeeping Genes'!AD$20),"")</f>
        <v/>
      </c>
      <c r="AC11" s="22" t="str">
        <f>IF(SUM('Control Sample Data'!G$3:G$194)&gt;10,IF(AND(ISNUMBER('Control Sample Data'!G11),'Control Sample Data'!G11&lt;35,'Control Sample Data'!G11&gt;0),'Control Sample Data'!G11-'Choose Housekeeping Genes'!AE$20,35-'Choose Housekeeping Genes'!AE$20),"")</f>
        <v/>
      </c>
      <c r="AD11" s="22" t="str">
        <f>IF(SUM('Control Sample Data'!H$3:H$194)&gt;10,IF(AND(ISNUMBER('Control Sample Data'!H11),'Control Sample Data'!H11&lt;35,'Control Sample Data'!H11&gt;0),'Control Sample Data'!H11-'Choose Housekeeping Genes'!AF$20,35-'Choose Housekeeping Genes'!AF$20),"")</f>
        <v/>
      </c>
      <c r="AE11" s="22" t="str">
        <f>IF(SUM('Control Sample Data'!I$3:I$194)&gt;10,IF(AND(ISNUMBER('Control Sample Data'!I11),'Control Sample Data'!I11&lt;35,'Control Sample Data'!I11&gt;0),'Control Sample Data'!I11-'Choose Housekeeping Genes'!AG$20,35-'Choose Housekeeping Genes'!AG$20),"")</f>
        <v/>
      </c>
      <c r="AF11" s="22" t="str">
        <f>IF(SUM('Control Sample Data'!J$3:J$194)&gt;10,IF(AND(ISNUMBER('Control Sample Data'!J11),'Control Sample Data'!J11&lt;35,'Control Sample Data'!J11&gt;0),'Control Sample Data'!J11-'Choose Housekeeping Genes'!AH$20,35-'Choose Housekeeping Genes'!AH$20),"")</f>
        <v/>
      </c>
      <c r="AG11" s="22" t="str">
        <f>IF(SUM('Control Sample Data'!K$3:K$194)&gt;10,IF(AND(ISNUMBER('Control Sample Data'!K11),'Control Sample Data'!K11&lt;35,'Control Sample Data'!K11&gt;0),'Control Sample Data'!K11-'Choose Housekeeping Genes'!AI$20,35-'Choose Housekeeping Genes'!AI$20),"")</f>
        <v/>
      </c>
      <c r="AH11" s="22" t="str">
        <f>IF(SUM('Control Sample Data'!L$3:L$194)&gt;10,IF(AND(ISNUMBER('Control Sample Data'!L11),'Control Sample Data'!L11&lt;35,'Control Sample Data'!L11&gt;0),'Control Sample Data'!L11-'Choose Housekeeping Genes'!AJ$20,35-'Choose Housekeeping Genes'!AJ$20),"")</f>
        <v/>
      </c>
      <c r="AI11" s="22" t="str">
        <f>IF(SUM('Control Sample Data'!M$3:M$194)&gt;10,IF(AND(ISNUMBER('Control Sample Data'!M11),'Control Sample Data'!M11&lt;35,'Control Sample Data'!M11&gt;0),'Control Sample Data'!M11-'Choose Housekeeping Genes'!AK$20,35-'Choose Housekeeping Genes'!AK$20),"")</f>
        <v/>
      </c>
      <c r="AJ11" s="22" t="str">
        <f>IF(SUM('Control Sample Data'!N$3:N$194)&gt;10,IF(AND(ISNUMBER('Control Sample Data'!N11),'Control Sample Data'!N11&lt;35,'Control Sample Data'!N11&gt;0),'Control Sample Data'!N11-'Choose Housekeeping Genes'!AL$20,35-'Choose Housekeeping Genes'!AL$20),"")</f>
        <v/>
      </c>
      <c r="AK11" s="22" t="str">
        <f>IF(SUM('Control Sample Data'!O$3:O$194)&gt;10,IF(AND(ISNUMBER('Control Sample Data'!O11),'Control Sample Data'!O11&lt;35,'Control Sample Data'!O11&gt;0),'Control Sample Data'!O11-'Choose Housekeeping Genes'!AM$20,35-'Choose Housekeeping Genes'!AM$20),"")</f>
        <v/>
      </c>
      <c r="AL11" s="22" t="str">
        <f>IF(SUM('Control Sample Data'!P$3:P$194)&gt;10,IF(AND(ISNUMBER('Control Sample Data'!P11),'Control Sample Data'!P11&lt;35,'Control Sample Data'!P11&gt;0),'Control Sample Data'!P11-'Choose Housekeeping Genes'!AN$20,35-'Choose Housekeeping Genes'!AN$20),"")</f>
        <v/>
      </c>
      <c r="AM11" s="22" t="str">
        <f>IF(SUM('Control Sample Data'!Q$3:Q$194)&gt;10,IF(AND(ISNUMBER('Control Sample Data'!Q11),'Control Sample Data'!Q11&lt;35,'Control Sample Data'!Q11&gt;0),'Control Sample Data'!Q11-'Choose Housekeeping Genes'!AO$20,35-'Choose Housekeeping Genes'!AO$20),"")</f>
        <v/>
      </c>
      <c r="AN11" s="22" t="str">
        <f>IF(SUM('Control Sample Data'!R$3:R$194)&gt;10,IF(AND(ISNUMBER('Control Sample Data'!R11),'Control Sample Data'!R11&lt;35,'Control Sample Data'!R11&gt;0),'Control Sample Data'!R11-'Choose Housekeeping Genes'!AP$20,35-'Choose Housekeeping Genes'!AP$20),"")</f>
        <v/>
      </c>
      <c r="AO11" s="22" t="str">
        <f>IF(SUM('Control Sample Data'!S$3:S$194)&gt;10,IF(AND(ISNUMBER('Control Sample Data'!S11),'Control Sample Data'!S11&lt;35,'Control Sample Data'!S11&gt;0),'Control Sample Data'!S11-'Choose Housekeeping Genes'!AQ$20,35-'Choose Housekeeping Genes'!AQ$20),"")</f>
        <v/>
      </c>
      <c r="AP11" s="22" t="str">
        <f>IF(SUM('Control Sample Data'!T$3:T$194)&gt;10,IF(AND(ISNUMBER('Control Sample Data'!T11),'Control Sample Data'!T11&lt;35,'Control Sample Data'!T11&gt;0),'Control Sample Data'!T11-'Choose Housekeeping Genes'!AR$20,35-'Choose Housekeeping Genes'!AR$20),"")</f>
        <v/>
      </c>
      <c r="AQ11" s="22" t="str">
        <f>IF(SUM('Control Sample Data'!U$3:U$194)&gt;10,IF(AND(ISNUMBER('Control Sample Data'!U11),'Control Sample Data'!U11&lt;35,'Control Sample Data'!U11&gt;0),'Control Sample Data'!U11-'Choose Housekeeping Genes'!AS$20,35-'Choose Housekeeping Genes'!AS$20),"")</f>
        <v/>
      </c>
      <c r="AR11" s="22" t="str">
        <f>IF(SUM('Control Sample Data'!V$3:V$194)&gt;10,IF(AND(ISNUMBER('Control Sample Data'!V11),'Control Sample Data'!V11&lt;35,'Control Sample Data'!V11&gt;0),'Control Sample Data'!V11-'Choose Housekeeping Genes'!AT$20,35-'Choose Housekeeping Genes'!AT$20),"")</f>
        <v/>
      </c>
      <c r="AS11" s="73" t="str">
        <f>'Control Sample Data'!A11</f>
        <v>Abhd11os</v>
      </c>
      <c r="AT11" s="21" t="s">
        <v>424</v>
      </c>
      <c r="AU11" s="22" t="str">
        <f ca="1">IF(ISNUMBER(C11-'Choose Housekeeping Genes'!D$12),C11-'Choose Housekeeping Genes'!D$12,"")</f>
        <v/>
      </c>
      <c r="AV11" s="22" t="str">
        <f ca="1">IF(ISNUMBER(D11-'Choose Housekeeping Genes'!E$12),D11-'Choose Housekeeping Genes'!E$12,"")</f>
        <v/>
      </c>
      <c r="AW11" s="22" t="str">
        <f ca="1">IF(ISNUMBER(E11-'Choose Housekeeping Genes'!F$12),E11-'Choose Housekeeping Genes'!F$12,"")</f>
        <v/>
      </c>
      <c r="AX11" s="22" t="str">
        <f ca="1">IF(ISNUMBER(F11-'Choose Housekeeping Genes'!G$12),F11-'Choose Housekeeping Genes'!G$12,"")</f>
        <v/>
      </c>
      <c r="AY11" s="22" t="str">
        <f ca="1">IF(ISNUMBER(G11-'Choose Housekeeping Genes'!H$12),G11-'Choose Housekeeping Genes'!H$12,"")</f>
        <v/>
      </c>
      <c r="AZ11" s="22" t="str">
        <f ca="1">IF(ISNUMBER(H11-'Choose Housekeeping Genes'!I$12),H11-'Choose Housekeeping Genes'!I$12,"")</f>
        <v/>
      </c>
      <c r="BA11" s="22" t="str">
        <f ca="1">IF(ISNUMBER(I11-'Choose Housekeeping Genes'!J$12),I11-'Choose Housekeeping Genes'!J$12,"")</f>
        <v/>
      </c>
      <c r="BB11" s="22" t="str">
        <f ca="1">IF(ISNUMBER(J11-'Choose Housekeeping Genes'!K$12),J11-'Choose Housekeeping Genes'!K$12,"")</f>
        <v/>
      </c>
      <c r="BC11" s="22" t="str">
        <f ca="1">IF(ISNUMBER(K11-'Choose Housekeeping Genes'!L$12),K11-'Choose Housekeeping Genes'!L$12,"")</f>
        <v/>
      </c>
      <c r="BD11" s="22" t="str">
        <f ca="1">IF(ISNUMBER(L11-'Choose Housekeeping Genes'!M$12),L11-'Choose Housekeeping Genes'!M$12,"")</f>
        <v/>
      </c>
      <c r="BE11" s="22" t="str">
        <f ca="1">IF(ISNUMBER(M11-'Choose Housekeeping Genes'!N$12),M11-'Choose Housekeeping Genes'!N$12,"")</f>
        <v/>
      </c>
      <c r="BF11" s="22" t="str">
        <f ca="1">IF(ISNUMBER(N11-'Choose Housekeeping Genes'!O$12),N11-'Choose Housekeeping Genes'!O$12,"")</f>
        <v/>
      </c>
      <c r="BG11" s="22" t="str">
        <f ca="1">IF(ISNUMBER(O11-'Choose Housekeeping Genes'!P$12),O11-'Choose Housekeeping Genes'!P$12,"")</f>
        <v/>
      </c>
      <c r="BH11" s="22" t="str">
        <f ca="1">IF(ISNUMBER(P11-'Choose Housekeeping Genes'!Q$12),P11-'Choose Housekeeping Genes'!Q$12,"")</f>
        <v/>
      </c>
      <c r="BI11" s="22" t="str">
        <f ca="1">IF(ISNUMBER(Q11-'Choose Housekeeping Genes'!R$12),Q11-'Choose Housekeeping Genes'!R$12,"")</f>
        <v/>
      </c>
      <c r="BJ11" s="22" t="str">
        <f ca="1">IF(ISNUMBER(R11-'Choose Housekeeping Genes'!S$12),R11-'Choose Housekeeping Genes'!S$12,"")</f>
        <v/>
      </c>
      <c r="BK11" s="22" t="str">
        <f ca="1">IF(ISNUMBER(S11-'Choose Housekeeping Genes'!T$12),S11-'Choose Housekeeping Genes'!T$12,"")</f>
        <v/>
      </c>
      <c r="BL11" s="22" t="str">
        <f ca="1">IF(ISNUMBER(T11-'Choose Housekeeping Genes'!U$12),T11-'Choose Housekeeping Genes'!U$12,"")</f>
        <v/>
      </c>
      <c r="BM11" s="22" t="str">
        <f ca="1">IF(ISNUMBER(U11-'Choose Housekeeping Genes'!V$12),U11-'Choose Housekeeping Genes'!V$12,"")</f>
        <v/>
      </c>
      <c r="BN11" s="22" t="str">
        <f ca="1">IF(ISNUMBER(V11-'Choose Housekeeping Genes'!W$12),V11-'Choose Housekeeping Genes'!W$12,"")</f>
        <v/>
      </c>
      <c r="BO11" s="146" t="str">
        <f t="shared" si="0"/>
        <v>Abhd11os</v>
      </c>
      <c r="BP11" s="145" t="s">
        <v>424</v>
      </c>
      <c r="BQ11" s="22" t="str">
        <f ca="1">IF(ISNUMBER(Y11-'Choose Housekeeping Genes'!AA$12),Y11-'Choose Housekeeping Genes'!AA$12,"")</f>
        <v/>
      </c>
      <c r="BR11" s="22" t="str">
        <f ca="1">IF(ISNUMBER(Z11-'Choose Housekeeping Genes'!AB$12),Z11-'Choose Housekeeping Genes'!AB$12,"")</f>
        <v/>
      </c>
      <c r="BS11" s="22" t="str">
        <f ca="1">IF(ISNUMBER(AA11-'Choose Housekeeping Genes'!AC$12),AA11-'Choose Housekeeping Genes'!AC$12,"")</f>
        <v/>
      </c>
      <c r="BT11" s="22" t="str">
        <f ca="1">IF(ISNUMBER(AB11-'Choose Housekeeping Genes'!AD$12),AB11-'Choose Housekeeping Genes'!AD$12,"")</f>
        <v/>
      </c>
      <c r="BU11" s="22" t="str">
        <f ca="1">IF(ISNUMBER(AC11-'Choose Housekeeping Genes'!AE$12),AC11-'Choose Housekeeping Genes'!AE$12,"")</f>
        <v/>
      </c>
      <c r="BV11" s="22" t="str">
        <f ca="1">IF(ISNUMBER(AD11-'Choose Housekeeping Genes'!AF$12),AD11-'Choose Housekeeping Genes'!AF$12,"")</f>
        <v/>
      </c>
      <c r="BW11" s="22" t="str">
        <f ca="1">IF(ISNUMBER(AE11-'Choose Housekeeping Genes'!AG$12),AE11-'Choose Housekeeping Genes'!AG$12,"")</f>
        <v/>
      </c>
      <c r="BX11" s="22" t="str">
        <f ca="1">IF(ISNUMBER(AF11-'Choose Housekeeping Genes'!AH$12),AF11-'Choose Housekeeping Genes'!AH$12,"")</f>
        <v/>
      </c>
      <c r="BY11" s="22" t="str">
        <f ca="1">IF(ISNUMBER(AG11-'Choose Housekeeping Genes'!AI$12),AG11-'Choose Housekeeping Genes'!AI$12,"")</f>
        <v/>
      </c>
      <c r="BZ11" s="22" t="str">
        <f ca="1">IF(ISNUMBER(AH11-'Choose Housekeeping Genes'!AJ$12),AH11-'Choose Housekeeping Genes'!AJ$12,"")</f>
        <v/>
      </c>
      <c r="CA11" s="22" t="str">
        <f ca="1">IF(ISNUMBER(AI11-'Choose Housekeeping Genes'!AK$12),AI11-'Choose Housekeeping Genes'!AK$12,"")</f>
        <v/>
      </c>
      <c r="CB11" s="22" t="str">
        <f ca="1">IF(ISNUMBER(AJ11-'Choose Housekeeping Genes'!AL$12),AJ11-'Choose Housekeeping Genes'!AL$12,"")</f>
        <v/>
      </c>
      <c r="CC11" s="22" t="str">
        <f ca="1">IF(ISNUMBER(AK11-'Choose Housekeeping Genes'!AM$12),AK11-'Choose Housekeeping Genes'!AM$12,"")</f>
        <v/>
      </c>
      <c r="CD11" s="22" t="str">
        <f ca="1">IF(ISNUMBER(AL11-'Choose Housekeeping Genes'!AN$12),AL11-'Choose Housekeeping Genes'!AN$12,"")</f>
        <v/>
      </c>
      <c r="CE11" s="22" t="str">
        <f ca="1">IF(ISNUMBER(AM11-'Choose Housekeeping Genes'!AO$12),AM11-'Choose Housekeeping Genes'!AO$12,"")</f>
        <v/>
      </c>
      <c r="CF11" s="22" t="str">
        <f ca="1">IF(ISNUMBER(AN11-'Choose Housekeeping Genes'!AP$12),AN11-'Choose Housekeeping Genes'!AP$12,"")</f>
        <v/>
      </c>
      <c r="CG11" s="22" t="str">
        <f ca="1">IF(ISNUMBER(AO11-'Choose Housekeeping Genes'!AQ$12),AO11-'Choose Housekeeping Genes'!AQ$12,"")</f>
        <v/>
      </c>
      <c r="CH11" s="22" t="str">
        <f ca="1">IF(ISNUMBER(AP11-'Choose Housekeeping Genes'!AR$12),AP11-'Choose Housekeeping Genes'!AR$12,"")</f>
        <v/>
      </c>
      <c r="CI11" s="22" t="str">
        <f ca="1">IF(ISNUMBER(AQ11-'Choose Housekeeping Genes'!AS$12),AQ11-'Choose Housekeeping Genes'!AS$12,"")</f>
        <v/>
      </c>
      <c r="CJ11" s="22" t="str">
        <f ca="1">IF(ISNUMBER(AR11-'Choose Housekeeping Genes'!AT$12),AR11-'Choose Housekeeping Genes'!AT$12,"")</f>
        <v/>
      </c>
      <c r="CK11" s="69" t="e">
        <f t="shared" ca="1" si="4"/>
        <v>#DIV/0!</v>
      </c>
      <c r="CL11" s="148" t="e">
        <f t="shared" ca="1" si="5"/>
        <v>#DIV/0!</v>
      </c>
      <c r="CQ11" s="1">
        <v>9</v>
      </c>
      <c r="CR11" s="47" t="e">
        <f t="array" aca="1" ref="CR11" ca="1">INDIRECT("'All expressed genes'!$A"&amp;MIN(IF('All expressed genes'!$G$3:$G$187=LARGE('All expressed genes'!$G$3:$G$187,CQ11),ROW('All expressed genes'!$A$3:$A$187),"")))</f>
        <v>#DIV/0!</v>
      </c>
      <c r="CS11" s="47" t="e">
        <f t="array" aca="1" ref="CS11" ca="1">INDIRECT("'All expressed genes'!$G"&amp;MIN(IF('All expressed genes'!$G$3:$G$187=LARGE('All expressed genes'!$G$3:$G$187,CQ11),ROW('All expressed genes'!$A$3:$A$187),"")))</f>
        <v>#DIV/0!</v>
      </c>
      <c r="CT11" s="47"/>
      <c r="CU11" s="47">
        <f t="shared" si="46"/>
        <v>177</v>
      </c>
      <c r="CV11" s="47" t="e">
        <f t="array" aca="1" ref="CV11" ca="1">INDIRECT("'All expressed genes'!$A"&amp;MIN(IF('All expressed genes'!$G$3:$G$187=LARGE('All expressed genes'!$G$3:$G$187,CU11),ROW('All expressed genes'!$A$3:$A$187),"")))</f>
        <v>#DIV/0!</v>
      </c>
      <c r="CW11" s="47" t="e">
        <f t="array" aca="1" ref="CW11" ca="1">INDIRECT("'All expressed genes'!$I"&amp;MIN(IF('All expressed genes'!$G$3:$G$187=LARGE('All expressed genes'!$G$3:$G$187,CU11),ROW('All expressed genes'!$A$3:$A$187),"")))</f>
        <v>#DIV/0!</v>
      </c>
      <c r="CX11" s="47" t="e">
        <f t="shared" ca="1" si="1"/>
        <v>#DIV/0!</v>
      </c>
      <c r="DA11" s="73" t="str">
        <f>'Transcript table'!C19</f>
        <v>Abhd11os</v>
      </c>
      <c r="DB11" s="21" t="s">
        <v>424</v>
      </c>
      <c r="DC11" s="68" t="str">
        <f t="shared" ca="1" si="6"/>
        <v/>
      </c>
      <c r="DD11" s="68" t="str">
        <f t="shared" ca="1" si="7"/>
        <v/>
      </c>
      <c r="DE11" s="68" t="str">
        <f t="shared" ca="1" si="8"/>
        <v/>
      </c>
      <c r="DF11" s="68" t="str">
        <f t="shared" ca="1" si="9"/>
        <v/>
      </c>
      <c r="DG11" s="68" t="str">
        <f t="shared" ca="1" si="10"/>
        <v/>
      </c>
      <c r="DH11" s="68" t="str">
        <f t="shared" ca="1" si="11"/>
        <v/>
      </c>
      <c r="DI11" s="68" t="str">
        <f t="shared" ca="1" si="12"/>
        <v/>
      </c>
      <c r="DJ11" s="68" t="str">
        <f t="shared" ca="1" si="13"/>
        <v/>
      </c>
      <c r="DK11" s="68" t="str">
        <f t="shared" ca="1" si="14"/>
        <v/>
      </c>
      <c r="DL11" s="68" t="str">
        <f t="shared" ca="1" si="15"/>
        <v/>
      </c>
      <c r="DM11" s="68" t="str">
        <f t="shared" ca="1" si="16"/>
        <v/>
      </c>
      <c r="DN11" s="68" t="str">
        <f t="shared" ca="1" si="17"/>
        <v/>
      </c>
      <c r="DO11" s="68" t="str">
        <f t="shared" ca="1" si="18"/>
        <v/>
      </c>
      <c r="DP11" s="68" t="str">
        <f t="shared" ca="1" si="19"/>
        <v/>
      </c>
      <c r="DQ11" s="68" t="str">
        <f t="shared" ca="1" si="20"/>
        <v/>
      </c>
      <c r="DR11" s="68" t="str">
        <f t="shared" ca="1" si="21"/>
        <v/>
      </c>
      <c r="DS11" s="68" t="str">
        <f t="shared" ca="1" si="22"/>
        <v/>
      </c>
      <c r="DT11" s="68" t="str">
        <f t="shared" ca="1" si="23"/>
        <v/>
      </c>
      <c r="DU11" s="68" t="str">
        <f t="shared" ca="1" si="24"/>
        <v/>
      </c>
      <c r="DV11" s="68" t="str">
        <f t="shared" ca="1" si="25"/>
        <v/>
      </c>
      <c r="DW11" s="146" t="str">
        <f>'Transcript table'!C19</f>
        <v>Abhd11os</v>
      </c>
      <c r="DX11" s="145" t="s">
        <v>424</v>
      </c>
      <c r="DY11" s="68" t="str">
        <f t="shared" ca="1" si="26"/>
        <v/>
      </c>
      <c r="DZ11" s="68" t="str">
        <f t="shared" ca="1" si="27"/>
        <v/>
      </c>
      <c r="EA11" s="68" t="str">
        <f t="shared" ca="1" si="28"/>
        <v/>
      </c>
      <c r="EB11" s="68" t="str">
        <f t="shared" ca="1" si="29"/>
        <v/>
      </c>
      <c r="EC11" s="68" t="str">
        <f t="shared" ca="1" si="30"/>
        <v/>
      </c>
      <c r="ED11" s="68" t="str">
        <f t="shared" ca="1" si="31"/>
        <v/>
      </c>
      <c r="EE11" s="68" t="str">
        <f t="shared" ca="1" si="32"/>
        <v/>
      </c>
      <c r="EF11" s="68" t="str">
        <f t="shared" ca="1" si="33"/>
        <v/>
      </c>
      <c r="EG11" s="68" t="str">
        <f t="shared" ca="1" si="34"/>
        <v/>
      </c>
      <c r="EH11" s="68" t="str">
        <f t="shared" ca="1" si="35"/>
        <v/>
      </c>
      <c r="EI11" s="68" t="str">
        <f t="shared" ca="1" si="36"/>
        <v/>
      </c>
      <c r="EJ11" s="68" t="str">
        <f t="shared" ca="1" si="37"/>
        <v/>
      </c>
      <c r="EK11" s="68" t="str">
        <f t="shared" ca="1" si="38"/>
        <v/>
      </c>
      <c r="EL11" s="68" t="str">
        <f t="shared" ca="1" si="39"/>
        <v/>
      </c>
      <c r="EM11" s="68" t="str">
        <f t="shared" ca="1" si="40"/>
        <v/>
      </c>
      <c r="EN11" s="68" t="str">
        <f t="shared" ca="1" si="41"/>
        <v/>
      </c>
      <c r="EO11" s="68" t="str">
        <f t="shared" ca="1" si="42"/>
        <v/>
      </c>
      <c r="EP11" s="68" t="str">
        <f t="shared" ca="1" si="43"/>
        <v/>
      </c>
      <c r="EQ11" s="68" t="str">
        <f t="shared" ca="1" si="44"/>
        <v/>
      </c>
      <c r="ER11" s="68" t="str">
        <f t="shared" ca="1" si="45"/>
        <v/>
      </c>
    </row>
    <row r="12" spans="1:148" ht="12.75" customHeight="1">
      <c r="A12" s="139" t="str">
        <f>'Test Sample Data'!A12</f>
        <v>Airn-1</v>
      </c>
      <c r="B12" s="141" t="s">
        <v>422</v>
      </c>
      <c r="C12" s="22" t="str">
        <f>IF(SUM('Test Sample Data'!C$3:C$194)&gt;10,IF(AND(ISNUMBER('Test Sample Data'!C12),'Test Sample Data'!C12&lt;35,'Test Sample Data'!C12&gt;0),'Test Sample Data'!C12-'Choose Housekeeping Genes'!D$20,35-'Choose Housekeeping Genes'!D$20),"")</f>
        <v/>
      </c>
      <c r="D12" s="22" t="str">
        <f>IF(SUM('Test Sample Data'!D$3:D$194)&gt;10,IF(AND(ISNUMBER('Test Sample Data'!D12),'Test Sample Data'!D12&lt;35,'Test Sample Data'!D12&gt;0),'Test Sample Data'!D12-'Choose Housekeeping Genes'!E$20,35-'Choose Housekeeping Genes'!E$20),"")</f>
        <v/>
      </c>
      <c r="E12" s="22" t="str">
        <f>IF(SUM('Test Sample Data'!E$3:E$194)&gt;10,IF(AND(ISNUMBER('Test Sample Data'!E12),'Test Sample Data'!E12&lt;35,'Test Sample Data'!E12&gt;0),'Test Sample Data'!E12-'Choose Housekeeping Genes'!F$20,35-'Choose Housekeeping Genes'!F$20),"")</f>
        <v/>
      </c>
      <c r="F12" s="22" t="str">
        <f>IF(SUM('Test Sample Data'!F$3:F$194)&gt;10,IF(AND(ISNUMBER('Test Sample Data'!F12),'Test Sample Data'!F12&lt;35,'Test Sample Data'!F12&gt;0),'Test Sample Data'!F12-'Choose Housekeeping Genes'!G$20,35-'Choose Housekeeping Genes'!G$20),"")</f>
        <v/>
      </c>
      <c r="G12" s="22" t="str">
        <f>IF(SUM('Test Sample Data'!G$3:G$194)&gt;10,IF(AND(ISNUMBER('Test Sample Data'!G12),'Test Sample Data'!G12&lt;35,'Test Sample Data'!G12&gt;0),'Test Sample Data'!G12-'Choose Housekeeping Genes'!H$20,35-'Choose Housekeeping Genes'!H$20),"")</f>
        <v/>
      </c>
      <c r="H12" s="22" t="str">
        <f>IF(SUM('Test Sample Data'!H$3:H$194)&gt;10,IF(AND(ISNUMBER('Test Sample Data'!H12),'Test Sample Data'!H12&lt;35,'Test Sample Data'!H12&gt;0),'Test Sample Data'!H12-'Choose Housekeeping Genes'!I$20,35-'Choose Housekeeping Genes'!I$20),"")</f>
        <v/>
      </c>
      <c r="I12" s="22" t="str">
        <f>IF(SUM('Test Sample Data'!I$3:I$194)&gt;10,IF(AND(ISNUMBER('Test Sample Data'!I12),'Test Sample Data'!I12&lt;35,'Test Sample Data'!I12&gt;0),'Test Sample Data'!I12-'Choose Housekeeping Genes'!J$20,35-'Choose Housekeeping Genes'!J$20),"")</f>
        <v/>
      </c>
      <c r="J12" s="22" t="str">
        <f>IF(SUM('Test Sample Data'!J$3:J$194)&gt;10,IF(AND(ISNUMBER('Test Sample Data'!J12),'Test Sample Data'!J12&lt;35,'Test Sample Data'!J12&gt;0),'Test Sample Data'!J12-'Choose Housekeeping Genes'!K$20,35-'Choose Housekeeping Genes'!K$20),"")</f>
        <v/>
      </c>
      <c r="K12" s="22" t="str">
        <f>IF(SUM('Test Sample Data'!K$3:K$194)&gt;10,IF(AND(ISNUMBER('Test Sample Data'!K12),'Test Sample Data'!K12&lt;35,'Test Sample Data'!K12&gt;0),'Test Sample Data'!K12-'Choose Housekeeping Genes'!L$20,35-'Choose Housekeeping Genes'!L$20),"")</f>
        <v/>
      </c>
      <c r="L12" s="22" t="str">
        <f>IF(SUM('Test Sample Data'!L$3:L$194)&gt;10,IF(AND(ISNUMBER('Test Sample Data'!L12),'Test Sample Data'!L12&lt;35,'Test Sample Data'!L12&gt;0),'Test Sample Data'!L12-'Choose Housekeeping Genes'!M$20,35-'Choose Housekeeping Genes'!M$20),"")</f>
        <v/>
      </c>
      <c r="M12" s="22" t="str">
        <f>IF(SUM('Test Sample Data'!M$3:M$194)&gt;10,IF(AND(ISNUMBER('Test Sample Data'!M12),'Test Sample Data'!M12&lt;35,'Test Sample Data'!M12&gt;0),'Test Sample Data'!M12-'Choose Housekeeping Genes'!N$20,35-'Choose Housekeeping Genes'!N$20),"")</f>
        <v/>
      </c>
      <c r="N12" s="22" t="str">
        <f>IF(SUM('Test Sample Data'!N$3:N$194)&gt;10,IF(AND(ISNUMBER('Test Sample Data'!N12),'Test Sample Data'!N12&lt;35,'Test Sample Data'!N12&gt;0),'Test Sample Data'!N12-'Choose Housekeeping Genes'!O$20,35-'Choose Housekeeping Genes'!O$20),"")</f>
        <v/>
      </c>
      <c r="O12" s="22" t="str">
        <f>IF(SUM('Test Sample Data'!O$3:O$194)&gt;10,IF(AND(ISNUMBER('Test Sample Data'!O12),'Test Sample Data'!O12&lt;35,'Test Sample Data'!O12&gt;0),'Test Sample Data'!O12-'Choose Housekeeping Genes'!P$20,35-'Choose Housekeeping Genes'!P$20),"")</f>
        <v/>
      </c>
      <c r="P12" s="22" t="str">
        <f>IF(SUM('Test Sample Data'!P$3:P$194)&gt;10,IF(AND(ISNUMBER('Test Sample Data'!P12),'Test Sample Data'!P12&lt;35,'Test Sample Data'!P12&gt;0),'Test Sample Data'!P12-'Choose Housekeeping Genes'!Q$20,35-'Choose Housekeeping Genes'!Q$20),"")</f>
        <v/>
      </c>
      <c r="Q12" s="22" t="str">
        <f>IF(SUM('Test Sample Data'!Q$3:Q$194)&gt;10,IF(AND(ISNUMBER('Test Sample Data'!Q12),'Test Sample Data'!Q12&lt;35,'Test Sample Data'!Q12&gt;0),'Test Sample Data'!Q12-'Choose Housekeeping Genes'!R$20,35-'Choose Housekeeping Genes'!R$20),"")</f>
        <v/>
      </c>
      <c r="R12" s="22" t="str">
        <f>IF(SUM('Test Sample Data'!R$3:R$194)&gt;10,IF(AND(ISNUMBER('Test Sample Data'!R12),'Test Sample Data'!R12&lt;35,'Test Sample Data'!R12&gt;0),'Test Sample Data'!R12-'Choose Housekeeping Genes'!S$20,35-'Choose Housekeeping Genes'!S$20),"")</f>
        <v/>
      </c>
      <c r="S12" s="22" t="str">
        <f>IF(SUM('Test Sample Data'!S$3:S$194)&gt;10,IF(AND(ISNUMBER('Test Sample Data'!S12),'Test Sample Data'!S12&lt;35,'Test Sample Data'!S12&gt;0),'Test Sample Data'!S12-'Choose Housekeeping Genes'!T$20,35-'Choose Housekeeping Genes'!T$20),"")</f>
        <v/>
      </c>
      <c r="T12" s="22" t="str">
        <f>IF(SUM('Test Sample Data'!T$3:T$194)&gt;10,IF(AND(ISNUMBER('Test Sample Data'!T12),'Test Sample Data'!T12&lt;35,'Test Sample Data'!T12&gt;0),'Test Sample Data'!T12-'Choose Housekeeping Genes'!U$20,35-'Choose Housekeeping Genes'!U$20),"")</f>
        <v/>
      </c>
      <c r="U12" s="22" t="str">
        <f>IF(SUM('Test Sample Data'!U$3:U$194)&gt;10,IF(AND(ISNUMBER('Test Sample Data'!U12),'Test Sample Data'!U12&lt;35,'Test Sample Data'!U12&gt;0),'Test Sample Data'!U12-'Choose Housekeeping Genes'!V$20,35-'Choose Housekeeping Genes'!V$20),"")</f>
        <v/>
      </c>
      <c r="V12" s="22" t="str">
        <f>IF(SUM('Test Sample Data'!V$3:V$194)&gt;10,IF(AND(ISNUMBER('Test Sample Data'!V12),'Test Sample Data'!V12&lt;35,'Test Sample Data'!V12&gt;0),'Test Sample Data'!V12-'Choose Housekeeping Genes'!W$20,35-'Choose Housekeeping Genes'!W$20),"")</f>
        <v/>
      </c>
      <c r="W12" s="144" t="str">
        <f>'Control Sample Data'!A12</f>
        <v>Airn-1</v>
      </c>
      <c r="X12" s="145" t="s">
        <v>422</v>
      </c>
      <c r="Y12" s="22" t="str">
        <f>IF(SUM('Control Sample Data'!C$3:C$194)&gt;10,IF(AND(ISNUMBER('Control Sample Data'!C12),'Control Sample Data'!C12&lt;35,'Control Sample Data'!C12&gt;0),'Control Sample Data'!C12-'Choose Housekeeping Genes'!AA$20,35-'Choose Housekeeping Genes'!AA$20),"")</f>
        <v/>
      </c>
      <c r="Z12" s="22" t="str">
        <f>IF(SUM('Control Sample Data'!D$3:D$194)&gt;10,IF(AND(ISNUMBER('Control Sample Data'!D12),'Control Sample Data'!D12&lt;35,'Control Sample Data'!D12&gt;0),'Control Sample Data'!D12-'Choose Housekeeping Genes'!AB$20,35-'Choose Housekeeping Genes'!AB$20),"")</f>
        <v/>
      </c>
      <c r="AA12" s="22" t="str">
        <f>IF(SUM('Control Sample Data'!E$3:E$194)&gt;10,IF(AND(ISNUMBER('Control Sample Data'!E12),'Control Sample Data'!E12&lt;35,'Control Sample Data'!E12&gt;0),'Control Sample Data'!E12-'Choose Housekeeping Genes'!AC$20,35-'Choose Housekeeping Genes'!AC$20),"")</f>
        <v/>
      </c>
      <c r="AB12" s="22" t="str">
        <f>IF(SUM('Control Sample Data'!F$3:F$194)&gt;10,IF(AND(ISNUMBER('Control Sample Data'!F12),'Control Sample Data'!F12&lt;35,'Control Sample Data'!F12&gt;0),'Control Sample Data'!F12-'Choose Housekeeping Genes'!AD$20,35-'Choose Housekeeping Genes'!AD$20),"")</f>
        <v/>
      </c>
      <c r="AC12" s="22" t="str">
        <f>IF(SUM('Control Sample Data'!G$3:G$194)&gt;10,IF(AND(ISNUMBER('Control Sample Data'!G12),'Control Sample Data'!G12&lt;35,'Control Sample Data'!G12&gt;0),'Control Sample Data'!G12-'Choose Housekeeping Genes'!AE$20,35-'Choose Housekeeping Genes'!AE$20),"")</f>
        <v/>
      </c>
      <c r="AD12" s="22" t="str">
        <f>IF(SUM('Control Sample Data'!H$3:H$194)&gt;10,IF(AND(ISNUMBER('Control Sample Data'!H12),'Control Sample Data'!H12&lt;35,'Control Sample Data'!H12&gt;0),'Control Sample Data'!H12-'Choose Housekeeping Genes'!AF$20,35-'Choose Housekeeping Genes'!AF$20),"")</f>
        <v/>
      </c>
      <c r="AE12" s="22" t="str">
        <f>IF(SUM('Control Sample Data'!I$3:I$194)&gt;10,IF(AND(ISNUMBER('Control Sample Data'!I12),'Control Sample Data'!I12&lt;35,'Control Sample Data'!I12&gt;0),'Control Sample Data'!I12-'Choose Housekeeping Genes'!AG$20,35-'Choose Housekeeping Genes'!AG$20),"")</f>
        <v/>
      </c>
      <c r="AF12" s="22" t="str">
        <f>IF(SUM('Control Sample Data'!J$3:J$194)&gt;10,IF(AND(ISNUMBER('Control Sample Data'!J12),'Control Sample Data'!J12&lt;35,'Control Sample Data'!J12&gt;0),'Control Sample Data'!J12-'Choose Housekeeping Genes'!AH$20,35-'Choose Housekeeping Genes'!AH$20),"")</f>
        <v/>
      </c>
      <c r="AG12" s="22" t="str">
        <f>IF(SUM('Control Sample Data'!K$3:K$194)&gt;10,IF(AND(ISNUMBER('Control Sample Data'!K12),'Control Sample Data'!K12&lt;35,'Control Sample Data'!K12&gt;0),'Control Sample Data'!K12-'Choose Housekeeping Genes'!AI$20,35-'Choose Housekeeping Genes'!AI$20),"")</f>
        <v/>
      </c>
      <c r="AH12" s="22" t="str">
        <f>IF(SUM('Control Sample Data'!L$3:L$194)&gt;10,IF(AND(ISNUMBER('Control Sample Data'!L12),'Control Sample Data'!L12&lt;35,'Control Sample Data'!L12&gt;0),'Control Sample Data'!L12-'Choose Housekeeping Genes'!AJ$20,35-'Choose Housekeeping Genes'!AJ$20),"")</f>
        <v/>
      </c>
      <c r="AI12" s="22" t="str">
        <f>IF(SUM('Control Sample Data'!M$3:M$194)&gt;10,IF(AND(ISNUMBER('Control Sample Data'!M12),'Control Sample Data'!M12&lt;35,'Control Sample Data'!M12&gt;0),'Control Sample Data'!M12-'Choose Housekeeping Genes'!AK$20,35-'Choose Housekeeping Genes'!AK$20),"")</f>
        <v/>
      </c>
      <c r="AJ12" s="22" t="str">
        <f>IF(SUM('Control Sample Data'!N$3:N$194)&gt;10,IF(AND(ISNUMBER('Control Sample Data'!N12),'Control Sample Data'!N12&lt;35,'Control Sample Data'!N12&gt;0),'Control Sample Data'!N12-'Choose Housekeeping Genes'!AL$20,35-'Choose Housekeeping Genes'!AL$20),"")</f>
        <v/>
      </c>
      <c r="AK12" s="22" t="str">
        <f>IF(SUM('Control Sample Data'!O$3:O$194)&gt;10,IF(AND(ISNUMBER('Control Sample Data'!O12),'Control Sample Data'!O12&lt;35,'Control Sample Data'!O12&gt;0),'Control Sample Data'!O12-'Choose Housekeeping Genes'!AM$20,35-'Choose Housekeeping Genes'!AM$20),"")</f>
        <v/>
      </c>
      <c r="AL12" s="22" t="str">
        <f>IF(SUM('Control Sample Data'!P$3:P$194)&gt;10,IF(AND(ISNUMBER('Control Sample Data'!P12),'Control Sample Data'!P12&lt;35,'Control Sample Data'!P12&gt;0),'Control Sample Data'!P12-'Choose Housekeeping Genes'!AN$20,35-'Choose Housekeeping Genes'!AN$20),"")</f>
        <v/>
      </c>
      <c r="AM12" s="22" t="str">
        <f>IF(SUM('Control Sample Data'!Q$3:Q$194)&gt;10,IF(AND(ISNUMBER('Control Sample Data'!Q12),'Control Sample Data'!Q12&lt;35,'Control Sample Data'!Q12&gt;0),'Control Sample Data'!Q12-'Choose Housekeeping Genes'!AO$20,35-'Choose Housekeeping Genes'!AO$20),"")</f>
        <v/>
      </c>
      <c r="AN12" s="22" t="str">
        <f>IF(SUM('Control Sample Data'!R$3:R$194)&gt;10,IF(AND(ISNUMBER('Control Sample Data'!R12),'Control Sample Data'!R12&lt;35,'Control Sample Data'!R12&gt;0),'Control Sample Data'!R12-'Choose Housekeeping Genes'!AP$20,35-'Choose Housekeeping Genes'!AP$20),"")</f>
        <v/>
      </c>
      <c r="AO12" s="22" t="str">
        <f>IF(SUM('Control Sample Data'!S$3:S$194)&gt;10,IF(AND(ISNUMBER('Control Sample Data'!S12),'Control Sample Data'!S12&lt;35,'Control Sample Data'!S12&gt;0),'Control Sample Data'!S12-'Choose Housekeeping Genes'!AQ$20,35-'Choose Housekeeping Genes'!AQ$20),"")</f>
        <v/>
      </c>
      <c r="AP12" s="22" t="str">
        <f>IF(SUM('Control Sample Data'!T$3:T$194)&gt;10,IF(AND(ISNUMBER('Control Sample Data'!T12),'Control Sample Data'!T12&lt;35,'Control Sample Data'!T12&gt;0),'Control Sample Data'!T12-'Choose Housekeeping Genes'!AR$20,35-'Choose Housekeeping Genes'!AR$20),"")</f>
        <v/>
      </c>
      <c r="AQ12" s="22" t="str">
        <f>IF(SUM('Control Sample Data'!U$3:U$194)&gt;10,IF(AND(ISNUMBER('Control Sample Data'!U12),'Control Sample Data'!U12&lt;35,'Control Sample Data'!U12&gt;0),'Control Sample Data'!U12-'Choose Housekeeping Genes'!AS$20,35-'Choose Housekeeping Genes'!AS$20),"")</f>
        <v/>
      </c>
      <c r="AR12" s="22" t="str">
        <f>IF(SUM('Control Sample Data'!V$3:V$194)&gt;10,IF(AND(ISNUMBER('Control Sample Data'!V12),'Control Sample Data'!V12&lt;35,'Control Sample Data'!V12&gt;0),'Control Sample Data'!V12-'Choose Housekeeping Genes'!AT$20,35-'Choose Housekeeping Genes'!AT$20),"")</f>
        <v/>
      </c>
      <c r="AS12" s="73" t="str">
        <f>'Control Sample Data'!A12</f>
        <v>Airn-1</v>
      </c>
      <c r="AT12" s="21" t="s">
        <v>422</v>
      </c>
      <c r="AU12" s="22" t="str">
        <f ca="1">IF(ISNUMBER(C12-'Choose Housekeeping Genes'!D$12),C12-'Choose Housekeeping Genes'!D$12,"")</f>
        <v/>
      </c>
      <c r="AV12" s="22" t="str">
        <f ca="1">IF(ISNUMBER(D12-'Choose Housekeeping Genes'!E$12),D12-'Choose Housekeeping Genes'!E$12,"")</f>
        <v/>
      </c>
      <c r="AW12" s="22" t="str">
        <f ca="1">IF(ISNUMBER(E12-'Choose Housekeeping Genes'!F$12),E12-'Choose Housekeeping Genes'!F$12,"")</f>
        <v/>
      </c>
      <c r="AX12" s="22" t="str">
        <f ca="1">IF(ISNUMBER(F12-'Choose Housekeeping Genes'!G$12),F12-'Choose Housekeeping Genes'!G$12,"")</f>
        <v/>
      </c>
      <c r="AY12" s="22" t="str">
        <f ca="1">IF(ISNUMBER(G12-'Choose Housekeeping Genes'!H$12),G12-'Choose Housekeeping Genes'!H$12,"")</f>
        <v/>
      </c>
      <c r="AZ12" s="22" t="str">
        <f ca="1">IF(ISNUMBER(H12-'Choose Housekeeping Genes'!I$12),H12-'Choose Housekeeping Genes'!I$12,"")</f>
        <v/>
      </c>
      <c r="BA12" s="22" t="str">
        <f ca="1">IF(ISNUMBER(I12-'Choose Housekeeping Genes'!J$12),I12-'Choose Housekeeping Genes'!J$12,"")</f>
        <v/>
      </c>
      <c r="BB12" s="22" t="str">
        <f ca="1">IF(ISNUMBER(J12-'Choose Housekeeping Genes'!K$12),J12-'Choose Housekeeping Genes'!K$12,"")</f>
        <v/>
      </c>
      <c r="BC12" s="22" t="str">
        <f ca="1">IF(ISNUMBER(K12-'Choose Housekeeping Genes'!L$12),K12-'Choose Housekeeping Genes'!L$12,"")</f>
        <v/>
      </c>
      <c r="BD12" s="22" t="str">
        <f ca="1">IF(ISNUMBER(L12-'Choose Housekeeping Genes'!M$12),L12-'Choose Housekeeping Genes'!M$12,"")</f>
        <v/>
      </c>
      <c r="BE12" s="22" t="str">
        <f ca="1">IF(ISNUMBER(M12-'Choose Housekeeping Genes'!N$12),M12-'Choose Housekeeping Genes'!N$12,"")</f>
        <v/>
      </c>
      <c r="BF12" s="22" t="str">
        <f ca="1">IF(ISNUMBER(N12-'Choose Housekeeping Genes'!O$12),N12-'Choose Housekeeping Genes'!O$12,"")</f>
        <v/>
      </c>
      <c r="BG12" s="22" t="str">
        <f ca="1">IF(ISNUMBER(O12-'Choose Housekeeping Genes'!P$12),O12-'Choose Housekeeping Genes'!P$12,"")</f>
        <v/>
      </c>
      <c r="BH12" s="22" t="str">
        <f ca="1">IF(ISNUMBER(P12-'Choose Housekeeping Genes'!Q$12),P12-'Choose Housekeeping Genes'!Q$12,"")</f>
        <v/>
      </c>
      <c r="BI12" s="22" t="str">
        <f ca="1">IF(ISNUMBER(Q12-'Choose Housekeeping Genes'!R$12),Q12-'Choose Housekeeping Genes'!R$12,"")</f>
        <v/>
      </c>
      <c r="BJ12" s="22" t="str">
        <f ca="1">IF(ISNUMBER(R12-'Choose Housekeeping Genes'!S$12),R12-'Choose Housekeeping Genes'!S$12,"")</f>
        <v/>
      </c>
      <c r="BK12" s="22" t="str">
        <f ca="1">IF(ISNUMBER(S12-'Choose Housekeeping Genes'!T$12),S12-'Choose Housekeeping Genes'!T$12,"")</f>
        <v/>
      </c>
      <c r="BL12" s="22" t="str">
        <f ca="1">IF(ISNUMBER(T12-'Choose Housekeeping Genes'!U$12),T12-'Choose Housekeeping Genes'!U$12,"")</f>
        <v/>
      </c>
      <c r="BM12" s="22" t="str">
        <f ca="1">IF(ISNUMBER(U12-'Choose Housekeeping Genes'!V$12),U12-'Choose Housekeeping Genes'!V$12,"")</f>
        <v/>
      </c>
      <c r="BN12" s="22" t="str">
        <f ca="1">IF(ISNUMBER(V12-'Choose Housekeeping Genes'!W$12),V12-'Choose Housekeeping Genes'!W$12,"")</f>
        <v/>
      </c>
      <c r="BO12" s="146" t="str">
        <f t="shared" si="0"/>
        <v>Airn-1</v>
      </c>
      <c r="BP12" s="145" t="s">
        <v>422</v>
      </c>
      <c r="BQ12" s="22" t="str">
        <f ca="1">IF(ISNUMBER(Y12-'Choose Housekeeping Genes'!AA$12),Y12-'Choose Housekeeping Genes'!AA$12,"")</f>
        <v/>
      </c>
      <c r="BR12" s="22" t="str">
        <f ca="1">IF(ISNUMBER(Z12-'Choose Housekeeping Genes'!AB$12),Z12-'Choose Housekeeping Genes'!AB$12,"")</f>
        <v/>
      </c>
      <c r="BS12" s="22" t="str">
        <f ca="1">IF(ISNUMBER(AA12-'Choose Housekeeping Genes'!AC$12),AA12-'Choose Housekeeping Genes'!AC$12,"")</f>
        <v/>
      </c>
      <c r="BT12" s="22" t="str">
        <f ca="1">IF(ISNUMBER(AB12-'Choose Housekeeping Genes'!AD$12),AB12-'Choose Housekeeping Genes'!AD$12,"")</f>
        <v/>
      </c>
      <c r="BU12" s="22" t="str">
        <f ca="1">IF(ISNUMBER(AC12-'Choose Housekeeping Genes'!AE$12),AC12-'Choose Housekeeping Genes'!AE$12,"")</f>
        <v/>
      </c>
      <c r="BV12" s="22" t="str">
        <f ca="1">IF(ISNUMBER(AD12-'Choose Housekeeping Genes'!AF$12),AD12-'Choose Housekeeping Genes'!AF$12,"")</f>
        <v/>
      </c>
      <c r="BW12" s="22" t="str">
        <f ca="1">IF(ISNUMBER(AE12-'Choose Housekeeping Genes'!AG$12),AE12-'Choose Housekeeping Genes'!AG$12,"")</f>
        <v/>
      </c>
      <c r="BX12" s="22" t="str">
        <f ca="1">IF(ISNUMBER(AF12-'Choose Housekeeping Genes'!AH$12),AF12-'Choose Housekeeping Genes'!AH$12,"")</f>
        <v/>
      </c>
      <c r="BY12" s="22" t="str">
        <f ca="1">IF(ISNUMBER(AG12-'Choose Housekeeping Genes'!AI$12),AG12-'Choose Housekeeping Genes'!AI$12,"")</f>
        <v/>
      </c>
      <c r="BZ12" s="22" t="str">
        <f ca="1">IF(ISNUMBER(AH12-'Choose Housekeeping Genes'!AJ$12),AH12-'Choose Housekeeping Genes'!AJ$12,"")</f>
        <v/>
      </c>
      <c r="CA12" s="22" t="str">
        <f ca="1">IF(ISNUMBER(AI12-'Choose Housekeeping Genes'!AK$12),AI12-'Choose Housekeeping Genes'!AK$12,"")</f>
        <v/>
      </c>
      <c r="CB12" s="22" t="str">
        <f ca="1">IF(ISNUMBER(AJ12-'Choose Housekeeping Genes'!AL$12),AJ12-'Choose Housekeeping Genes'!AL$12,"")</f>
        <v/>
      </c>
      <c r="CC12" s="22" t="str">
        <f ca="1">IF(ISNUMBER(AK12-'Choose Housekeeping Genes'!AM$12),AK12-'Choose Housekeeping Genes'!AM$12,"")</f>
        <v/>
      </c>
      <c r="CD12" s="22" t="str">
        <f ca="1">IF(ISNUMBER(AL12-'Choose Housekeeping Genes'!AN$12),AL12-'Choose Housekeeping Genes'!AN$12,"")</f>
        <v/>
      </c>
      <c r="CE12" s="22" t="str">
        <f ca="1">IF(ISNUMBER(AM12-'Choose Housekeeping Genes'!AO$12),AM12-'Choose Housekeeping Genes'!AO$12,"")</f>
        <v/>
      </c>
      <c r="CF12" s="22" t="str">
        <f ca="1">IF(ISNUMBER(AN12-'Choose Housekeeping Genes'!AP$12),AN12-'Choose Housekeeping Genes'!AP$12,"")</f>
        <v/>
      </c>
      <c r="CG12" s="22" t="str">
        <f ca="1">IF(ISNUMBER(AO12-'Choose Housekeeping Genes'!AQ$12),AO12-'Choose Housekeeping Genes'!AQ$12,"")</f>
        <v/>
      </c>
      <c r="CH12" s="22" t="str">
        <f ca="1">IF(ISNUMBER(AP12-'Choose Housekeeping Genes'!AR$12),AP12-'Choose Housekeeping Genes'!AR$12,"")</f>
        <v/>
      </c>
      <c r="CI12" s="22" t="str">
        <f ca="1">IF(ISNUMBER(AQ12-'Choose Housekeeping Genes'!AS$12),AQ12-'Choose Housekeeping Genes'!AS$12,"")</f>
        <v/>
      </c>
      <c r="CJ12" s="22" t="str">
        <f ca="1">IF(ISNUMBER(AR12-'Choose Housekeeping Genes'!AT$12),AR12-'Choose Housekeeping Genes'!AT$12,"")</f>
        <v/>
      </c>
      <c r="CK12" s="69" t="e">
        <f t="shared" ca="1" si="4"/>
        <v>#DIV/0!</v>
      </c>
      <c r="CL12" s="148" t="e">
        <f t="shared" ca="1" si="5"/>
        <v>#DIV/0!</v>
      </c>
      <c r="CQ12" s="1">
        <v>10</v>
      </c>
      <c r="CR12" s="47" t="e">
        <f t="array" aca="1" ref="CR12" ca="1">INDIRECT("'All expressed genes'!$A"&amp;MIN(IF('All expressed genes'!$G$3:$G$187=LARGE('All expressed genes'!$G$3:$G$187,CQ12),ROW('All expressed genes'!$A$3:$A$187),"")))</f>
        <v>#DIV/0!</v>
      </c>
      <c r="CS12" s="47" t="e">
        <f t="array" aca="1" ref="CS12" ca="1">INDIRECT("'All expressed genes'!$G"&amp;MIN(IF('All expressed genes'!$G$3:$G$187=LARGE('All expressed genes'!$G$3:$G$187,CQ12),ROW('All expressed genes'!$A$3:$A$187),"")))</f>
        <v>#DIV/0!</v>
      </c>
      <c r="CT12" s="47"/>
      <c r="CU12" s="47">
        <f t="shared" si="46"/>
        <v>176</v>
      </c>
      <c r="CV12" s="47" t="e">
        <f t="array" aca="1" ref="CV12" ca="1">INDIRECT("'All expressed genes'!$A"&amp;MIN(IF('All expressed genes'!$G$3:$G$187=LARGE('All expressed genes'!$G$3:$G$187,CU12),ROW('All expressed genes'!$A$3:$A$187),"")))</f>
        <v>#DIV/0!</v>
      </c>
      <c r="CW12" s="47" t="e">
        <f t="array" aca="1" ref="CW12" ca="1">INDIRECT("'All expressed genes'!$I"&amp;MIN(IF('All expressed genes'!$G$3:$G$187=LARGE('All expressed genes'!$G$3:$G$187,CU12),ROW('All expressed genes'!$A$3:$A$187),"")))</f>
        <v>#DIV/0!</v>
      </c>
      <c r="CX12" s="47" t="e">
        <f t="shared" ca="1" si="1"/>
        <v>#DIV/0!</v>
      </c>
      <c r="DA12" s="73" t="str">
        <f>'Transcript table'!C20</f>
        <v>Airn-1</v>
      </c>
      <c r="DB12" s="21" t="s">
        <v>422</v>
      </c>
      <c r="DC12" s="68" t="str">
        <f t="shared" ca="1" si="6"/>
        <v/>
      </c>
      <c r="DD12" s="68" t="str">
        <f t="shared" ca="1" si="7"/>
        <v/>
      </c>
      <c r="DE12" s="68" t="str">
        <f t="shared" ca="1" si="8"/>
        <v/>
      </c>
      <c r="DF12" s="68" t="str">
        <f t="shared" ca="1" si="9"/>
        <v/>
      </c>
      <c r="DG12" s="68" t="str">
        <f t="shared" ca="1" si="10"/>
        <v/>
      </c>
      <c r="DH12" s="68" t="str">
        <f t="shared" ca="1" si="11"/>
        <v/>
      </c>
      <c r="DI12" s="68" t="str">
        <f t="shared" ca="1" si="12"/>
        <v/>
      </c>
      <c r="DJ12" s="68" t="str">
        <f t="shared" ca="1" si="13"/>
        <v/>
      </c>
      <c r="DK12" s="68" t="str">
        <f t="shared" ca="1" si="14"/>
        <v/>
      </c>
      <c r="DL12" s="68" t="str">
        <f t="shared" ca="1" si="15"/>
        <v/>
      </c>
      <c r="DM12" s="68" t="str">
        <f t="shared" ca="1" si="16"/>
        <v/>
      </c>
      <c r="DN12" s="68" t="str">
        <f t="shared" ca="1" si="17"/>
        <v/>
      </c>
      <c r="DO12" s="68" t="str">
        <f t="shared" ca="1" si="18"/>
        <v/>
      </c>
      <c r="DP12" s="68" t="str">
        <f t="shared" ca="1" si="19"/>
        <v/>
      </c>
      <c r="DQ12" s="68" t="str">
        <f t="shared" ca="1" si="20"/>
        <v/>
      </c>
      <c r="DR12" s="68" t="str">
        <f t="shared" ca="1" si="21"/>
        <v/>
      </c>
      <c r="DS12" s="68" t="str">
        <f t="shared" ca="1" si="22"/>
        <v/>
      </c>
      <c r="DT12" s="68" t="str">
        <f t="shared" ca="1" si="23"/>
        <v/>
      </c>
      <c r="DU12" s="68" t="str">
        <f t="shared" ca="1" si="24"/>
        <v/>
      </c>
      <c r="DV12" s="68" t="str">
        <f t="shared" ca="1" si="25"/>
        <v/>
      </c>
      <c r="DW12" s="146" t="str">
        <f>'Transcript table'!C20</f>
        <v>Airn-1</v>
      </c>
      <c r="DX12" s="145" t="s">
        <v>422</v>
      </c>
      <c r="DY12" s="68" t="str">
        <f t="shared" ca="1" si="26"/>
        <v/>
      </c>
      <c r="DZ12" s="68" t="str">
        <f t="shared" ca="1" si="27"/>
        <v/>
      </c>
      <c r="EA12" s="68" t="str">
        <f t="shared" ca="1" si="28"/>
        <v/>
      </c>
      <c r="EB12" s="68" t="str">
        <f t="shared" ca="1" si="29"/>
        <v/>
      </c>
      <c r="EC12" s="68" t="str">
        <f t="shared" ca="1" si="30"/>
        <v/>
      </c>
      <c r="ED12" s="68" t="str">
        <f t="shared" ca="1" si="31"/>
        <v/>
      </c>
      <c r="EE12" s="68" t="str">
        <f t="shared" ca="1" si="32"/>
        <v/>
      </c>
      <c r="EF12" s="68" t="str">
        <f t="shared" ca="1" si="33"/>
        <v/>
      </c>
      <c r="EG12" s="68" t="str">
        <f t="shared" ca="1" si="34"/>
        <v/>
      </c>
      <c r="EH12" s="68" t="str">
        <f t="shared" ca="1" si="35"/>
        <v/>
      </c>
      <c r="EI12" s="68" t="str">
        <f t="shared" ca="1" si="36"/>
        <v/>
      </c>
      <c r="EJ12" s="68" t="str">
        <f t="shared" ca="1" si="37"/>
        <v/>
      </c>
      <c r="EK12" s="68" t="str">
        <f t="shared" ca="1" si="38"/>
        <v/>
      </c>
      <c r="EL12" s="68" t="str">
        <f t="shared" ca="1" si="39"/>
        <v/>
      </c>
      <c r="EM12" s="68" t="str">
        <f t="shared" ca="1" si="40"/>
        <v/>
      </c>
      <c r="EN12" s="68" t="str">
        <f t="shared" ca="1" si="41"/>
        <v/>
      </c>
      <c r="EO12" s="68" t="str">
        <f t="shared" ca="1" si="42"/>
        <v/>
      </c>
      <c r="EP12" s="68" t="str">
        <f t="shared" ca="1" si="43"/>
        <v/>
      </c>
      <c r="EQ12" s="68" t="str">
        <f t="shared" ca="1" si="44"/>
        <v/>
      </c>
      <c r="ER12" s="68" t="str">
        <f t="shared" ca="1" si="45"/>
        <v/>
      </c>
    </row>
    <row r="13" spans="1:148" ht="12.75" customHeight="1">
      <c r="A13" s="139" t="str">
        <f>'Test Sample Data'!A13</f>
        <v>Airn-2</v>
      </c>
      <c r="B13" s="141" t="s">
        <v>420</v>
      </c>
      <c r="C13" s="22" t="str">
        <f>IF(SUM('Test Sample Data'!C$3:C$194)&gt;10,IF(AND(ISNUMBER('Test Sample Data'!C13),'Test Sample Data'!C13&lt;35,'Test Sample Data'!C13&gt;0),'Test Sample Data'!C13-'Choose Housekeeping Genes'!D$20,35-'Choose Housekeeping Genes'!D$20),"")</f>
        <v/>
      </c>
      <c r="D13" s="22" t="str">
        <f>IF(SUM('Test Sample Data'!D$3:D$194)&gt;10,IF(AND(ISNUMBER('Test Sample Data'!D13),'Test Sample Data'!D13&lt;35,'Test Sample Data'!D13&gt;0),'Test Sample Data'!D13-'Choose Housekeeping Genes'!E$20,35-'Choose Housekeeping Genes'!E$20),"")</f>
        <v/>
      </c>
      <c r="E13" s="22" t="str">
        <f>IF(SUM('Test Sample Data'!E$3:E$194)&gt;10,IF(AND(ISNUMBER('Test Sample Data'!E13),'Test Sample Data'!E13&lt;35,'Test Sample Data'!E13&gt;0),'Test Sample Data'!E13-'Choose Housekeeping Genes'!F$20,35-'Choose Housekeeping Genes'!F$20),"")</f>
        <v/>
      </c>
      <c r="F13" s="22" t="str">
        <f>IF(SUM('Test Sample Data'!F$3:F$194)&gt;10,IF(AND(ISNUMBER('Test Sample Data'!F13),'Test Sample Data'!F13&lt;35,'Test Sample Data'!F13&gt;0),'Test Sample Data'!F13-'Choose Housekeeping Genes'!G$20,35-'Choose Housekeeping Genes'!G$20),"")</f>
        <v/>
      </c>
      <c r="G13" s="22" t="str">
        <f>IF(SUM('Test Sample Data'!G$3:G$194)&gt;10,IF(AND(ISNUMBER('Test Sample Data'!G13),'Test Sample Data'!G13&lt;35,'Test Sample Data'!G13&gt;0),'Test Sample Data'!G13-'Choose Housekeeping Genes'!H$20,35-'Choose Housekeeping Genes'!H$20),"")</f>
        <v/>
      </c>
      <c r="H13" s="22" t="str">
        <f>IF(SUM('Test Sample Data'!H$3:H$194)&gt;10,IF(AND(ISNUMBER('Test Sample Data'!H13),'Test Sample Data'!H13&lt;35,'Test Sample Data'!H13&gt;0),'Test Sample Data'!H13-'Choose Housekeeping Genes'!I$20,35-'Choose Housekeeping Genes'!I$20),"")</f>
        <v/>
      </c>
      <c r="I13" s="22" t="str">
        <f>IF(SUM('Test Sample Data'!I$3:I$194)&gt;10,IF(AND(ISNUMBER('Test Sample Data'!I13),'Test Sample Data'!I13&lt;35,'Test Sample Data'!I13&gt;0),'Test Sample Data'!I13-'Choose Housekeeping Genes'!J$20,35-'Choose Housekeeping Genes'!J$20),"")</f>
        <v/>
      </c>
      <c r="J13" s="22" t="str">
        <f>IF(SUM('Test Sample Data'!J$3:J$194)&gt;10,IF(AND(ISNUMBER('Test Sample Data'!J13),'Test Sample Data'!J13&lt;35,'Test Sample Data'!J13&gt;0),'Test Sample Data'!J13-'Choose Housekeeping Genes'!K$20,35-'Choose Housekeeping Genes'!K$20),"")</f>
        <v/>
      </c>
      <c r="K13" s="22" t="str">
        <f>IF(SUM('Test Sample Data'!K$3:K$194)&gt;10,IF(AND(ISNUMBER('Test Sample Data'!K13),'Test Sample Data'!K13&lt;35,'Test Sample Data'!K13&gt;0),'Test Sample Data'!K13-'Choose Housekeeping Genes'!L$20,35-'Choose Housekeeping Genes'!L$20),"")</f>
        <v/>
      </c>
      <c r="L13" s="22" t="str">
        <f>IF(SUM('Test Sample Data'!L$3:L$194)&gt;10,IF(AND(ISNUMBER('Test Sample Data'!L13),'Test Sample Data'!L13&lt;35,'Test Sample Data'!L13&gt;0),'Test Sample Data'!L13-'Choose Housekeeping Genes'!M$20,35-'Choose Housekeeping Genes'!M$20),"")</f>
        <v/>
      </c>
      <c r="M13" s="22" t="str">
        <f>IF(SUM('Test Sample Data'!M$3:M$194)&gt;10,IF(AND(ISNUMBER('Test Sample Data'!M13),'Test Sample Data'!M13&lt;35,'Test Sample Data'!M13&gt;0),'Test Sample Data'!M13-'Choose Housekeeping Genes'!N$20,35-'Choose Housekeeping Genes'!N$20),"")</f>
        <v/>
      </c>
      <c r="N13" s="22" t="str">
        <f>IF(SUM('Test Sample Data'!N$3:N$194)&gt;10,IF(AND(ISNUMBER('Test Sample Data'!N13),'Test Sample Data'!N13&lt;35,'Test Sample Data'!N13&gt;0),'Test Sample Data'!N13-'Choose Housekeeping Genes'!O$20,35-'Choose Housekeeping Genes'!O$20),"")</f>
        <v/>
      </c>
      <c r="O13" s="22" t="str">
        <f>IF(SUM('Test Sample Data'!O$3:O$194)&gt;10,IF(AND(ISNUMBER('Test Sample Data'!O13),'Test Sample Data'!O13&lt;35,'Test Sample Data'!O13&gt;0),'Test Sample Data'!O13-'Choose Housekeeping Genes'!P$20,35-'Choose Housekeeping Genes'!P$20),"")</f>
        <v/>
      </c>
      <c r="P13" s="22" t="str">
        <f>IF(SUM('Test Sample Data'!P$3:P$194)&gt;10,IF(AND(ISNUMBER('Test Sample Data'!P13),'Test Sample Data'!P13&lt;35,'Test Sample Data'!P13&gt;0),'Test Sample Data'!P13-'Choose Housekeeping Genes'!Q$20,35-'Choose Housekeeping Genes'!Q$20),"")</f>
        <v/>
      </c>
      <c r="Q13" s="22" t="str">
        <f>IF(SUM('Test Sample Data'!Q$3:Q$194)&gt;10,IF(AND(ISNUMBER('Test Sample Data'!Q13),'Test Sample Data'!Q13&lt;35,'Test Sample Data'!Q13&gt;0),'Test Sample Data'!Q13-'Choose Housekeeping Genes'!R$20,35-'Choose Housekeeping Genes'!R$20),"")</f>
        <v/>
      </c>
      <c r="R13" s="22" t="str">
        <f>IF(SUM('Test Sample Data'!R$3:R$194)&gt;10,IF(AND(ISNUMBER('Test Sample Data'!R13),'Test Sample Data'!R13&lt;35,'Test Sample Data'!R13&gt;0),'Test Sample Data'!R13-'Choose Housekeeping Genes'!S$20,35-'Choose Housekeeping Genes'!S$20),"")</f>
        <v/>
      </c>
      <c r="S13" s="22" t="str">
        <f>IF(SUM('Test Sample Data'!S$3:S$194)&gt;10,IF(AND(ISNUMBER('Test Sample Data'!S13),'Test Sample Data'!S13&lt;35,'Test Sample Data'!S13&gt;0),'Test Sample Data'!S13-'Choose Housekeeping Genes'!T$20,35-'Choose Housekeeping Genes'!T$20),"")</f>
        <v/>
      </c>
      <c r="T13" s="22" t="str">
        <f>IF(SUM('Test Sample Data'!T$3:T$194)&gt;10,IF(AND(ISNUMBER('Test Sample Data'!T13),'Test Sample Data'!T13&lt;35,'Test Sample Data'!T13&gt;0),'Test Sample Data'!T13-'Choose Housekeeping Genes'!U$20,35-'Choose Housekeeping Genes'!U$20),"")</f>
        <v/>
      </c>
      <c r="U13" s="22" t="str">
        <f>IF(SUM('Test Sample Data'!U$3:U$194)&gt;10,IF(AND(ISNUMBER('Test Sample Data'!U13),'Test Sample Data'!U13&lt;35,'Test Sample Data'!U13&gt;0),'Test Sample Data'!U13-'Choose Housekeeping Genes'!V$20,35-'Choose Housekeeping Genes'!V$20),"")</f>
        <v/>
      </c>
      <c r="V13" s="22" t="str">
        <f>IF(SUM('Test Sample Data'!V$3:V$194)&gt;10,IF(AND(ISNUMBER('Test Sample Data'!V13),'Test Sample Data'!V13&lt;35,'Test Sample Data'!V13&gt;0),'Test Sample Data'!V13-'Choose Housekeeping Genes'!W$20,35-'Choose Housekeeping Genes'!W$20),"")</f>
        <v/>
      </c>
      <c r="W13" s="144" t="str">
        <f>'Control Sample Data'!A13</f>
        <v>Airn-2</v>
      </c>
      <c r="X13" s="145" t="s">
        <v>420</v>
      </c>
      <c r="Y13" s="22" t="str">
        <f>IF(SUM('Control Sample Data'!C$3:C$194)&gt;10,IF(AND(ISNUMBER('Control Sample Data'!C13),'Control Sample Data'!C13&lt;35,'Control Sample Data'!C13&gt;0),'Control Sample Data'!C13-'Choose Housekeeping Genes'!AA$20,35-'Choose Housekeeping Genes'!AA$20),"")</f>
        <v/>
      </c>
      <c r="Z13" s="22" t="str">
        <f>IF(SUM('Control Sample Data'!D$3:D$194)&gt;10,IF(AND(ISNUMBER('Control Sample Data'!D13),'Control Sample Data'!D13&lt;35,'Control Sample Data'!D13&gt;0),'Control Sample Data'!D13-'Choose Housekeeping Genes'!AB$20,35-'Choose Housekeeping Genes'!AB$20),"")</f>
        <v/>
      </c>
      <c r="AA13" s="22" t="str">
        <f>IF(SUM('Control Sample Data'!E$3:E$194)&gt;10,IF(AND(ISNUMBER('Control Sample Data'!E13),'Control Sample Data'!E13&lt;35,'Control Sample Data'!E13&gt;0),'Control Sample Data'!E13-'Choose Housekeeping Genes'!AC$20,35-'Choose Housekeeping Genes'!AC$20),"")</f>
        <v/>
      </c>
      <c r="AB13" s="22" t="str">
        <f>IF(SUM('Control Sample Data'!F$3:F$194)&gt;10,IF(AND(ISNUMBER('Control Sample Data'!F13),'Control Sample Data'!F13&lt;35,'Control Sample Data'!F13&gt;0),'Control Sample Data'!F13-'Choose Housekeeping Genes'!AD$20,35-'Choose Housekeeping Genes'!AD$20),"")</f>
        <v/>
      </c>
      <c r="AC13" s="22" t="str">
        <f>IF(SUM('Control Sample Data'!G$3:G$194)&gt;10,IF(AND(ISNUMBER('Control Sample Data'!G13),'Control Sample Data'!G13&lt;35,'Control Sample Data'!G13&gt;0),'Control Sample Data'!G13-'Choose Housekeeping Genes'!AE$20,35-'Choose Housekeeping Genes'!AE$20),"")</f>
        <v/>
      </c>
      <c r="AD13" s="22" t="str">
        <f>IF(SUM('Control Sample Data'!H$3:H$194)&gt;10,IF(AND(ISNUMBER('Control Sample Data'!H13),'Control Sample Data'!H13&lt;35,'Control Sample Data'!H13&gt;0),'Control Sample Data'!H13-'Choose Housekeeping Genes'!AF$20,35-'Choose Housekeeping Genes'!AF$20),"")</f>
        <v/>
      </c>
      <c r="AE13" s="22" t="str">
        <f>IF(SUM('Control Sample Data'!I$3:I$194)&gt;10,IF(AND(ISNUMBER('Control Sample Data'!I13),'Control Sample Data'!I13&lt;35,'Control Sample Data'!I13&gt;0),'Control Sample Data'!I13-'Choose Housekeeping Genes'!AG$20,35-'Choose Housekeeping Genes'!AG$20),"")</f>
        <v/>
      </c>
      <c r="AF13" s="22" t="str">
        <f>IF(SUM('Control Sample Data'!J$3:J$194)&gt;10,IF(AND(ISNUMBER('Control Sample Data'!J13),'Control Sample Data'!J13&lt;35,'Control Sample Data'!J13&gt;0),'Control Sample Data'!J13-'Choose Housekeeping Genes'!AH$20,35-'Choose Housekeeping Genes'!AH$20),"")</f>
        <v/>
      </c>
      <c r="AG13" s="22" t="str">
        <f>IF(SUM('Control Sample Data'!K$3:K$194)&gt;10,IF(AND(ISNUMBER('Control Sample Data'!K13),'Control Sample Data'!K13&lt;35,'Control Sample Data'!K13&gt;0),'Control Sample Data'!K13-'Choose Housekeeping Genes'!AI$20,35-'Choose Housekeeping Genes'!AI$20),"")</f>
        <v/>
      </c>
      <c r="AH13" s="22" t="str">
        <f>IF(SUM('Control Sample Data'!L$3:L$194)&gt;10,IF(AND(ISNUMBER('Control Sample Data'!L13),'Control Sample Data'!L13&lt;35,'Control Sample Data'!L13&gt;0),'Control Sample Data'!L13-'Choose Housekeeping Genes'!AJ$20,35-'Choose Housekeeping Genes'!AJ$20),"")</f>
        <v/>
      </c>
      <c r="AI13" s="22" t="str">
        <f>IF(SUM('Control Sample Data'!M$3:M$194)&gt;10,IF(AND(ISNUMBER('Control Sample Data'!M13),'Control Sample Data'!M13&lt;35,'Control Sample Data'!M13&gt;0),'Control Sample Data'!M13-'Choose Housekeeping Genes'!AK$20,35-'Choose Housekeeping Genes'!AK$20),"")</f>
        <v/>
      </c>
      <c r="AJ13" s="22" t="str">
        <f>IF(SUM('Control Sample Data'!N$3:N$194)&gt;10,IF(AND(ISNUMBER('Control Sample Data'!N13),'Control Sample Data'!N13&lt;35,'Control Sample Data'!N13&gt;0),'Control Sample Data'!N13-'Choose Housekeeping Genes'!AL$20,35-'Choose Housekeeping Genes'!AL$20),"")</f>
        <v/>
      </c>
      <c r="AK13" s="22" t="str">
        <f>IF(SUM('Control Sample Data'!O$3:O$194)&gt;10,IF(AND(ISNUMBER('Control Sample Data'!O13),'Control Sample Data'!O13&lt;35,'Control Sample Data'!O13&gt;0),'Control Sample Data'!O13-'Choose Housekeeping Genes'!AM$20,35-'Choose Housekeeping Genes'!AM$20),"")</f>
        <v/>
      </c>
      <c r="AL13" s="22" t="str">
        <f>IF(SUM('Control Sample Data'!P$3:P$194)&gt;10,IF(AND(ISNUMBER('Control Sample Data'!P13),'Control Sample Data'!P13&lt;35,'Control Sample Data'!P13&gt;0),'Control Sample Data'!P13-'Choose Housekeeping Genes'!AN$20,35-'Choose Housekeeping Genes'!AN$20),"")</f>
        <v/>
      </c>
      <c r="AM13" s="22" t="str">
        <f>IF(SUM('Control Sample Data'!Q$3:Q$194)&gt;10,IF(AND(ISNUMBER('Control Sample Data'!Q13),'Control Sample Data'!Q13&lt;35,'Control Sample Data'!Q13&gt;0),'Control Sample Data'!Q13-'Choose Housekeeping Genes'!AO$20,35-'Choose Housekeeping Genes'!AO$20),"")</f>
        <v/>
      </c>
      <c r="AN13" s="22" t="str">
        <f>IF(SUM('Control Sample Data'!R$3:R$194)&gt;10,IF(AND(ISNUMBER('Control Sample Data'!R13),'Control Sample Data'!R13&lt;35,'Control Sample Data'!R13&gt;0),'Control Sample Data'!R13-'Choose Housekeeping Genes'!AP$20,35-'Choose Housekeeping Genes'!AP$20),"")</f>
        <v/>
      </c>
      <c r="AO13" s="22" t="str">
        <f>IF(SUM('Control Sample Data'!S$3:S$194)&gt;10,IF(AND(ISNUMBER('Control Sample Data'!S13),'Control Sample Data'!S13&lt;35,'Control Sample Data'!S13&gt;0),'Control Sample Data'!S13-'Choose Housekeeping Genes'!AQ$20,35-'Choose Housekeeping Genes'!AQ$20),"")</f>
        <v/>
      </c>
      <c r="AP13" s="22" t="str">
        <f>IF(SUM('Control Sample Data'!T$3:T$194)&gt;10,IF(AND(ISNUMBER('Control Sample Data'!T13),'Control Sample Data'!T13&lt;35,'Control Sample Data'!T13&gt;0),'Control Sample Data'!T13-'Choose Housekeeping Genes'!AR$20,35-'Choose Housekeeping Genes'!AR$20),"")</f>
        <v/>
      </c>
      <c r="AQ13" s="22" t="str">
        <f>IF(SUM('Control Sample Data'!U$3:U$194)&gt;10,IF(AND(ISNUMBER('Control Sample Data'!U13),'Control Sample Data'!U13&lt;35,'Control Sample Data'!U13&gt;0),'Control Sample Data'!U13-'Choose Housekeeping Genes'!AS$20,35-'Choose Housekeeping Genes'!AS$20),"")</f>
        <v/>
      </c>
      <c r="AR13" s="22" t="str">
        <f>IF(SUM('Control Sample Data'!V$3:V$194)&gt;10,IF(AND(ISNUMBER('Control Sample Data'!V13),'Control Sample Data'!V13&lt;35,'Control Sample Data'!V13&gt;0),'Control Sample Data'!V13-'Choose Housekeeping Genes'!AT$20,35-'Choose Housekeeping Genes'!AT$20),"")</f>
        <v/>
      </c>
      <c r="AS13" s="73" t="str">
        <f>'Control Sample Data'!A13</f>
        <v>Airn-2</v>
      </c>
      <c r="AT13" s="21" t="s">
        <v>420</v>
      </c>
      <c r="AU13" s="22" t="str">
        <f ca="1">IF(ISNUMBER(C13-'Choose Housekeeping Genes'!D$12),C13-'Choose Housekeeping Genes'!D$12,"")</f>
        <v/>
      </c>
      <c r="AV13" s="22" t="str">
        <f ca="1">IF(ISNUMBER(D13-'Choose Housekeeping Genes'!E$12),D13-'Choose Housekeeping Genes'!E$12,"")</f>
        <v/>
      </c>
      <c r="AW13" s="22" t="str">
        <f ca="1">IF(ISNUMBER(E13-'Choose Housekeeping Genes'!F$12),E13-'Choose Housekeeping Genes'!F$12,"")</f>
        <v/>
      </c>
      <c r="AX13" s="22" t="str">
        <f ca="1">IF(ISNUMBER(F13-'Choose Housekeeping Genes'!G$12),F13-'Choose Housekeeping Genes'!G$12,"")</f>
        <v/>
      </c>
      <c r="AY13" s="22" t="str">
        <f ca="1">IF(ISNUMBER(G13-'Choose Housekeeping Genes'!H$12),G13-'Choose Housekeeping Genes'!H$12,"")</f>
        <v/>
      </c>
      <c r="AZ13" s="22" t="str">
        <f ca="1">IF(ISNUMBER(H13-'Choose Housekeeping Genes'!I$12),H13-'Choose Housekeeping Genes'!I$12,"")</f>
        <v/>
      </c>
      <c r="BA13" s="22" t="str">
        <f ca="1">IF(ISNUMBER(I13-'Choose Housekeeping Genes'!J$12),I13-'Choose Housekeeping Genes'!J$12,"")</f>
        <v/>
      </c>
      <c r="BB13" s="22" t="str">
        <f ca="1">IF(ISNUMBER(J13-'Choose Housekeeping Genes'!K$12),J13-'Choose Housekeeping Genes'!K$12,"")</f>
        <v/>
      </c>
      <c r="BC13" s="22" t="str">
        <f ca="1">IF(ISNUMBER(K13-'Choose Housekeeping Genes'!L$12),K13-'Choose Housekeeping Genes'!L$12,"")</f>
        <v/>
      </c>
      <c r="BD13" s="22" t="str">
        <f ca="1">IF(ISNUMBER(L13-'Choose Housekeeping Genes'!M$12),L13-'Choose Housekeeping Genes'!M$12,"")</f>
        <v/>
      </c>
      <c r="BE13" s="22" t="str">
        <f ca="1">IF(ISNUMBER(M13-'Choose Housekeeping Genes'!N$12),M13-'Choose Housekeeping Genes'!N$12,"")</f>
        <v/>
      </c>
      <c r="BF13" s="22" t="str">
        <f ca="1">IF(ISNUMBER(N13-'Choose Housekeeping Genes'!O$12),N13-'Choose Housekeeping Genes'!O$12,"")</f>
        <v/>
      </c>
      <c r="BG13" s="22" t="str">
        <f ca="1">IF(ISNUMBER(O13-'Choose Housekeeping Genes'!P$12),O13-'Choose Housekeeping Genes'!P$12,"")</f>
        <v/>
      </c>
      <c r="BH13" s="22" t="str">
        <f ca="1">IF(ISNUMBER(P13-'Choose Housekeeping Genes'!Q$12),P13-'Choose Housekeeping Genes'!Q$12,"")</f>
        <v/>
      </c>
      <c r="BI13" s="22" t="str">
        <f ca="1">IF(ISNUMBER(Q13-'Choose Housekeeping Genes'!R$12),Q13-'Choose Housekeeping Genes'!R$12,"")</f>
        <v/>
      </c>
      <c r="BJ13" s="22" t="str">
        <f ca="1">IF(ISNUMBER(R13-'Choose Housekeeping Genes'!S$12),R13-'Choose Housekeeping Genes'!S$12,"")</f>
        <v/>
      </c>
      <c r="BK13" s="22" t="str">
        <f ca="1">IF(ISNUMBER(S13-'Choose Housekeeping Genes'!T$12),S13-'Choose Housekeeping Genes'!T$12,"")</f>
        <v/>
      </c>
      <c r="BL13" s="22" t="str">
        <f ca="1">IF(ISNUMBER(T13-'Choose Housekeeping Genes'!U$12),T13-'Choose Housekeeping Genes'!U$12,"")</f>
        <v/>
      </c>
      <c r="BM13" s="22" t="str">
        <f ca="1">IF(ISNUMBER(U13-'Choose Housekeeping Genes'!V$12),U13-'Choose Housekeeping Genes'!V$12,"")</f>
        <v/>
      </c>
      <c r="BN13" s="22" t="str">
        <f ca="1">IF(ISNUMBER(V13-'Choose Housekeeping Genes'!W$12),V13-'Choose Housekeeping Genes'!W$12,"")</f>
        <v/>
      </c>
      <c r="BO13" s="146" t="str">
        <f t="shared" si="0"/>
        <v>Airn-2</v>
      </c>
      <c r="BP13" s="145" t="s">
        <v>420</v>
      </c>
      <c r="BQ13" s="22" t="str">
        <f ca="1">IF(ISNUMBER(Y13-'Choose Housekeeping Genes'!AA$12),Y13-'Choose Housekeeping Genes'!AA$12,"")</f>
        <v/>
      </c>
      <c r="BR13" s="22" t="str">
        <f ca="1">IF(ISNUMBER(Z13-'Choose Housekeeping Genes'!AB$12),Z13-'Choose Housekeeping Genes'!AB$12,"")</f>
        <v/>
      </c>
      <c r="BS13" s="22" t="str">
        <f ca="1">IF(ISNUMBER(AA13-'Choose Housekeeping Genes'!AC$12),AA13-'Choose Housekeeping Genes'!AC$12,"")</f>
        <v/>
      </c>
      <c r="BT13" s="22" t="str">
        <f ca="1">IF(ISNUMBER(AB13-'Choose Housekeeping Genes'!AD$12),AB13-'Choose Housekeeping Genes'!AD$12,"")</f>
        <v/>
      </c>
      <c r="BU13" s="22" t="str">
        <f ca="1">IF(ISNUMBER(AC13-'Choose Housekeeping Genes'!AE$12),AC13-'Choose Housekeeping Genes'!AE$12,"")</f>
        <v/>
      </c>
      <c r="BV13" s="22" t="str">
        <f ca="1">IF(ISNUMBER(AD13-'Choose Housekeeping Genes'!AF$12),AD13-'Choose Housekeeping Genes'!AF$12,"")</f>
        <v/>
      </c>
      <c r="BW13" s="22" t="str">
        <f ca="1">IF(ISNUMBER(AE13-'Choose Housekeeping Genes'!AG$12),AE13-'Choose Housekeeping Genes'!AG$12,"")</f>
        <v/>
      </c>
      <c r="BX13" s="22" t="str">
        <f ca="1">IF(ISNUMBER(AF13-'Choose Housekeeping Genes'!AH$12),AF13-'Choose Housekeeping Genes'!AH$12,"")</f>
        <v/>
      </c>
      <c r="BY13" s="22" t="str">
        <f ca="1">IF(ISNUMBER(AG13-'Choose Housekeeping Genes'!AI$12),AG13-'Choose Housekeeping Genes'!AI$12,"")</f>
        <v/>
      </c>
      <c r="BZ13" s="22" t="str">
        <f ca="1">IF(ISNUMBER(AH13-'Choose Housekeeping Genes'!AJ$12),AH13-'Choose Housekeeping Genes'!AJ$12,"")</f>
        <v/>
      </c>
      <c r="CA13" s="22" t="str">
        <f ca="1">IF(ISNUMBER(AI13-'Choose Housekeeping Genes'!AK$12),AI13-'Choose Housekeeping Genes'!AK$12,"")</f>
        <v/>
      </c>
      <c r="CB13" s="22" t="str">
        <f ca="1">IF(ISNUMBER(AJ13-'Choose Housekeeping Genes'!AL$12),AJ13-'Choose Housekeeping Genes'!AL$12,"")</f>
        <v/>
      </c>
      <c r="CC13" s="22" t="str">
        <f ca="1">IF(ISNUMBER(AK13-'Choose Housekeeping Genes'!AM$12),AK13-'Choose Housekeeping Genes'!AM$12,"")</f>
        <v/>
      </c>
      <c r="CD13" s="22" t="str">
        <f ca="1">IF(ISNUMBER(AL13-'Choose Housekeeping Genes'!AN$12),AL13-'Choose Housekeeping Genes'!AN$12,"")</f>
        <v/>
      </c>
      <c r="CE13" s="22" t="str">
        <f ca="1">IF(ISNUMBER(AM13-'Choose Housekeeping Genes'!AO$12),AM13-'Choose Housekeeping Genes'!AO$12,"")</f>
        <v/>
      </c>
      <c r="CF13" s="22" t="str">
        <f ca="1">IF(ISNUMBER(AN13-'Choose Housekeeping Genes'!AP$12),AN13-'Choose Housekeeping Genes'!AP$12,"")</f>
        <v/>
      </c>
      <c r="CG13" s="22" t="str">
        <f ca="1">IF(ISNUMBER(AO13-'Choose Housekeeping Genes'!AQ$12),AO13-'Choose Housekeeping Genes'!AQ$12,"")</f>
        <v/>
      </c>
      <c r="CH13" s="22" t="str">
        <f ca="1">IF(ISNUMBER(AP13-'Choose Housekeeping Genes'!AR$12),AP13-'Choose Housekeeping Genes'!AR$12,"")</f>
        <v/>
      </c>
      <c r="CI13" s="22" t="str">
        <f ca="1">IF(ISNUMBER(AQ13-'Choose Housekeeping Genes'!AS$12),AQ13-'Choose Housekeeping Genes'!AS$12,"")</f>
        <v/>
      </c>
      <c r="CJ13" s="22" t="str">
        <f ca="1">IF(ISNUMBER(AR13-'Choose Housekeeping Genes'!AT$12),AR13-'Choose Housekeeping Genes'!AT$12,"")</f>
        <v/>
      </c>
      <c r="CK13" s="69" t="e">
        <f t="shared" ca="1" si="4"/>
        <v>#DIV/0!</v>
      </c>
      <c r="CL13" s="148" t="e">
        <f t="shared" ca="1" si="5"/>
        <v>#DIV/0!</v>
      </c>
      <c r="CQ13" s="1">
        <v>11</v>
      </c>
      <c r="CR13" s="47" t="e">
        <f t="array" aca="1" ref="CR13" ca="1">INDIRECT("'All expressed genes'!$A"&amp;MIN(IF('All expressed genes'!$G$3:$G$187=LARGE('All expressed genes'!$G$3:$G$187,CQ13),ROW('All expressed genes'!$A$3:$A$187),"")))</f>
        <v>#DIV/0!</v>
      </c>
      <c r="CS13" s="47" t="e">
        <f t="array" aca="1" ref="CS13" ca="1">INDIRECT("'All expressed genes'!$G"&amp;MIN(IF('All expressed genes'!$G$3:$G$187=LARGE('All expressed genes'!$G$3:$G$187,CQ13),ROW('All expressed genes'!$A$3:$A$187),"")))</f>
        <v>#DIV/0!</v>
      </c>
      <c r="CT13" s="47"/>
      <c r="CU13" s="47">
        <f t="shared" si="46"/>
        <v>175</v>
      </c>
      <c r="CV13" s="47" t="e">
        <f t="array" aca="1" ref="CV13" ca="1">INDIRECT("'All expressed genes'!$A"&amp;MIN(IF('All expressed genes'!$G$3:$G$187=LARGE('All expressed genes'!$G$3:$G$187,CU13),ROW('All expressed genes'!$A$3:$A$187),"")))</f>
        <v>#DIV/0!</v>
      </c>
      <c r="CW13" s="47" t="e">
        <f t="array" aca="1" ref="CW13" ca="1">INDIRECT("'All expressed genes'!$I"&amp;MIN(IF('All expressed genes'!$G$3:$G$187=LARGE('All expressed genes'!$G$3:$G$187,CU13),ROW('All expressed genes'!$A$3:$A$187),"")))</f>
        <v>#DIV/0!</v>
      </c>
      <c r="CX13" s="47" t="e">
        <f t="shared" ca="1" si="1"/>
        <v>#DIV/0!</v>
      </c>
      <c r="DA13" s="73" t="str">
        <f>'Transcript table'!C21</f>
        <v>Airn-2</v>
      </c>
      <c r="DB13" s="21" t="s">
        <v>420</v>
      </c>
      <c r="DC13" s="68" t="str">
        <f t="shared" ca="1" si="6"/>
        <v/>
      </c>
      <c r="DD13" s="68" t="str">
        <f t="shared" ca="1" si="7"/>
        <v/>
      </c>
      <c r="DE13" s="68" t="str">
        <f t="shared" ca="1" si="8"/>
        <v/>
      </c>
      <c r="DF13" s="68" t="str">
        <f t="shared" ca="1" si="9"/>
        <v/>
      </c>
      <c r="DG13" s="68" t="str">
        <f t="shared" ca="1" si="10"/>
        <v/>
      </c>
      <c r="DH13" s="68" t="str">
        <f t="shared" ca="1" si="11"/>
        <v/>
      </c>
      <c r="DI13" s="68" t="str">
        <f t="shared" ca="1" si="12"/>
        <v/>
      </c>
      <c r="DJ13" s="68" t="str">
        <f t="shared" ca="1" si="13"/>
        <v/>
      </c>
      <c r="DK13" s="68" t="str">
        <f t="shared" ca="1" si="14"/>
        <v/>
      </c>
      <c r="DL13" s="68" t="str">
        <f t="shared" ca="1" si="15"/>
        <v/>
      </c>
      <c r="DM13" s="68" t="str">
        <f t="shared" ca="1" si="16"/>
        <v/>
      </c>
      <c r="DN13" s="68" t="str">
        <f t="shared" ca="1" si="17"/>
        <v/>
      </c>
      <c r="DO13" s="68" t="str">
        <f t="shared" ca="1" si="18"/>
        <v/>
      </c>
      <c r="DP13" s="68" t="str">
        <f t="shared" ca="1" si="19"/>
        <v/>
      </c>
      <c r="DQ13" s="68" t="str">
        <f t="shared" ca="1" si="20"/>
        <v/>
      </c>
      <c r="DR13" s="68" t="str">
        <f t="shared" ca="1" si="21"/>
        <v/>
      </c>
      <c r="DS13" s="68" t="str">
        <f t="shared" ca="1" si="22"/>
        <v/>
      </c>
      <c r="DT13" s="68" t="str">
        <f t="shared" ca="1" si="23"/>
        <v/>
      </c>
      <c r="DU13" s="68" t="str">
        <f t="shared" ca="1" si="24"/>
        <v/>
      </c>
      <c r="DV13" s="68" t="str">
        <f t="shared" ca="1" si="25"/>
        <v/>
      </c>
      <c r="DW13" s="146" t="str">
        <f>'Transcript table'!C21</f>
        <v>Airn-2</v>
      </c>
      <c r="DX13" s="145" t="s">
        <v>420</v>
      </c>
      <c r="DY13" s="68" t="str">
        <f t="shared" ca="1" si="26"/>
        <v/>
      </c>
      <c r="DZ13" s="68" t="str">
        <f t="shared" ca="1" si="27"/>
        <v/>
      </c>
      <c r="EA13" s="68" t="str">
        <f t="shared" ca="1" si="28"/>
        <v/>
      </c>
      <c r="EB13" s="68" t="str">
        <f t="shared" ca="1" si="29"/>
        <v/>
      </c>
      <c r="EC13" s="68" t="str">
        <f t="shared" ca="1" si="30"/>
        <v/>
      </c>
      <c r="ED13" s="68" t="str">
        <f t="shared" ca="1" si="31"/>
        <v/>
      </c>
      <c r="EE13" s="68" t="str">
        <f t="shared" ca="1" si="32"/>
        <v/>
      </c>
      <c r="EF13" s="68" t="str">
        <f t="shared" ca="1" si="33"/>
        <v/>
      </c>
      <c r="EG13" s="68" t="str">
        <f t="shared" ca="1" si="34"/>
        <v/>
      </c>
      <c r="EH13" s="68" t="str">
        <f t="shared" ca="1" si="35"/>
        <v/>
      </c>
      <c r="EI13" s="68" t="str">
        <f t="shared" ca="1" si="36"/>
        <v/>
      </c>
      <c r="EJ13" s="68" t="str">
        <f t="shared" ca="1" si="37"/>
        <v/>
      </c>
      <c r="EK13" s="68" t="str">
        <f t="shared" ca="1" si="38"/>
        <v/>
      </c>
      <c r="EL13" s="68" t="str">
        <f t="shared" ca="1" si="39"/>
        <v/>
      </c>
      <c r="EM13" s="68" t="str">
        <f t="shared" ca="1" si="40"/>
        <v/>
      </c>
      <c r="EN13" s="68" t="str">
        <f t="shared" ca="1" si="41"/>
        <v/>
      </c>
      <c r="EO13" s="68" t="str">
        <f t="shared" ca="1" si="42"/>
        <v/>
      </c>
      <c r="EP13" s="68" t="str">
        <f t="shared" ca="1" si="43"/>
        <v/>
      </c>
      <c r="EQ13" s="68" t="str">
        <f t="shared" ca="1" si="44"/>
        <v/>
      </c>
      <c r="ER13" s="68" t="str">
        <f t="shared" ca="1" si="45"/>
        <v/>
      </c>
    </row>
    <row r="14" spans="1:148" ht="12.75" customHeight="1">
      <c r="A14" s="139" t="str">
        <f>'Test Sample Data'!A14</f>
        <v>Airn-3</v>
      </c>
      <c r="B14" s="141" t="s">
        <v>418</v>
      </c>
      <c r="C14" s="22" t="str">
        <f>IF(SUM('Test Sample Data'!C$3:C$194)&gt;10,IF(AND(ISNUMBER('Test Sample Data'!C14),'Test Sample Data'!C14&lt;35,'Test Sample Data'!C14&gt;0),'Test Sample Data'!C14-'Choose Housekeeping Genes'!D$20,35-'Choose Housekeeping Genes'!D$20),"")</f>
        <v/>
      </c>
      <c r="D14" s="22" t="str">
        <f>IF(SUM('Test Sample Data'!D$3:D$194)&gt;10,IF(AND(ISNUMBER('Test Sample Data'!D14),'Test Sample Data'!D14&lt;35,'Test Sample Data'!D14&gt;0),'Test Sample Data'!D14-'Choose Housekeeping Genes'!E$20,35-'Choose Housekeeping Genes'!E$20),"")</f>
        <v/>
      </c>
      <c r="E14" s="22" t="str">
        <f>IF(SUM('Test Sample Data'!E$3:E$194)&gt;10,IF(AND(ISNUMBER('Test Sample Data'!E14),'Test Sample Data'!E14&lt;35,'Test Sample Data'!E14&gt;0),'Test Sample Data'!E14-'Choose Housekeeping Genes'!F$20,35-'Choose Housekeeping Genes'!F$20),"")</f>
        <v/>
      </c>
      <c r="F14" s="22" t="str">
        <f>IF(SUM('Test Sample Data'!F$3:F$194)&gt;10,IF(AND(ISNUMBER('Test Sample Data'!F14),'Test Sample Data'!F14&lt;35,'Test Sample Data'!F14&gt;0),'Test Sample Data'!F14-'Choose Housekeeping Genes'!G$20,35-'Choose Housekeeping Genes'!G$20),"")</f>
        <v/>
      </c>
      <c r="G14" s="22" t="str">
        <f>IF(SUM('Test Sample Data'!G$3:G$194)&gt;10,IF(AND(ISNUMBER('Test Sample Data'!G14),'Test Sample Data'!G14&lt;35,'Test Sample Data'!G14&gt;0),'Test Sample Data'!G14-'Choose Housekeeping Genes'!H$20,35-'Choose Housekeeping Genes'!H$20),"")</f>
        <v/>
      </c>
      <c r="H14" s="22" t="str">
        <f>IF(SUM('Test Sample Data'!H$3:H$194)&gt;10,IF(AND(ISNUMBER('Test Sample Data'!H14),'Test Sample Data'!H14&lt;35,'Test Sample Data'!H14&gt;0),'Test Sample Data'!H14-'Choose Housekeeping Genes'!I$20,35-'Choose Housekeeping Genes'!I$20),"")</f>
        <v/>
      </c>
      <c r="I14" s="22" t="str">
        <f>IF(SUM('Test Sample Data'!I$3:I$194)&gt;10,IF(AND(ISNUMBER('Test Sample Data'!I14),'Test Sample Data'!I14&lt;35,'Test Sample Data'!I14&gt;0),'Test Sample Data'!I14-'Choose Housekeeping Genes'!J$20,35-'Choose Housekeeping Genes'!J$20),"")</f>
        <v/>
      </c>
      <c r="J14" s="22" t="str">
        <f>IF(SUM('Test Sample Data'!J$3:J$194)&gt;10,IF(AND(ISNUMBER('Test Sample Data'!J14),'Test Sample Data'!J14&lt;35,'Test Sample Data'!J14&gt;0),'Test Sample Data'!J14-'Choose Housekeeping Genes'!K$20,35-'Choose Housekeeping Genes'!K$20),"")</f>
        <v/>
      </c>
      <c r="K14" s="22" t="str">
        <f>IF(SUM('Test Sample Data'!K$3:K$194)&gt;10,IF(AND(ISNUMBER('Test Sample Data'!K14),'Test Sample Data'!K14&lt;35,'Test Sample Data'!K14&gt;0),'Test Sample Data'!K14-'Choose Housekeeping Genes'!L$20,35-'Choose Housekeeping Genes'!L$20),"")</f>
        <v/>
      </c>
      <c r="L14" s="22" t="str">
        <f>IF(SUM('Test Sample Data'!L$3:L$194)&gt;10,IF(AND(ISNUMBER('Test Sample Data'!L14),'Test Sample Data'!L14&lt;35,'Test Sample Data'!L14&gt;0),'Test Sample Data'!L14-'Choose Housekeeping Genes'!M$20,35-'Choose Housekeeping Genes'!M$20),"")</f>
        <v/>
      </c>
      <c r="M14" s="22" t="str">
        <f>IF(SUM('Test Sample Data'!M$3:M$194)&gt;10,IF(AND(ISNUMBER('Test Sample Data'!M14),'Test Sample Data'!M14&lt;35,'Test Sample Data'!M14&gt;0),'Test Sample Data'!M14-'Choose Housekeeping Genes'!N$20,35-'Choose Housekeeping Genes'!N$20),"")</f>
        <v/>
      </c>
      <c r="N14" s="22" t="str">
        <f>IF(SUM('Test Sample Data'!N$3:N$194)&gt;10,IF(AND(ISNUMBER('Test Sample Data'!N14),'Test Sample Data'!N14&lt;35,'Test Sample Data'!N14&gt;0),'Test Sample Data'!N14-'Choose Housekeeping Genes'!O$20,35-'Choose Housekeeping Genes'!O$20),"")</f>
        <v/>
      </c>
      <c r="O14" s="22" t="str">
        <f>IF(SUM('Test Sample Data'!O$3:O$194)&gt;10,IF(AND(ISNUMBER('Test Sample Data'!O14),'Test Sample Data'!O14&lt;35,'Test Sample Data'!O14&gt;0),'Test Sample Data'!O14-'Choose Housekeeping Genes'!P$20,35-'Choose Housekeeping Genes'!P$20),"")</f>
        <v/>
      </c>
      <c r="P14" s="22" t="str">
        <f>IF(SUM('Test Sample Data'!P$3:P$194)&gt;10,IF(AND(ISNUMBER('Test Sample Data'!P14),'Test Sample Data'!P14&lt;35,'Test Sample Data'!P14&gt;0),'Test Sample Data'!P14-'Choose Housekeeping Genes'!Q$20,35-'Choose Housekeeping Genes'!Q$20),"")</f>
        <v/>
      </c>
      <c r="Q14" s="22" t="str">
        <f>IF(SUM('Test Sample Data'!Q$3:Q$194)&gt;10,IF(AND(ISNUMBER('Test Sample Data'!Q14),'Test Sample Data'!Q14&lt;35,'Test Sample Data'!Q14&gt;0),'Test Sample Data'!Q14-'Choose Housekeeping Genes'!R$20,35-'Choose Housekeeping Genes'!R$20),"")</f>
        <v/>
      </c>
      <c r="R14" s="22" t="str">
        <f>IF(SUM('Test Sample Data'!R$3:R$194)&gt;10,IF(AND(ISNUMBER('Test Sample Data'!R14),'Test Sample Data'!R14&lt;35,'Test Sample Data'!R14&gt;0),'Test Sample Data'!R14-'Choose Housekeeping Genes'!S$20,35-'Choose Housekeeping Genes'!S$20),"")</f>
        <v/>
      </c>
      <c r="S14" s="22" t="str">
        <f>IF(SUM('Test Sample Data'!S$3:S$194)&gt;10,IF(AND(ISNUMBER('Test Sample Data'!S14),'Test Sample Data'!S14&lt;35,'Test Sample Data'!S14&gt;0),'Test Sample Data'!S14-'Choose Housekeeping Genes'!T$20,35-'Choose Housekeeping Genes'!T$20),"")</f>
        <v/>
      </c>
      <c r="T14" s="22" t="str">
        <f>IF(SUM('Test Sample Data'!T$3:T$194)&gt;10,IF(AND(ISNUMBER('Test Sample Data'!T14),'Test Sample Data'!T14&lt;35,'Test Sample Data'!T14&gt;0),'Test Sample Data'!T14-'Choose Housekeeping Genes'!U$20,35-'Choose Housekeeping Genes'!U$20),"")</f>
        <v/>
      </c>
      <c r="U14" s="22" t="str">
        <f>IF(SUM('Test Sample Data'!U$3:U$194)&gt;10,IF(AND(ISNUMBER('Test Sample Data'!U14),'Test Sample Data'!U14&lt;35,'Test Sample Data'!U14&gt;0),'Test Sample Data'!U14-'Choose Housekeeping Genes'!V$20,35-'Choose Housekeeping Genes'!V$20),"")</f>
        <v/>
      </c>
      <c r="V14" s="22" t="str">
        <f>IF(SUM('Test Sample Data'!V$3:V$194)&gt;10,IF(AND(ISNUMBER('Test Sample Data'!V14),'Test Sample Data'!V14&lt;35,'Test Sample Data'!V14&gt;0),'Test Sample Data'!V14-'Choose Housekeeping Genes'!W$20,35-'Choose Housekeeping Genes'!W$20),"")</f>
        <v/>
      </c>
      <c r="W14" s="144" t="str">
        <f>'Control Sample Data'!A14</f>
        <v>Airn-3</v>
      </c>
      <c r="X14" s="145" t="s">
        <v>418</v>
      </c>
      <c r="Y14" s="22" t="str">
        <f>IF(SUM('Control Sample Data'!C$3:C$194)&gt;10,IF(AND(ISNUMBER('Control Sample Data'!C14),'Control Sample Data'!C14&lt;35,'Control Sample Data'!C14&gt;0),'Control Sample Data'!C14-'Choose Housekeeping Genes'!AA$20,35-'Choose Housekeeping Genes'!AA$20),"")</f>
        <v/>
      </c>
      <c r="Z14" s="22" t="str">
        <f>IF(SUM('Control Sample Data'!D$3:D$194)&gt;10,IF(AND(ISNUMBER('Control Sample Data'!D14),'Control Sample Data'!D14&lt;35,'Control Sample Data'!D14&gt;0),'Control Sample Data'!D14-'Choose Housekeeping Genes'!AB$20,35-'Choose Housekeeping Genes'!AB$20),"")</f>
        <v/>
      </c>
      <c r="AA14" s="22" t="str">
        <f>IF(SUM('Control Sample Data'!E$3:E$194)&gt;10,IF(AND(ISNUMBER('Control Sample Data'!E14),'Control Sample Data'!E14&lt;35,'Control Sample Data'!E14&gt;0),'Control Sample Data'!E14-'Choose Housekeeping Genes'!AC$20,35-'Choose Housekeeping Genes'!AC$20),"")</f>
        <v/>
      </c>
      <c r="AB14" s="22" t="str">
        <f>IF(SUM('Control Sample Data'!F$3:F$194)&gt;10,IF(AND(ISNUMBER('Control Sample Data'!F14),'Control Sample Data'!F14&lt;35,'Control Sample Data'!F14&gt;0),'Control Sample Data'!F14-'Choose Housekeeping Genes'!AD$20,35-'Choose Housekeeping Genes'!AD$20),"")</f>
        <v/>
      </c>
      <c r="AC14" s="22" t="str">
        <f>IF(SUM('Control Sample Data'!G$3:G$194)&gt;10,IF(AND(ISNUMBER('Control Sample Data'!G14),'Control Sample Data'!G14&lt;35,'Control Sample Data'!G14&gt;0),'Control Sample Data'!G14-'Choose Housekeeping Genes'!AE$20,35-'Choose Housekeeping Genes'!AE$20),"")</f>
        <v/>
      </c>
      <c r="AD14" s="22" t="str">
        <f>IF(SUM('Control Sample Data'!H$3:H$194)&gt;10,IF(AND(ISNUMBER('Control Sample Data'!H14),'Control Sample Data'!H14&lt;35,'Control Sample Data'!H14&gt;0),'Control Sample Data'!H14-'Choose Housekeeping Genes'!AF$20,35-'Choose Housekeeping Genes'!AF$20),"")</f>
        <v/>
      </c>
      <c r="AE14" s="22" t="str">
        <f>IF(SUM('Control Sample Data'!I$3:I$194)&gt;10,IF(AND(ISNUMBER('Control Sample Data'!I14),'Control Sample Data'!I14&lt;35,'Control Sample Data'!I14&gt;0),'Control Sample Data'!I14-'Choose Housekeeping Genes'!AG$20,35-'Choose Housekeeping Genes'!AG$20),"")</f>
        <v/>
      </c>
      <c r="AF14" s="22" t="str">
        <f>IF(SUM('Control Sample Data'!J$3:J$194)&gt;10,IF(AND(ISNUMBER('Control Sample Data'!J14),'Control Sample Data'!J14&lt;35,'Control Sample Data'!J14&gt;0),'Control Sample Data'!J14-'Choose Housekeeping Genes'!AH$20,35-'Choose Housekeeping Genes'!AH$20),"")</f>
        <v/>
      </c>
      <c r="AG14" s="22" t="str">
        <f>IF(SUM('Control Sample Data'!K$3:K$194)&gt;10,IF(AND(ISNUMBER('Control Sample Data'!K14),'Control Sample Data'!K14&lt;35,'Control Sample Data'!K14&gt;0),'Control Sample Data'!K14-'Choose Housekeeping Genes'!AI$20,35-'Choose Housekeeping Genes'!AI$20),"")</f>
        <v/>
      </c>
      <c r="AH14" s="22" t="str">
        <f>IF(SUM('Control Sample Data'!L$3:L$194)&gt;10,IF(AND(ISNUMBER('Control Sample Data'!L14),'Control Sample Data'!L14&lt;35,'Control Sample Data'!L14&gt;0),'Control Sample Data'!L14-'Choose Housekeeping Genes'!AJ$20,35-'Choose Housekeeping Genes'!AJ$20),"")</f>
        <v/>
      </c>
      <c r="AI14" s="22" t="str">
        <f>IF(SUM('Control Sample Data'!M$3:M$194)&gt;10,IF(AND(ISNUMBER('Control Sample Data'!M14),'Control Sample Data'!M14&lt;35,'Control Sample Data'!M14&gt;0),'Control Sample Data'!M14-'Choose Housekeeping Genes'!AK$20,35-'Choose Housekeeping Genes'!AK$20),"")</f>
        <v/>
      </c>
      <c r="AJ14" s="22" t="str">
        <f>IF(SUM('Control Sample Data'!N$3:N$194)&gt;10,IF(AND(ISNUMBER('Control Sample Data'!N14),'Control Sample Data'!N14&lt;35,'Control Sample Data'!N14&gt;0),'Control Sample Data'!N14-'Choose Housekeeping Genes'!AL$20,35-'Choose Housekeeping Genes'!AL$20),"")</f>
        <v/>
      </c>
      <c r="AK14" s="22" t="str">
        <f>IF(SUM('Control Sample Data'!O$3:O$194)&gt;10,IF(AND(ISNUMBER('Control Sample Data'!O14),'Control Sample Data'!O14&lt;35,'Control Sample Data'!O14&gt;0),'Control Sample Data'!O14-'Choose Housekeeping Genes'!AM$20,35-'Choose Housekeeping Genes'!AM$20),"")</f>
        <v/>
      </c>
      <c r="AL14" s="22" t="str">
        <f>IF(SUM('Control Sample Data'!P$3:P$194)&gt;10,IF(AND(ISNUMBER('Control Sample Data'!P14),'Control Sample Data'!P14&lt;35,'Control Sample Data'!P14&gt;0),'Control Sample Data'!P14-'Choose Housekeeping Genes'!AN$20,35-'Choose Housekeeping Genes'!AN$20),"")</f>
        <v/>
      </c>
      <c r="AM14" s="22" t="str">
        <f>IF(SUM('Control Sample Data'!Q$3:Q$194)&gt;10,IF(AND(ISNUMBER('Control Sample Data'!Q14),'Control Sample Data'!Q14&lt;35,'Control Sample Data'!Q14&gt;0),'Control Sample Data'!Q14-'Choose Housekeeping Genes'!AO$20,35-'Choose Housekeeping Genes'!AO$20),"")</f>
        <v/>
      </c>
      <c r="AN14" s="22" t="str">
        <f>IF(SUM('Control Sample Data'!R$3:R$194)&gt;10,IF(AND(ISNUMBER('Control Sample Data'!R14),'Control Sample Data'!R14&lt;35,'Control Sample Data'!R14&gt;0),'Control Sample Data'!R14-'Choose Housekeeping Genes'!AP$20,35-'Choose Housekeeping Genes'!AP$20),"")</f>
        <v/>
      </c>
      <c r="AO14" s="22" t="str">
        <f>IF(SUM('Control Sample Data'!S$3:S$194)&gt;10,IF(AND(ISNUMBER('Control Sample Data'!S14),'Control Sample Data'!S14&lt;35,'Control Sample Data'!S14&gt;0),'Control Sample Data'!S14-'Choose Housekeeping Genes'!AQ$20,35-'Choose Housekeeping Genes'!AQ$20),"")</f>
        <v/>
      </c>
      <c r="AP14" s="22" t="str">
        <f>IF(SUM('Control Sample Data'!T$3:T$194)&gt;10,IF(AND(ISNUMBER('Control Sample Data'!T14),'Control Sample Data'!T14&lt;35,'Control Sample Data'!T14&gt;0),'Control Sample Data'!T14-'Choose Housekeeping Genes'!AR$20,35-'Choose Housekeeping Genes'!AR$20),"")</f>
        <v/>
      </c>
      <c r="AQ14" s="22" t="str">
        <f>IF(SUM('Control Sample Data'!U$3:U$194)&gt;10,IF(AND(ISNUMBER('Control Sample Data'!U14),'Control Sample Data'!U14&lt;35,'Control Sample Data'!U14&gt;0),'Control Sample Data'!U14-'Choose Housekeeping Genes'!AS$20,35-'Choose Housekeeping Genes'!AS$20),"")</f>
        <v/>
      </c>
      <c r="AR14" s="22" t="str">
        <f>IF(SUM('Control Sample Data'!V$3:V$194)&gt;10,IF(AND(ISNUMBER('Control Sample Data'!V14),'Control Sample Data'!V14&lt;35,'Control Sample Data'!V14&gt;0),'Control Sample Data'!V14-'Choose Housekeeping Genes'!AT$20,35-'Choose Housekeeping Genes'!AT$20),"")</f>
        <v/>
      </c>
      <c r="AS14" s="73" t="str">
        <f>'Control Sample Data'!A14</f>
        <v>Airn-3</v>
      </c>
      <c r="AT14" s="21" t="s">
        <v>418</v>
      </c>
      <c r="AU14" s="22" t="str">
        <f ca="1">IF(ISNUMBER(C14-'Choose Housekeeping Genes'!D$12),C14-'Choose Housekeeping Genes'!D$12,"")</f>
        <v/>
      </c>
      <c r="AV14" s="22" t="str">
        <f ca="1">IF(ISNUMBER(D14-'Choose Housekeeping Genes'!E$12),D14-'Choose Housekeeping Genes'!E$12,"")</f>
        <v/>
      </c>
      <c r="AW14" s="22" t="str">
        <f ca="1">IF(ISNUMBER(E14-'Choose Housekeeping Genes'!F$12),E14-'Choose Housekeeping Genes'!F$12,"")</f>
        <v/>
      </c>
      <c r="AX14" s="22" t="str">
        <f ca="1">IF(ISNUMBER(F14-'Choose Housekeeping Genes'!G$12),F14-'Choose Housekeeping Genes'!G$12,"")</f>
        <v/>
      </c>
      <c r="AY14" s="22" t="str">
        <f ca="1">IF(ISNUMBER(G14-'Choose Housekeeping Genes'!H$12),G14-'Choose Housekeeping Genes'!H$12,"")</f>
        <v/>
      </c>
      <c r="AZ14" s="22" t="str">
        <f ca="1">IF(ISNUMBER(H14-'Choose Housekeeping Genes'!I$12),H14-'Choose Housekeeping Genes'!I$12,"")</f>
        <v/>
      </c>
      <c r="BA14" s="22" t="str">
        <f ca="1">IF(ISNUMBER(I14-'Choose Housekeeping Genes'!J$12),I14-'Choose Housekeeping Genes'!J$12,"")</f>
        <v/>
      </c>
      <c r="BB14" s="22" t="str">
        <f ca="1">IF(ISNUMBER(J14-'Choose Housekeeping Genes'!K$12),J14-'Choose Housekeeping Genes'!K$12,"")</f>
        <v/>
      </c>
      <c r="BC14" s="22" t="str">
        <f ca="1">IF(ISNUMBER(K14-'Choose Housekeeping Genes'!L$12),K14-'Choose Housekeeping Genes'!L$12,"")</f>
        <v/>
      </c>
      <c r="BD14" s="22" t="str">
        <f ca="1">IF(ISNUMBER(L14-'Choose Housekeeping Genes'!M$12),L14-'Choose Housekeeping Genes'!M$12,"")</f>
        <v/>
      </c>
      <c r="BE14" s="22" t="str">
        <f ca="1">IF(ISNUMBER(M14-'Choose Housekeeping Genes'!N$12),M14-'Choose Housekeeping Genes'!N$12,"")</f>
        <v/>
      </c>
      <c r="BF14" s="22" t="str">
        <f ca="1">IF(ISNUMBER(N14-'Choose Housekeeping Genes'!O$12),N14-'Choose Housekeeping Genes'!O$12,"")</f>
        <v/>
      </c>
      <c r="BG14" s="22" t="str">
        <f ca="1">IF(ISNUMBER(O14-'Choose Housekeeping Genes'!P$12),O14-'Choose Housekeeping Genes'!P$12,"")</f>
        <v/>
      </c>
      <c r="BH14" s="22" t="str">
        <f ca="1">IF(ISNUMBER(P14-'Choose Housekeeping Genes'!Q$12),P14-'Choose Housekeeping Genes'!Q$12,"")</f>
        <v/>
      </c>
      <c r="BI14" s="22" t="str">
        <f ca="1">IF(ISNUMBER(Q14-'Choose Housekeeping Genes'!R$12),Q14-'Choose Housekeeping Genes'!R$12,"")</f>
        <v/>
      </c>
      <c r="BJ14" s="22" t="str">
        <f ca="1">IF(ISNUMBER(R14-'Choose Housekeeping Genes'!S$12),R14-'Choose Housekeeping Genes'!S$12,"")</f>
        <v/>
      </c>
      <c r="BK14" s="22" t="str">
        <f ca="1">IF(ISNUMBER(S14-'Choose Housekeeping Genes'!T$12),S14-'Choose Housekeeping Genes'!T$12,"")</f>
        <v/>
      </c>
      <c r="BL14" s="22" t="str">
        <f ca="1">IF(ISNUMBER(T14-'Choose Housekeeping Genes'!U$12),T14-'Choose Housekeeping Genes'!U$12,"")</f>
        <v/>
      </c>
      <c r="BM14" s="22" t="str">
        <f ca="1">IF(ISNUMBER(U14-'Choose Housekeeping Genes'!V$12),U14-'Choose Housekeeping Genes'!V$12,"")</f>
        <v/>
      </c>
      <c r="BN14" s="22" t="str">
        <f ca="1">IF(ISNUMBER(V14-'Choose Housekeeping Genes'!W$12),V14-'Choose Housekeeping Genes'!W$12,"")</f>
        <v/>
      </c>
      <c r="BO14" s="146" t="str">
        <f t="shared" si="0"/>
        <v>Airn-3</v>
      </c>
      <c r="BP14" s="145" t="s">
        <v>418</v>
      </c>
      <c r="BQ14" s="22" t="str">
        <f ca="1">IF(ISNUMBER(Y14-'Choose Housekeeping Genes'!AA$12),Y14-'Choose Housekeeping Genes'!AA$12,"")</f>
        <v/>
      </c>
      <c r="BR14" s="22" t="str">
        <f ca="1">IF(ISNUMBER(Z14-'Choose Housekeeping Genes'!AB$12),Z14-'Choose Housekeeping Genes'!AB$12,"")</f>
        <v/>
      </c>
      <c r="BS14" s="22" t="str">
        <f ca="1">IF(ISNUMBER(AA14-'Choose Housekeeping Genes'!AC$12),AA14-'Choose Housekeeping Genes'!AC$12,"")</f>
        <v/>
      </c>
      <c r="BT14" s="22" t="str">
        <f ca="1">IF(ISNUMBER(AB14-'Choose Housekeeping Genes'!AD$12),AB14-'Choose Housekeeping Genes'!AD$12,"")</f>
        <v/>
      </c>
      <c r="BU14" s="22" t="str">
        <f ca="1">IF(ISNUMBER(AC14-'Choose Housekeeping Genes'!AE$12),AC14-'Choose Housekeeping Genes'!AE$12,"")</f>
        <v/>
      </c>
      <c r="BV14" s="22" t="str">
        <f ca="1">IF(ISNUMBER(AD14-'Choose Housekeeping Genes'!AF$12),AD14-'Choose Housekeeping Genes'!AF$12,"")</f>
        <v/>
      </c>
      <c r="BW14" s="22" t="str">
        <f ca="1">IF(ISNUMBER(AE14-'Choose Housekeeping Genes'!AG$12),AE14-'Choose Housekeeping Genes'!AG$12,"")</f>
        <v/>
      </c>
      <c r="BX14" s="22" t="str">
        <f ca="1">IF(ISNUMBER(AF14-'Choose Housekeeping Genes'!AH$12),AF14-'Choose Housekeeping Genes'!AH$12,"")</f>
        <v/>
      </c>
      <c r="BY14" s="22" t="str">
        <f ca="1">IF(ISNUMBER(AG14-'Choose Housekeeping Genes'!AI$12),AG14-'Choose Housekeeping Genes'!AI$12,"")</f>
        <v/>
      </c>
      <c r="BZ14" s="22" t="str">
        <f ca="1">IF(ISNUMBER(AH14-'Choose Housekeeping Genes'!AJ$12),AH14-'Choose Housekeeping Genes'!AJ$12,"")</f>
        <v/>
      </c>
      <c r="CA14" s="22" t="str">
        <f ca="1">IF(ISNUMBER(AI14-'Choose Housekeeping Genes'!AK$12),AI14-'Choose Housekeeping Genes'!AK$12,"")</f>
        <v/>
      </c>
      <c r="CB14" s="22" t="str">
        <f ca="1">IF(ISNUMBER(AJ14-'Choose Housekeeping Genes'!AL$12),AJ14-'Choose Housekeeping Genes'!AL$12,"")</f>
        <v/>
      </c>
      <c r="CC14" s="22" t="str">
        <f ca="1">IF(ISNUMBER(AK14-'Choose Housekeeping Genes'!AM$12),AK14-'Choose Housekeeping Genes'!AM$12,"")</f>
        <v/>
      </c>
      <c r="CD14" s="22" t="str">
        <f ca="1">IF(ISNUMBER(AL14-'Choose Housekeeping Genes'!AN$12),AL14-'Choose Housekeeping Genes'!AN$12,"")</f>
        <v/>
      </c>
      <c r="CE14" s="22" t="str">
        <f ca="1">IF(ISNUMBER(AM14-'Choose Housekeeping Genes'!AO$12),AM14-'Choose Housekeeping Genes'!AO$12,"")</f>
        <v/>
      </c>
      <c r="CF14" s="22" t="str">
        <f ca="1">IF(ISNUMBER(AN14-'Choose Housekeeping Genes'!AP$12),AN14-'Choose Housekeeping Genes'!AP$12,"")</f>
        <v/>
      </c>
      <c r="CG14" s="22" t="str">
        <f ca="1">IF(ISNUMBER(AO14-'Choose Housekeeping Genes'!AQ$12),AO14-'Choose Housekeeping Genes'!AQ$12,"")</f>
        <v/>
      </c>
      <c r="CH14" s="22" t="str">
        <f ca="1">IF(ISNUMBER(AP14-'Choose Housekeeping Genes'!AR$12),AP14-'Choose Housekeeping Genes'!AR$12,"")</f>
        <v/>
      </c>
      <c r="CI14" s="22" t="str">
        <f ca="1">IF(ISNUMBER(AQ14-'Choose Housekeeping Genes'!AS$12),AQ14-'Choose Housekeeping Genes'!AS$12,"")</f>
        <v/>
      </c>
      <c r="CJ14" s="22" t="str">
        <f ca="1">IF(ISNUMBER(AR14-'Choose Housekeeping Genes'!AT$12),AR14-'Choose Housekeeping Genes'!AT$12,"")</f>
        <v/>
      </c>
      <c r="CK14" s="69" t="e">
        <f t="shared" ca="1" si="4"/>
        <v>#DIV/0!</v>
      </c>
      <c r="CL14" s="148" t="e">
        <f t="shared" ca="1" si="5"/>
        <v>#DIV/0!</v>
      </c>
      <c r="CQ14" s="1">
        <v>12</v>
      </c>
      <c r="CR14" s="47" t="e">
        <f t="array" aca="1" ref="CR14" ca="1">INDIRECT("'All expressed genes'!$A"&amp;MIN(IF('All expressed genes'!$G$3:$G$187=LARGE('All expressed genes'!$G$3:$G$187,CQ14),ROW('All expressed genes'!$A$3:$A$187),"")))</f>
        <v>#DIV/0!</v>
      </c>
      <c r="CS14" s="47" t="e">
        <f t="array" aca="1" ref="CS14" ca="1">INDIRECT("'All expressed genes'!$G"&amp;MIN(IF('All expressed genes'!$G$3:$G$187=LARGE('All expressed genes'!$G$3:$G$187,CQ14),ROW('All expressed genes'!$A$3:$A$187),"")))</f>
        <v>#DIV/0!</v>
      </c>
      <c r="CT14" s="47"/>
      <c r="CU14" s="47">
        <f t="shared" si="46"/>
        <v>174</v>
      </c>
      <c r="CV14" s="47" t="e">
        <f t="array" aca="1" ref="CV14" ca="1">INDIRECT("'All expressed genes'!$A"&amp;MIN(IF('All expressed genes'!$G$3:$G$187=LARGE('All expressed genes'!$G$3:$G$187,CU14),ROW('All expressed genes'!$A$3:$A$187),"")))</f>
        <v>#DIV/0!</v>
      </c>
      <c r="CW14" s="47" t="e">
        <f t="array" aca="1" ref="CW14" ca="1">INDIRECT("'All expressed genes'!$I"&amp;MIN(IF('All expressed genes'!$G$3:$G$187=LARGE('All expressed genes'!$G$3:$G$187,CU14),ROW('All expressed genes'!$A$3:$A$187),"")))</f>
        <v>#DIV/0!</v>
      </c>
      <c r="CX14" s="47" t="e">
        <f t="shared" ca="1" si="1"/>
        <v>#DIV/0!</v>
      </c>
      <c r="DA14" s="73" t="str">
        <f>'Transcript table'!C22</f>
        <v>Airn-3</v>
      </c>
      <c r="DB14" s="21" t="s">
        <v>418</v>
      </c>
      <c r="DC14" s="68" t="str">
        <f t="shared" ca="1" si="6"/>
        <v/>
      </c>
      <c r="DD14" s="68" t="str">
        <f t="shared" ca="1" si="7"/>
        <v/>
      </c>
      <c r="DE14" s="68" t="str">
        <f t="shared" ca="1" si="8"/>
        <v/>
      </c>
      <c r="DF14" s="68" t="str">
        <f t="shared" ca="1" si="9"/>
        <v/>
      </c>
      <c r="DG14" s="68" t="str">
        <f t="shared" ca="1" si="10"/>
        <v/>
      </c>
      <c r="DH14" s="68" t="str">
        <f t="shared" ca="1" si="11"/>
        <v/>
      </c>
      <c r="DI14" s="68" t="str">
        <f t="shared" ca="1" si="12"/>
        <v/>
      </c>
      <c r="DJ14" s="68" t="str">
        <f t="shared" ca="1" si="13"/>
        <v/>
      </c>
      <c r="DK14" s="68" t="str">
        <f t="shared" ca="1" si="14"/>
        <v/>
      </c>
      <c r="DL14" s="68" t="str">
        <f t="shared" ca="1" si="15"/>
        <v/>
      </c>
      <c r="DM14" s="68" t="str">
        <f t="shared" ca="1" si="16"/>
        <v/>
      </c>
      <c r="DN14" s="68" t="str">
        <f t="shared" ca="1" si="17"/>
        <v/>
      </c>
      <c r="DO14" s="68" t="str">
        <f t="shared" ca="1" si="18"/>
        <v/>
      </c>
      <c r="DP14" s="68" t="str">
        <f t="shared" ca="1" si="19"/>
        <v/>
      </c>
      <c r="DQ14" s="68" t="str">
        <f t="shared" ca="1" si="20"/>
        <v/>
      </c>
      <c r="DR14" s="68" t="str">
        <f t="shared" ca="1" si="21"/>
        <v/>
      </c>
      <c r="DS14" s="68" t="str">
        <f t="shared" ca="1" si="22"/>
        <v/>
      </c>
      <c r="DT14" s="68" t="str">
        <f t="shared" ca="1" si="23"/>
        <v/>
      </c>
      <c r="DU14" s="68" t="str">
        <f t="shared" ca="1" si="24"/>
        <v/>
      </c>
      <c r="DV14" s="68" t="str">
        <f t="shared" ca="1" si="25"/>
        <v/>
      </c>
      <c r="DW14" s="146" t="str">
        <f>'Transcript table'!C22</f>
        <v>Airn-3</v>
      </c>
      <c r="DX14" s="145" t="s">
        <v>418</v>
      </c>
      <c r="DY14" s="68" t="str">
        <f t="shared" ca="1" si="26"/>
        <v/>
      </c>
      <c r="DZ14" s="68" t="str">
        <f t="shared" ca="1" si="27"/>
        <v/>
      </c>
      <c r="EA14" s="68" t="str">
        <f t="shared" ca="1" si="28"/>
        <v/>
      </c>
      <c r="EB14" s="68" t="str">
        <f t="shared" ca="1" si="29"/>
        <v/>
      </c>
      <c r="EC14" s="68" t="str">
        <f t="shared" ca="1" si="30"/>
        <v/>
      </c>
      <c r="ED14" s="68" t="str">
        <f t="shared" ca="1" si="31"/>
        <v/>
      </c>
      <c r="EE14" s="68" t="str">
        <f t="shared" ca="1" si="32"/>
        <v/>
      </c>
      <c r="EF14" s="68" t="str">
        <f t="shared" ca="1" si="33"/>
        <v/>
      </c>
      <c r="EG14" s="68" t="str">
        <f t="shared" ca="1" si="34"/>
        <v/>
      </c>
      <c r="EH14" s="68" t="str">
        <f t="shared" ca="1" si="35"/>
        <v/>
      </c>
      <c r="EI14" s="68" t="str">
        <f t="shared" ca="1" si="36"/>
        <v/>
      </c>
      <c r="EJ14" s="68" t="str">
        <f t="shared" ca="1" si="37"/>
        <v/>
      </c>
      <c r="EK14" s="68" t="str">
        <f t="shared" ca="1" si="38"/>
        <v/>
      </c>
      <c r="EL14" s="68" t="str">
        <f t="shared" ca="1" si="39"/>
        <v/>
      </c>
      <c r="EM14" s="68" t="str">
        <f t="shared" ca="1" si="40"/>
        <v/>
      </c>
      <c r="EN14" s="68" t="str">
        <f t="shared" ca="1" si="41"/>
        <v/>
      </c>
      <c r="EO14" s="68" t="str">
        <f t="shared" ca="1" si="42"/>
        <v/>
      </c>
      <c r="EP14" s="68" t="str">
        <f t="shared" ca="1" si="43"/>
        <v/>
      </c>
      <c r="EQ14" s="68" t="str">
        <f t="shared" ca="1" si="44"/>
        <v/>
      </c>
      <c r="ER14" s="68" t="str">
        <f t="shared" ca="1" si="45"/>
        <v/>
      </c>
    </row>
    <row r="15" spans="1:148" ht="12.75" customHeight="1">
      <c r="A15" s="139" t="str">
        <f>'Test Sample Data'!A15</f>
        <v>AK028007</v>
      </c>
      <c r="B15" s="141" t="s">
        <v>416</v>
      </c>
      <c r="C15" s="22" t="str">
        <f>IF(SUM('Test Sample Data'!C$3:C$194)&gt;10,IF(AND(ISNUMBER('Test Sample Data'!C15),'Test Sample Data'!C15&lt;35,'Test Sample Data'!C15&gt;0),'Test Sample Data'!C15-'Choose Housekeeping Genes'!D$20,35-'Choose Housekeeping Genes'!D$20),"")</f>
        <v/>
      </c>
      <c r="D15" s="22" t="str">
        <f>IF(SUM('Test Sample Data'!D$3:D$194)&gt;10,IF(AND(ISNUMBER('Test Sample Data'!D15),'Test Sample Data'!D15&lt;35,'Test Sample Data'!D15&gt;0),'Test Sample Data'!D15-'Choose Housekeeping Genes'!E$20,35-'Choose Housekeeping Genes'!E$20),"")</f>
        <v/>
      </c>
      <c r="E15" s="22" t="str">
        <f>IF(SUM('Test Sample Data'!E$3:E$194)&gt;10,IF(AND(ISNUMBER('Test Sample Data'!E15),'Test Sample Data'!E15&lt;35,'Test Sample Data'!E15&gt;0),'Test Sample Data'!E15-'Choose Housekeeping Genes'!F$20,35-'Choose Housekeeping Genes'!F$20),"")</f>
        <v/>
      </c>
      <c r="F15" s="22" t="str">
        <f>IF(SUM('Test Sample Data'!F$3:F$194)&gt;10,IF(AND(ISNUMBER('Test Sample Data'!F15),'Test Sample Data'!F15&lt;35,'Test Sample Data'!F15&gt;0),'Test Sample Data'!F15-'Choose Housekeeping Genes'!G$20,35-'Choose Housekeeping Genes'!G$20),"")</f>
        <v/>
      </c>
      <c r="G15" s="22" t="str">
        <f>IF(SUM('Test Sample Data'!G$3:G$194)&gt;10,IF(AND(ISNUMBER('Test Sample Data'!G15),'Test Sample Data'!G15&lt;35,'Test Sample Data'!G15&gt;0),'Test Sample Data'!G15-'Choose Housekeeping Genes'!H$20,35-'Choose Housekeeping Genes'!H$20),"")</f>
        <v/>
      </c>
      <c r="H15" s="22" t="str">
        <f>IF(SUM('Test Sample Data'!H$3:H$194)&gt;10,IF(AND(ISNUMBER('Test Sample Data'!H15),'Test Sample Data'!H15&lt;35,'Test Sample Data'!H15&gt;0),'Test Sample Data'!H15-'Choose Housekeeping Genes'!I$20,35-'Choose Housekeeping Genes'!I$20),"")</f>
        <v/>
      </c>
      <c r="I15" s="22" t="str">
        <f>IF(SUM('Test Sample Data'!I$3:I$194)&gt;10,IF(AND(ISNUMBER('Test Sample Data'!I15),'Test Sample Data'!I15&lt;35,'Test Sample Data'!I15&gt;0),'Test Sample Data'!I15-'Choose Housekeeping Genes'!J$20,35-'Choose Housekeeping Genes'!J$20),"")</f>
        <v/>
      </c>
      <c r="J15" s="22" t="str">
        <f>IF(SUM('Test Sample Data'!J$3:J$194)&gt;10,IF(AND(ISNUMBER('Test Sample Data'!J15),'Test Sample Data'!J15&lt;35,'Test Sample Data'!J15&gt;0),'Test Sample Data'!J15-'Choose Housekeeping Genes'!K$20,35-'Choose Housekeeping Genes'!K$20),"")</f>
        <v/>
      </c>
      <c r="K15" s="22" t="str">
        <f>IF(SUM('Test Sample Data'!K$3:K$194)&gt;10,IF(AND(ISNUMBER('Test Sample Data'!K15),'Test Sample Data'!K15&lt;35,'Test Sample Data'!K15&gt;0),'Test Sample Data'!K15-'Choose Housekeeping Genes'!L$20,35-'Choose Housekeeping Genes'!L$20),"")</f>
        <v/>
      </c>
      <c r="L15" s="22" t="str">
        <f>IF(SUM('Test Sample Data'!L$3:L$194)&gt;10,IF(AND(ISNUMBER('Test Sample Data'!L15),'Test Sample Data'!L15&lt;35,'Test Sample Data'!L15&gt;0),'Test Sample Data'!L15-'Choose Housekeeping Genes'!M$20,35-'Choose Housekeeping Genes'!M$20),"")</f>
        <v/>
      </c>
      <c r="M15" s="22" t="str">
        <f>IF(SUM('Test Sample Data'!M$3:M$194)&gt;10,IF(AND(ISNUMBER('Test Sample Data'!M15),'Test Sample Data'!M15&lt;35,'Test Sample Data'!M15&gt;0),'Test Sample Data'!M15-'Choose Housekeeping Genes'!N$20,35-'Choose Housekeeping Genes'!N$20),"")</f>
        <v/>
      </c>
      <c r="N15" s="22" t="str">
        <f>IF(SUM('Test Sample Data'!N$3:N$194)&gt;10,IF(AND(ISNUMBER('Test Sample Data'!N15),'Test Sample Data'!N15&lt;35,'Test Sample Data'!N15&gt;0),'Test Sample Data'!N15-'Choose Housekeeping Genes'!O$20,35-'Choose Housekeeping Genes'!O$20),"")</f>
        <v/>
      </c>
      <c r="O15" s="22" t="str">
        <f>IF(SUM('Test Sample Data'!O$3:O$194)&gt;10,IF(AND(ISNUMBER('Test Sample Data'!O15),'Test Sample Data'!O15&lt;35,'Test Sample Data'!O15&gt;0),'Test Sample Data'!O15-'Choose Housekeeping Genes'!P$20,35-'Choose Housekeeping Genes'!P$20),"")</f>
        <v/>
      </c>
      <c r="P15" s="22" t="str">
        <f>IF(SUM('Test Sample Data'!P$3:P$194)&gt;10,IF(AND(ISNUMBER('Test Sample Data'!P15),'Test Sample Data'!P15&lt;35,'Test Sample Data'!P15&gt;0),'Test Sample Data'!P15-'Choose Housekeeping Genes'!Q$20,35-'Choose Housekeeping Genes'!Q$20),"")</f>
        <v/>
      </c>
      <c r="Q15" s="22" t="str">
        <f>IF(SUM('Test Sample Data'!Q$3:Q$194)&gt;10,IF(AND(ISNUMBER('Test Sample Data'!Q15),'Test Sample Data'!Q15&lt;35,'Test Sample Data'!Q15&gt;0),'Test Sample Data'!Q15-'Choose Housekeeping Genes'!R$20,35-'Choose Housekeeping Genes'!R$20),"")</f>
        <v/>
      </c>
      <c r="R15" s="22" t="str">
        <f>IF(SUM('Test Sample Data'!R$3:R$194)&gt;10,IF(AND(ISNUMBER('Test Sample Data'!R15),'Test Sample Data'!R15&lt;35,'Test Sample Data'!R15&gt;0),'Test Sample Data'!R15-'Choose Housekeeping Genes'!S$20,35-'Choose Housekeeping Genes'!S$20),"")</f>
        <v/>
      </c>
      <c r="S15" s="22" t="str">
        <f>IF(SUM('Test Sample Data'!S$3:S$194)&gt;10,IF(AND(ISNUMBER('Test Sample Data'!S15),'Test Sample Data'!S15&lt;35,'Test Sample Data'!S15&gt;0),'Test Sample Data'!S15-'Choose Housekeeping Genes'!T$20,35-'Choose Housekeeping Genes'!T$20),"")</f>
        <v/>
      </c>
      <c r="T15" s="22" t="str">
        <f>IF(SUM('Test Sample Data'!T$3:T$194)&gt;10,IF(AND(ISNUMBER('Test Sample Data'!T15),'Test Sample Data'!T15&lt;35,'Test Sample Data'!T15&gt;0),'Test Sample Data'!T15-'Choose Housekeeping Genes'!U$20,35-'Choose Housekeeping Genes'!U$20),"")</f>
        <v/>
      </c>
      <c r="U15" s="22" t="str">
        <f>IF(SUM('Test Sample Data'!U$3:U$194)&gt;10,IF(AND(ISNUMBER('Test Sample Data'!U15),'Test Sample Data'!U15&lt;35,'Test Sample Data'!U15&gt;0),'Test Sample Data'!U15-'Choose Housekeeping Genes'!V$20,35-'Choose Housekeeping Genes'!V$20),"")</f>
        <v/>
      </c>
      <c r="V15" s="22" t="str">
        <f>IF(SUM('Test Sample Data'!V$3:V$194)&gt;10,IF(AND(ISNUMBER('Test Sample Data'!V15),'Test Sample Data'!V15&lt;35,'Test Sample Data'!V15&gt;0),'Test Sample Data'!V15-'Choose Housekeeping Genes'!W$20,35-'Choose Housekeeping Genes'!W$20),"")</f>
        <v/>
      </c>
      <c r="W15" s="144" t="str">
        <f>'Control Sample Data'!A15</f>
        <v>AK028007</v>
      </c>
      <c r="X15" s="145" t="s">
        <v>416</v>
      </c>
      <c r="Y15" s="22" t="str">
        <f>IF(SUM('Control Sample Data'!C$3:C$194)&gt;10,IF(AND(ISNUMBER('Control Sample Data'!C15),'Control Sample Data'!C15&lt;35,'Control Sample Data'!C15&gt;0),'Control Sample Data'!C15-'Choose Housekeeping Genes'!AA$20,35-'Choose Housekeeping Genes'!AA$20),"")</f>
        <v/>
      </c>
      <c r="Z15" s="22" t="str">
        <f>IF(SUM('Control Sample Data'!D$3:D$194)&gt;10,IF(AND(ISNUMBER('Control Sample Data'!D15),'Control Sample Data'!D15&lt;35,'Control Sample Data'!D15&gt;0),'Control Sample Data'!D15-'Choose Housekeeping Genes'!AB$20,35-'Choose Housekeeping Genes'!AB$20),"")</f>
        <v/>
      </c>
      <c r="AA15" s="22" t="str">
        <f>IF(SUM('Control Sample Data'!E$3:E$194)&gt;10,IF(AND(ISNUMBER('Control Sample Data'!E15),'Control Sample Data'!E15&lt;35,'Control Sample Data'!E15&gt;0),'Control Sample Data'!E15-'Choose Housekeeping Genes'!AC$20,35-'Choose Housekeeping Genes'!AC$20),"")</f>
        <v/>
      </c>
      <c r="AB15" s="22" t="str">
        <f>IF(SUM('Control Sample Data'!F$3:F$194)&gt;10,IF(AND(ISNUMBER('Control Sample Data'!F15),'Control Sample Data'!F15&lt;35,'Control Sample Data'!F15&gt;0),'Control Sample Data'!F15-'Choose Housekeeping Genes'!AD$20,35-'Choose Housekeeping Genes'!AD$20),"")</f>
        <v/>
      </c>
      <c r="AC15" s="22" t="str">
        <f>IF(SUM('Control Sample Data'!G$3:G$194)&gt;10,IF(AND(ISNUMBER('Control Sample Data'!G15),'Control Sample Data'!G15&lt;35,'Control Sample Data'!G15&gt;0),'Control Sample Data'!G15-'Choose Housekeeping Genes'!AE$20,35-'Choose Housekeeping Genes'!AE$20),"")</f>
        <v/>
      </c>
      <c r="AD15" s="22" t="str">
        <f>IF(SUM('Control Sample Data'!H$3:H$194)&gt;10,IF(AND(ISNUMBER('Control Sample Data'!H15),'Control Sample Data'!H15&lt;35,'Control Sample Data'!H15&gt;0),'Control Sample Data'!H15-'Choose Housekeeping Genes'!AF$20,35-'Choose Housekeeping Genes'!AF$20),"")</f>
        <v/>
      </c>
      <c r="AE15" s="22" t="str">
        <f>IF(SUM('Control Sample Data'!I$3:I$194)&gt;10,IF(AND(ISNUMBER('Control Sample Data'!I15),'Control Sample Data'!I15&lt;35,'Control Sample Data'!I15&gt;0),'Control Sample Data'!I15-'Choose Housekeeping Genes'!AG$20,35-'Choose Housekeeping Genes'!AG$20),"")</f>
        <v/>
      </c>
      <c r="AF15" s="22" t="str">
        <f>IF(SUM('Control Sample Data'!J$3:J$194)&gt;10,IF(AND(ISNUMBER('Control Sample Data'!J15),'Control Sample Data'!J15&lt;35,'Control Sample Data'!J15&gt;0),'Control Sample Data'!J15-'Choose Housekeeping Genes'!AH$20,35-'Choose Housekeeping Genes'!AH$20),"")</f>
        <v/>
      </c>
      <c r="AG15" s="22" t="str">
        <f>IF(SUM('Control Sample Data'!K$3:K$194)&gt;10,IF(AND(ISNUMBER('Control Sample Data'!K15),'Control Sample Data'!K15&lt;35,'Control Sample Data'!K15&gt;0),'Control Sample Data'!K15-'Choose Housekeeping Genes'!AI$20,35-'Choose Housekeeping Genes'!AI$20),"")</f>
        <v/>
      </c>
      <c r="AH15" s="22" t="str">
        <f>IF(SUM('Control Sample Data'!L$3:L$194)&gt;10,IF(AND(ISNUMBER('Control Sample Data'!L15),'Control Sample Data'!L15&lt;35,'Control Sample Data'!L15&gt;0),'Control Sample Data'!L15-'Choose Housekeeping Genes'!AJ$20,35-'Choose Housekeeping Genes'!AJ$20),"")</f>
        <v/>
      </c>
      <c r="AI15" s="22" t="str">
        <f>IF(SUM('Control Sample Data'!M$3:M$194)&gt;10,IF(AND(ISNUMBER('Control Sample Data'!M15),'Control Sample Data'!M15&lt;35,'Control Sample Data'!M15&gt;0),'Control Sample Data'!M15-'Choose Housekeeping Genes'!AK$20,35-'Choose Housekeeping Genes'!AK$20),"")</f>
        <v/>
      </c>
      <c r="AJ15" s="22" t="str">
        <f>IF(SUM('Control Sample Data'!N$3:N$194)&gt;10,IF(AND(ISNUMBER('Control Sample Data'!N15),'Control Sample Data'!N15&lt;35,'Control Sample Data'!N15&gt;0),'Control Sample Data'!N15-'Choose Housekeeping Genes'!AL$20,35-'Choose Housekeeping Genes'!AL$20),"")</f>
        <v/>
      </c>
      <c r="AK15" s="22" t="str">
        <f>IF(SUM('Control Sample Data'!O$3:O$194)&gt;10,IF(AND(ISNUMBER('Control Sample Data'!O15),'Control Sample Data'!O15&lt;35,'Control Sample Data'!O15&gt;0),'Control Sample Data'!O15-'Choose Housekeeping Genes'!AM$20,35-'Choose Housekeeping Genes'!AM$20),"")</f>
        <v/>
      </c>
      <c r="AL15" s="22" t="str">
        <f>IF(SUM('Control Sample Data'!P$3:P$194)&gt;10,IF(AND(ISNUMBER('Control Sample Data'!P15),'Control Sample Data'!P15&lt;35,'Control Sample Data'!P15&gt;0),'Control Sample Data'!P15-'Choose Housekeeping Genes'!AN$20,35-'Choose Housekeeping Genes'!AN$20),"")</f>
        <v/>
      </c>
      <c r="AM15" s="22" t="str">
        <f>IF(SUM('Control Sample Data'!Q$3:Q$194)&gt;10,IF(AND(ISNUMBER('Control Sample Data'!Q15),'Control Sample Data'!Q15&lt;35,'Control Sample Data'!Q15&gt;0),'Control Sample Data'!Q15-'Choose Housekeeping Genes'!AO$20,35-'Choose Housekeeping Genes'!AO$20),"")</f>
        <v/>
      </c>
      <c r="AN15" s="22" t="str">
        <f>IF(SUM('Control Sample Data'!R$3:R$194)&gt;10,IF(AND(ISNUMBER('Control Sample Data'!R15),'Control Sample Data'!R15&lt;35,'Control Sample Data'!R15&gt;0),'Control Sample Data'!R15-'Choose Housekeeping Genes'!AP$20,35-'Choose Housekeeping Genes'!AP$20),"")</f>
        <v/>
      </c>
      <c r="AO15" s="22" t="str">
        <f>IF(SUM('Control Sample Data'!S$3:S$194)&gt;10,IF(AND(ISNUMBER('Control Sample Data'!S15),'Control Sample Data'!S15&lt;35,'Control Sample Data'!S15&gt;0),'Control Sample Data'!S15-'Choose Housekeeping Genes'!AQ$20,35-'Choose Housekeeping Genes'!AQ$20),"")</f>
        <v/>
      </c>
      <c r="AP15" s="22" t="str">
        <f>IF(SUM('Control Sample Data'!T$3:T$194)&gt;10,IF(AND(ISNUMBER('Control Sample Data'!T15),'Control Sample Data'!T15&lt;35,'Control Sample Data'!T15&gt;0),'Control Sample Data'!T15-'Choose Housekeeping Genes'!AR$20,35-'Choose Housekeeping Genes'!AR$20),"")</f>
        <v/>
      </c>
      <c r="AQ15" s="22" t="str">
        <f>IF(SUM('Control Sample Data'!U$3:U$194)&gt;10,IF(AND(ISNUMBER('Control Sample Data'!U15),'Control Sample Data'!U15&lt;35,'Control Sample Data'!U15&gt;0),'Control Sample Data'!U15-'Choose Housekeeping Genes'!AS$20,35-'Choose Housekeeping Genes'!AS$20),"")</f>
        <v/>
      </c>
      <c r="AR15" s="22" t="str">
        <f>IF(SUM('Control Sample Data'!V$3:V$194)&gt;10,IF(AND(ISNUMBER('Control Sample Data'!V15),'Control Sample Data'!V15&lt;35,'Control Sample Data'!V15&gt;0),'Control Sample Data'!V15-'Choose Housekeeping Genes'!AT$20,35-'Choose Housekeeping Genes'!AT$20),"")</f>
        <v/>
      </c>
      <c r="AS15" s="73" t="str">
        <f>'Control Sample Data'!A15</f>
        <v>AK028007</v>
      </c>
      <c r="AT15" s="21" t="s">
        <v>416</v>
      </c>
      <c r="AU15" s="22" t="str">
        <f ca="1">IF(ISNUMBER(C15-'Choose Housekeeping Genes'!D$12),C15-'Choose Housekeeping Genes'!D$12,"")</f>
        <v/>
      </c>
      <c r="AV15" s="22" t="str">
        <f ca="1">IF(ISNUMBER(D15-'Choose Housekeeping Genes'!E$12),D15-'Choose Housekeeping Genes'!E$12,"")</f>
        <v/>
      </c>
      <c r="AW15" s="22" t="str">
        <f ca="1">IF(ISNUMBER(E15-'Choose Housekeeping Genes'!F$12),E15-'Choose Housekeeping Genes'!F$12,"")</f>
        <v/>
      </c>
      <c r="AX15" s="22" t="str">
        <f ca="1">IF(ISNUMBER(F15-'Choose Housekeeping Genes'!G$12),F15-'Choose Housekeeping Genes'!G$12,"")</f>
        <v/>
      </c>
      <c r="AY15" s="22" t="str">
        <f ca="1">IF(ISNUMBER(G15-'Choose Housekeeping Genes'!H$12),G15-'Choose Housekeeping Genes'!H$12,"")</f>
        <v/>
      </c>
      <c r="AZ15" s="22" t="str">
        <f ca="1">IF(ISNUMBER(H15-'Choose Housekeeping Genes'!I$12),H15-'Choose Housekeeping Genes'!I$12,"")</f>
        <v/>
      </c>
      <c r="BA15" s="22" t="str">
        <f ca="1">IF(ISNUMBER(I15-'Choose Housekeeping Genes'!J$12),I15-'Choose Housekeeping Genes'!J$12,"")</f>
        <v/>
      </c>
      <c r="BB15" s="22" t="str">
        <f ca="1">IF(ISNUMBER(J15-'Choose Housekeeping Genes'!K$12),J15-'Choose Housekeeping Genes'!K$12,"")</f>
        <v/>
      </c>
      <c r="BC15" s="22" t="str">
        <f ca="1">IF(ISNUMBER(K15-'Choose Housekeeping Genes'!L$12),K15-'Choose Housekeeping Genes'!L$12,"")</f>
        <v/>
      </c>
      <c r="BD15" s="22" t="str">
        <f ca="1">IF(ISNUMBER(L15-'Choose Housekeeping Genes'!M$12),L15-'Choose Housekeeping Genes'!M$12,"")</f>
        <v/>
      </c>
      <c r="BE15" s="22" t="str">
        <f ca="1">IF(ISNUMBER(M15-'Choose Housekeeping Genes'!N$12),M15-'Choose Housekeeping Genes'!N$12,"")</f>
        <v/>
      </c>
      <c r="BF15" s="22" t="str">
        <f ca="1">IF(ISNUMBER(N15-'Choose Housekeeping Genes'!O$12),N15-'Choose Housekeeping Genes'!O$12,"")</f>
        <v/>
      </c>
      <c r="BG15" s="22" t="str">
        <f ca="1">IF(ISNUMBER(O15-'Choose Housekeeping Genes'!P$12),O15-'Choose Housekeeping Genes'!P$12,"")</f>
        <v/>
      </c>
      <c r="BH15" s="22" t="str">
        <f ca="1">IF(ISNUMBER(P15-'Choose Housekeeping Genes'!Q$12),P15-'Choose Housekeeping Genes'!Q$12,"")</f>
        <v/>
      </c>
      <c r="BI15" s="22" t="str">
        <f ca="1">IF(ISNUMBER(Q15-'Choose Housekeeping Genes'!R$12),Q15-'Choose Housekeeping Genes'!R$12,"")</f>
        <v/>
      </c>
      <c r="BJ15" s="22" t="str">
        <f ca="1">IF(ISNUMBER(R15-'Choose Housekeeping Genes'!S$12),R15-'Choose Housekeeping Genes'!S$12,"")</f>
        <v/>
      </c>
      <c r="BK15" s="22" t="str">
        <f ca="1">IF(ISNUMBER(S15-'Choose Housekeeping Genes'!T$12),S15-'Choose Housekeeping Genes'!T$12,"")</f>
        <v/>
      </c>
      <c r="BL15" s="22" t="str">
        <f ca="1">IF(ISNUMBER(T15-'Choose Housekeeping Genes'!U$12),T15-'Choose Housekeeping Genes'!U$12,"")</f>
        <v/>
      </c>
      <c r="BM15" s="22" t="str">
        <f ca="1">IF(ISNUMBER(U15-'Choose Housekeeping Genes'!V$12),U15-'Choose Housekeeping Genes'!V$12,"")</f>
        <v/>
      </c>
      <c r="BN15" s="22" t="str">
        <f ca="1">IF(ISNUMBER(V15-'Choose Housekeeping Genes'!W$12),V15-'Choose Housekeeping Genes'!W$12,"")</f>
        <v/>
      </c>
      <c r="BO15" s="146" t="str">
        <f t="shared" si="0"/>
        <v>AK028007</v>
      </c>
      <c r="BP15" s="145" t="s">
        <v>416</v>
      </c>
      <c r="BQ15" s="22" t="str">
        <f ca="1">IF(ISNUMBER(Y15-'Choose Housekeeping Genes'!AA$12),Y15-'Choose Housekeeping Genes'!AA$12,"")</f>
        <v/>
      </c>
      <c r="BR15" s="22" t="str">
        <f ca="1">IF(ISNUMBER(Z15-'Choose Housekeeping Genes'!AB$12),Z15-'Choose Housekeeping Genes'!AB$12,"")</f>
        <v/>
      </c>
      <c r="BS15" s="22" t="str">
        <f ca="1">IF(ISNUMBER(AA15-'Choose Housekeeping Genes'!AC$12),AA15-'Choose Housekeeping Genes'!AC$12,"")</f>
        <v/>
      </c>
      <c r="BT15" s="22" t="str">
        <f ca="1">IF(ISNUMBER(AB15-'Choose Housekeeping Genes'!AD$12),AB15-'Choose Housekeeping Genes'!AD$12,"")</f>
        <v/>
      </c>
      <c r="BU15" s="22" t="str">
        <f ca="1">IF(ISNUMBER(AC15-'Choose Housekeeping Genes'!AE$12),AC15-'Choose Housekeeping Genes'!AE$12,"")</f>
        <v/>
      </c>
      <c r="BV15" s="22" t="str">
        <f ca="1">IF(ISNUMBER(AD15-'Choose Housekeeping Genes'!AF$12),AD15-'Choose Housekeeping Genes'!AF$12,"")</f>
        <v/>
      </c>
      <c r="BW15" s="22" t="str">
        <f ca="1">IF(ISNUMBER(AE15-'Choose Housekeeping Genes'!AG$12),AE15-'Choose Housekeeping Genes'!AG$12,"")</f>
        <v/>
      </c>
      <c r="BX15" s="22" t="str">
        <f ca="1">IF(ISNUMBER(AF15-'Choose Housekeeping Genes'!AH$12),AF15-'Choose Housekeeping Genes'!AH$12,"")</f>
        <v/>
      </c>
      <c r="BY15" s="22" t="str">
        <f ca="1">IF(ISNUMBER(AG15-'Choose Housekeeping Genes'!AI$12),AG15-'Choose Housekeeping Genes'!AI$12,"")</f>
        <v/>
      </c>
      <c r="BZ15" s="22" t="str">
        <f ca="1">IF(ISNUMBER(AH15-'Choose Housekeeping Genes'!AJ$12),AH15-'Choose Housekeeping Genes'!AJ$12,"")</f>
        <v/>
      </c>
      <c r="CA15" s="22" t="str">
        <f ca="1">IF(ISNUMBER(AI15-'Choose Housekeeping Genes'!AK$12),AI15-'Choose Housekeeping Genes'!AK$12,"")</f>
        <v/>
      </c>
      <c r="CB15" s="22" t="str">
        <f ca="1">IF(ISNUMBER(AJ15-'Choose Housekeeping Genes'!AL$12),AJ15-'Choose Housekeeping Genes'!AL$12,"")</f>
        <v/>
      </c>
      <c r="CC15" s="22" t="str">
        <f ca="1">IF(ISNUMBER(AK15-'Choose Housekeeping Genes'!AM$12),AK15-'Choose Housekeeping Genes'!AM$12,"")</f>
        <v/>
      </c>
      <c r="CD15" s="22" t="str">
        <f ca="1">IF(ISNUMBER(AL15-'Choose Housekeeping Genes'!AN$12),AL15-'Choose Housekeeping Genes'!AN$12,"")</f>
        <v/>
      </c>
      <c r="CE15" s="22" t="str">
        <f ca="1">IF(ISNUMBER(AM15-'Choose Housekeeping Genes'!AO$12),AM15-'Choose Housekeeping Genes'!AO$12,"")</f>
        <v/>
      </c>
      <c r="CF15" s="22" t="str">
        <f ca="1">IF(ISNUMBER(AN15-'Choose Housekeeping Genes'!AP$12),AN15-'Choose Housekeeping Genes'!AP$12,"")</f>
        <v/>
      </c>
      <c r="CG15" s="22" t="str">
        <f ca="1">IF(ISNUMBER(AO15-'Choose Housekeeping Genes'!AQ$12),AO15-'Choose Housekeeping Genes'!AQ$12,"")</f>
        <v/>
      </c>
      <c r="CH15" s="22" t="str">
        <f ca="1">IF(ISNUMBER(AP15-'Choose Housekeeping Genes'!AR$12),AP15-'Choose Housekeeping Genes'!AR$12,"")</f>
        <v/>
      </c>
      <c r="CI15" s="22" t="str">
        <f ca="1">IF(ISNUMBER(AQ15-'Choose Housekeeping Genes'!AS$12),AQ15-'Choose Housekeeping Genes'!AS$12,"")</f>
        <v/>
      </c>
      <c r="CJ15" s="22" t="str">
        <f ca="1">IF(ISNUMBER(AR15-'Choose Housekeeping Genes'!AT$12),AR15-'Choose Housekeeping Genes'!AT$12,"")</f>
        <v/>
      </c>
      <c r="CK15" s="69" t="e">
        <f t="shared" ca="1" si="4"/>
        <v>#DIV/0!</v>
      </c>
      <c r="CL15" s="148" t="e">
        <f t="shared" ca="1" si="5"/>
        <v>#DIV/0!</v>
      </c>
      <c r="CQ15" s="1">
        <v>13</v>
      </c>
      <c r="CR15" s="47" t="e">
        <f t="array" aca="1" ref="CR15" ca="1">INDIRECT("'All expressed genes'!$A"&amp;MIN(IF('All expressed genes'!$G$3:$G$187=LARGE('All expressed genes'!$G$3:$G$187,CQ15),ROW('All expressed genes'!$A$3:$A$187),"")))</f>
        <v>#DIV/0!</v>
      </c>
      <c r="CS15" s="47" t="e">
        <f t="array" aca="1" ref="CS15" ca="1">INDIRECT("'All expressed genes'!$G"&amp;MIN(IF('All expressed genes'!$G$3:$G$187=LARGE('All expressed genes'!$G$3:$G$187,CQ15),ROW('All expressed genes'!$A$3:$A$187),"")))</f>
        <v>#DIV/0!</v>
      </c>
      <c r="CT15" s="47"/>
      <c r="CU15" s="47">
        <f t="shared" si="46"/>
        <v>173</v>
      </c>
      <c r="CV15" s="47" t="e">
        <f t="array" aca="1" ref="CV15" ca="1">INDIRECT("'All expressed genes'!$A"&amp;MIN(IF('All expressed genes'!$G$3:$G$187=LARGE('All expressed genes'!$G$3:$G$187,CU15),ROW('All expressed genes'!$A$3:$A$187),"")))</f>
        <v>#DIV/0!</v>
      </c>
      <c r="CW15" s="47" t="e">
        <f t="array" aca="1" ref="CW15" ca="1">INDIRECT("'All expressed genes'!$I"&amp;MIN(IF('All expressed genes'!$G$3:$G$187=LARGE('All expressed genes'!$G$3:$G$187,CU15),ROW('All expressed genes'!$A$3:$A$187),"")))</f>
        <v>#DIV/0!</v>
      </c>
      <c r="CX15" s="47" t="e">
        <f t="shared" ca="1" si="1"/>
        <v>#DIV/0!</v>
      </c>
      <c r="DA15" s="73" t="str">
        <f>'Transcript table'!C23</f>
        <v>AK028007</v>
      </c>
      <c r="DB15" s="21" t="s">
        <v>416</v>
      </c>
      <c r="DC15" s="68" t="str">
        <f t="shared" ca="1" si="6"/>
        <v/>
      </c>
      <c r="DD15" s="68" t="str">
        <f t="shared" ca="1" si="7"/>
        <v/>
      </c>
      <c r="DE15" s="68" t="str">
        <f t="shared" ca="1" si="8"/>
        <v/>
      </c>
      <c r="DF15" s="68" t="str">
        <f t="shared" ca="1" si="9"/>
        <v/>
      </c>
      <c r="DG15" s="68" t="str">
        <f t="shared" ca="1" si="10"/>
        <v/>
      </c>
      <c r="DH15" s="68" t="str">
        <f t="shared" ca="1" si="11"/>
        <v/>
      </c>
      <c r="DI15" s="68" t="str">
        <f t="shared" ca="1" si="12"/>
        <v/>
      </c>
      <c r="DJ15" s="68" t="str">
        <f t="shared" ca="1" si="13"/>
        <v/>
      </c>
      <c r="DK15" s="68" t="str">
        <f t="shared" ca="1" si="14"/>
        <v/>
      </c>
      <c r="DL15" s="68" t="str">
        <f t="shared" ca="1" si="15"/>
        <v/>
      </c>
      <c r="DM15" s="68" t="str">
        <f t="shared" ca="1" si="16"/>
        <v/>
      </c>
      <c r="DN15" s="68" t="str">
        <f t="shared" ca="1" si="17"/>
        <v/>
      </c>
      <c r="DO15" s="68" t="str">
        <f t="shared" ca="1" si="18"/>
        <v/>
      </c>
      <c r="DP15" s="68" t="str">
        <f t="shared" ca="1" si="19"/>
        <v/>
      </c>
      <c r="DQ15" s="68" t="str">
        <f t="shared" ca="1" si="20"/>
        <v/>
      </c>
      <c r="DR15" s="68" t="str">
        <f t="shared" ca="1" si="21"/>
        <v/>
      </c>
      <c r="DS15" s="68" t="str">
        <f t="shared" ca="1" si="22"/>
        <v/>
      </c>
      <c r="DT15" s="68" t="str">
        <f t="shared" ca="1" si="23"/>
        <v/>
      </c>
      <c r="DU15" s="68" t="str">
        <f t="shared" ca="1" si="24"/>
        <v/>
      </c>
      <c r="DV15" s="68" t="str">
        <f t="shared" ca="1" si="25"/>
        <v/>
      </c>
      <c r="DW15" s="146" t="str">
        <f>'Transcript table'!C23</f>
        <v>AK028007</v>
      </c>
      <c r="DX15" s="145" t="s">
        <v>416</v>
      </c>
      <c r="DY15" s="68" t="str">
        <f t="shared" ca="1" si="26"/>
        <v/>
      </c>
      <c r="DZ15" s="68" t="str">
        <f t="shared" ca="1" si="27"/>
        <v/>
      </c>
      <c r="EA15" s="68" t="str">
        <f t="shared" ca="1" si="28"/>
        <v/>
      </c>
      <c r="EB15" s="68" t="str">
        <f t="shared" ca="1" si="29"/>
        <v/>
      </c>
      <c r="EC15" s="68" t="str">
        <f t="shared" ca="1" si="30"/>
        <v/>
      </c>
      <c r="ED15" s="68" t="str">
        <f t="shared" ca="1" si="31"/>
        <v/>
      </c>
      <c r="EE15" s="68" t="str">
        <f t="shared" ca="1" si="32"/>
        <v/>
      </c>
      <c r="EF15" s="68" t="str">
        <f t="shared" ca="1" si="33"/>
        <v/>
      </c>
      <c r="EG15" s="68" t="str">
        <f t="shared" ca="1" si="34"/>
        <v/>
      </c>
      <c r="EH15" s="68" t="str">
        <f t="shared" ca="1" si="35"/>
        <v/>
      </c>
      <c r="EI15" s="68" t="str">
        <f t="shared" ca="1" si="36"/>
        <v/>
      </c>
      <c r="EJ15" s="68" t="str">
        <f t="shared" ca="1" si="37"/>
        <v/>
      </c>
      <c r="EK15" s="68" t="str">
        <f t="shared" ca="1" si="38"/>
        <v/>
      </c>
      <c r="EL15" s="68" t="str">
        <f t="shared" ca="1" si="39"/>
        <v/>
      </c>
      <c r="EM15" s="68" t="str">
        <f t="shared" ca="1" si="40"/>
        <v/>
      </c>
      <c r="EN15" s="68" t="str">
        <f t="shared" ca="1" si="41"/>
        <v/>
      </c>
      <c r="EO15" s="68" t="str">
        <f t="shared" ca="1" si="42"/>
        <v/>
      </c>
      <c r="EP15" s="68" t="str">
        <f t="shared" ca="1" si="43"/>
        <v/>
      </c>
      <c r="EQ15" s="68" t="str">
        <f t="shared" ca="1" si="44"/>
        <v/>
      </c>
      <c r="ER15" s="68" t="str">
        <f t="shared" ca="1" si="45"/>
        <v/>
      </c>
    </row>
    <row r="16" spans="1:148" ht="12.75" customHeight="1">
      <c r="A16" s="139" t="str">
        <f>'Test Sample Data'!A16</f>
        <v>AK038798</v>
      </c>
      <c r="B16" s="141" t="s">
        <v>414</v>
      </c>
      <c r="C16" s="22" t="str">
        <f>IF(SUM('Test Sample Data'!C$3:C$194)&gt;10,IF(AND(ISNUMBER('Test Sample Data'!C16),'Test Sample Data'!C16&lt;35,'Test Sample Data'!C16&gt;0),'Test Sample Data'!C16-'Choose Housekeeping Genes'!D$20,35-'Choose Housekeeping Genes'!D$20),"")</f>
        <v/>
      </c>
      <c r="D16" s="22" t="str">
        <f>IF(SUM('Test Sample Data'!D$3:D$194)&gt;10,IF(AND(ISNUMBER('Test Sample Data'!D16),'Test Sample Data'!D16&lt;35,'Test Sample Data'!D16&gt;0),'Test Sample Data'!D16-'Choose Housekeeping Genes'!E$20,35-'Choose Housekeeping Genes'!E$20),"")</f>
        <v/>
      </c>
      <c r="E16" s="22" t="str">
        <f>IF(SUM('Test Sample Data'!E$3:E$194)&gt;10,IF(AND(ISNUMBER('Test Sample Data'!E16),'Test Sample Data'!E16&lt;35,'Test Sample Data'!E16&gt;0),'Test Sample Data'!E16-'Choose Housekeeping Genes'!F$20,35-'Choose Housekeeping Genes'!F$20),"")</f>
        <v/>
      </c>
      <c r="F16" s="22" t="str">
        <f>IF(SUM('Test Sample Data'!F$3:F$194)&gt;10,IF(AND(ISNUMBER('Test Sample Data'!F16),'Test Sample Data'!F16&lt;35,'Test Sample Data'!F16&gt;0),'Test Sample Data'!F16-'Choose Housekeeping Genes'!G$20,35-'Choose Housekeeping Genes'!G$20),"")</f>
        <v/>
      </c>
      <c r="G16" s="22" t="str">
        <f>IF(SUM('Test Sample Data'!G$3:G$194)&gt;10,IF(AND(ISNUMBER('Test Sample Data'!G16),'Test Sample Data'!G16&lt;35,'Test Sample Data'!G16&gt;0),'Test Sample Data'!G16-'Choose Housekeeping Genes'!H$20,35-'Choose Housekeeping Genes'!H$20),"")</f>
        <v/>
      </c>
      <c r="H16" s="22" t="str">
        <f>IF(SUM('Test Sample Data'!H$3:H$194)&gt;10,IF(AND(ISNUMBER('Test Sample Data'!H16),'Test Sample Data'!H16&lt;35,'Test Sample Data'!H16&gt;0),'Test Sample Data'!H16-'Choose Housekeeping Genes'!I$20,35-'Choose Housekeeping Genes'!I$20),"")</f>
        <v/>
      </c>
      <c r="I16" s="22" t="str">
        <f>IF(SUM('Test Sample Data'!I$3:I$194)&gt;10,IF(AND(ISNUMBER('Test Sample Data'!I16),'Test Sample Data'!I16&lt;35,'Test Sample Data'!I16&gt;0),'Test Sample Data'!I16-'Choose Housekeeping Genes'!J$20,35-'Choose Housekeeping Genes'!J$20),"")</f>
        <v/>
      </c>
      <c r="J16" s="22" t="str">
        <f>IF(SUM('Test Sample Data'!J$3:J$194)&gt;10,IF(AND(ISNUMBER('Test Sample Data'!J16),'Test Sample Data'!J16&lt;35,'Test Sample Data'!J16&gt;0),'Test Sample Data'!J16-'Choose Housekeeping Genes'!K$20,35-'Choose Housekeeping Genes'!K$20),"")</f>
        <v/>
      </c>
      <c r="K16" s="22" t="str">
        <f>IF(SUM('Test Sample Data'!K$3:K$194)&gt;10,IF(AND(ISNUMBER('Test Sample Data'!K16),'Test Sample Data'!K16&lt;35,'Test Sample Data'!K16&gt;0),'Test Sample Data'!K16-'Choose Housekeeping Genes'!L$20,35-'Choose Housekeeping Genes'!L$20),"")</f>
        <v/>
      </c>
      <c r="L16" s="22" t="str">
        <f>IF(SUM('Test Sample Data'!L$3:L$194)&gt;10,IF(AND(ISNUMBER('Test Sample Data'!L16),'Test Sample Data'!L16&lt;35,'Test Sample Data'!L16&gt;0),'Test Sample Data'!L16-'Choose Housekeeping Genes'!M$20,35-'Choose Housekeeping Genes'!M$20),"")</f>
        <v/>
      </c>
      <c r="M16" s="22" t="str">
        <f>IF(SUM('Test Sample Data'!M$3:M$194)&gt;10,IF(AND(ISNUMBER('Test Sample Data'!M16),'Test Sample Data'!M16&lt;35,'Test Sample Data'!M16&gt;0),'Test Sample Data'!M16-'Choose Housekeeping Genes'!N$20,35-'Choose Housekeeping Genes'!N$20),"")</f>
        <v/>
      </c>
      <c r="N16" s="22" t="str">
        <f>IF(SUM('Test Sample Data'!N$3:N$194)&gt;10,IF(AND(ISNUMBER('Test Sample Data'!N16),'Test Sample Data'!N16&lt;35,'Test Sample Data'!N16&gt;0),'Test Sample Data'!N16-'Choose Housekeeping Genes'!O$20,35-'Choose Housekeeping Genes'!O$20),"")</f>
        <v/>
      </c>
      <c r="O16" s="22" t="str">
        <f>IF(SUM('Test Sample Data'!O$3:O$194)&gt;10,IF(AND(ISNUMBER('Test Sample Data'!O16),'Test Sample Data'!O16&lt;35,'Test Sample Data'!O16&gt;0),'Test Sample Data'!O16-'Choose Housekeeping Genes'!P$20,35-'Choose Housekeeping Genes'!P$20),"")</f>
        <v/>
      </c>
      <c r="P16" s="22" t="str">
        <f>IF(SUM('Test Sample Data'!P$3:P$194)&gt;10,IF(AND(ISNUMBER('Test Sample Data'!P16),'Test Sample Data'!P16&lt;35,'Test Sample Data'!P16&gt;0),'Test Sample Data'!P16-'Choose Housekeeping Genes'!Q$20,35-'Choose Housekeeping Genes'!Q$20),"")</f>
        <v/>
      </c>
      <c r="Q16" s="22" t="str">
        <f>IF(SUM('Test Sample Data'!Q$3:Q$194)&gt;10,IF(AND(ISNUMBER('Test Sample Data'!Q16),'Test Sample Data'!Q16&lt;35,'Test Sample Data'!Q16&gt;0),'Test Sample Data'!Q16-'Choose Housekeeping Genes'!R$20,35-'Choose Housekeeping Genes'!R$20),"")</f>
        <v/>
      </c>
      <c r="R16" s="22" t="str">
        <f>IF(SUM('Test Sample Data'!R$3:R$194)&gt;10,IF(AND(ISNUMBER('Test Sample Data'!R16),'Test Sample Data'!R16&lt;35,'Test Sample Data'!R16&gt;0),'Test Sample Data'!R16-'Choose Housekeeping Genes'!S$20,35-'Choose Housekeeping Genes'!S$20),"")</f>
        <v/>
      </c>
      <c r="S16" s="22" t="str">
        <f>IF(SUM('Test Sample Data'!S$3:S$194)&gt;10,IF(AND(ISNUMBER('Test Sample Data'!S16),'Test Sample Data'!S16&lt;35,'Test Sample Data'!S16&gt;0),'Test Sample Data'!S16-'Choose Housekeeping Genes'!T$20,35-'Choose Housekeeping Genes'!T$20),"")</f>
        <v/>
      </c>
      <c r="T16" s="22" t="str">
        <f>IF(SUM('Test Sample Data'!T$3:T$194)&gt;10,IF(AND(ISNUMBER('Test Sample Data'!T16),'Test Sample Data'!T16&lt;35,'Test Sample Data'!T16&gt;0),'Test Sample Data'!T16-'Choose Housekeeping Genes'!U$20,35-'Choose Housekeeping Genes'!U$20),"")</f>
        <v/>
      </c>
      <c r="U16" s="22" t="str">
        <f>IF(SUM('Test Sample Data'!U$3:U$194)&gt;10,IF(AND(ISNUMBER('Test Sample Data'!U16),'Test Sample Data'!U16&lt;35,'Test Sample Data'!U16&gt;0),'Test Sample Data'!U16-'Choose Housekeeping Genes'!V$20,35-'Choose Housekeeping Genes'!V$20),"")</f>
        <v/>
      </c>
      <c r="V16" s="22" t="str">
        <f>IF(SUM('Test Sample Data'!V$3:V$194)&gt;10,IF(AND(ISNUMBER('Test Sample Data'!V16),'Test Sample Data'!V16&lt;35,'Test Sample Data'!V16&gt;0),'Test Sample Data'!V16-'Choose Housekeeping Genes'!W$20,35-'Choose Housekeeping Genes'!W$20),"")</f>
        <v/>
      </c>
      <c r="W16" s="144" t="str">
        <f>'Control Sample Data'!A16</f>
        <v>AK038798</v>
      </c>
      <c r="X16" s="145" t="s">
        <v>414</v>
      </c>
      <c r="Y16" s="22" t="str">
        <f>IF(SUM('Control Sample Data'!C$3:C$194)&gt;10,IF(AND(ISNUMBER('Control Sample Data'!C16),'Control Sample Data'!C16&lt;35,'Control Sample Data'!C16&gt;0),'Control Sample Data'!C16-'Choose Housekeeping Genes'!AA$20,35-'Choose Housekeeping Genes'!AA$20),"")</f>
        <v/>
      </c>
      <c r="Z16" s="22" t="str">
        <f>IF(SUM('Control Sample Data'!D$3:D$194)&gt;10,IF(AND(ISNUMBER('Control Sample Data'!D16),'Control Sample Data'!D16&lt;35,'Control Sample Data'!D16&gt;0),'Control Sample Data'!D16-'Choose Housekeeping Genes'!AB$20,35-'Choose Housekeeping Genes'!AB$20),"")</f>
        <v/>
      </c>
      <c r="AA16" s="22" t="str">
        <f>IF(SUM('Control Sample Data'!E$3:E$194)&gt;10,IF(AND(ISNUMBER('Control Sample Data'!E16),'Control Sample Data'!E16&lt;35,'Control Sample Data'!E16&gt;0),'Control Sample Data'!E16-'Choose Housekeeping Genes'!AC$20,35-'Choose Housekeeping Genes'!AC$20),"")</f>
        <v/>
      </c>
      <c r="AB16" s="22" t="str">
        <f>IF(SUM('Control Sample Data'!F$3:F$194)&gt;10,IF(AND(ISNUMBER('Control Sample Data'!F16),'Control Sample Data'!F16&lt;35,'Control Sample Data'!F16&gt;0),'Control Sample Data'!F16-'Choose Housekeeping Genes'!AD$20,35-'Choose Housekeeping Genes'!AD$20),"")</f>
        <v/>
      </c>
      <c r="AC16" s="22" t="str">
        <f>IF(SUM('Control Sample Data'!G$3:G$194)&gt;10,IF(AND(ISNUMBER('Control Sample Data'!G16),'Control Sample Data'!G16&lt;35,'Control Sample Data'!G16&gt;0),'Control Sample Data'!G16-'Choose Housekeeping Genes'!AE$20,35-'Choose Housekeeping Genes'!AE$20),"")</f>
        <v/>
      </c>
      <c r="AD16" s="22" t="str">
        <f>IF(SUM('Control Sample Data'!H$3:H$194)&gt;10,IF(AND(ISNUMBER('Control Sample Data'!H16),'Control Sample Data'!H16&lt;35,'Control Sample Data'!H16&gt;0),'Control Sample Data'!H16-'Choose Housekeeping Genes'!AF$20,35-'Choose Housekeeping Genes'!AF$20),"")</f>
        <v/>
      </c>
      <c r="AE16" s="22" t="str">
        <f>IF(SUM('Control Sample Data'!I$3:I$194)&gt;10,IF(AND(ISNUMBER('Control Sample Data'!I16),'Control Sample Data'!I16&lt;35,'Control Sample Data'!I16&gt;0),'Control Sample Data'!I16-'Choose Housekeeping Genes'!AG$20,35-'Choose Housekeeping Genes'!AG$20),"")</f>
        <v/>
      </c>
      <c r="AF16" s="22" t="str">
        <f>IF(SUM('Control Sample Data'!J$3:J$194)&gt;10,IF(AND(ISNUMBER('Control Sample Data'!J16),'Control Sample Data'!J16&lt;35,'Control Sample Data'!J16&gt;0),'Control Sample Data'!J16-'Choose Housekeeping Genes'!AH$20,35-'Choose Housekeeping Genes'!AH$20),"")</f>
        <v/>
      </c>
      <c r="AG16" s="22" t="str">
        <f>IF(SUM('Control Sample Data'!K$3:K$194)&gt;10,IF(AND(ISNUMBER('Control Sample Data'!K16),'Control Sample Data'!K16&lt;35,'Control Sample Data'!K16&gt;0),'Control Sample Data'!K16-'Choose Housekeeping Genes'!AI$20,35-'Choose Housekeeping Genes'!AI$20),"")</f>
        <v/>
      </c>
      <c r="AH16" s="22" t="str">
        <f>IF(SUM('Control Sample Data'!L$3:L$194)&gt;10,IF(AND(ISNUMBER('Control Sample Data'!L16),'Control Sample Data'!L16&lt;35,'Control Sample Data'!L16&gt;0),'Control Sample Data'!L16-'Choose Housekeeping Genes'!AJ$20,35-'Choose Housekeeping Genes'!AJ$20),"")</f>
        <v/>
      </c>
      <c r="AI16" s="22" t="str">
        <f>IF(SUM('Control Sample Data'!M$3:M$194)&gt;10,IF(AND(ISNUMBER('Control Sample Data'!M16),'Control Sample Data'!M16&lt;35,'Control Sample Data'!M16&gt;0),'Control Sample Data'!M16-'Choose Housekeeping Genes'!AK$20,35-'Choose Housekeeping Genes'!AK$20),"")</f>
        <v/>
      </c>
      <c r="AJ16" s="22" t="str">
        <f>IF(SUM('Control Sample Data'!N$3:N$194)&gt;10,IF(AND(ISNUMBER('Control Sample Data'!N16),'Control Sample Data'!N16&lt;35,'Control Sample Data'!N16&gt;0),'Control Sample Data'!N16-'Choose Housekeeping Genes'!AL$20,35-'Choose Housekeeping Genes'!AL$20),"")</f>
        <v/>
      </c>
      <c r="AK16" s="22" t="str">
        <f>IF(SUM('Control Sample Data'!O$3:O$194)&gt;10,IF(AND(ISNUMBER('Control Sample Data'!O16),'Control Sample Data'!O16&lt;35,'Control Sample Data'!O16&gt;0),'Control Sample Data'!O16-'Choose Housekeeping Genes'!AM$20,35-'Choose Housekeeping Genes'!AM$20),"")</f>
        <v/>
      </c>
      <c r="AL16" s="22" t="str">
        <f>IF(SUM('Control Sample Data'!P$3:P$194)&gt;10,IF(AND(ISNUMBER('Control Sample Data'!P16),'Control Sample Data'!P16&lt;35,'Control Sample Data'!P16&gt;0),'Control Sample Data'!P16-'Choose Housekeeping Genes'!AN$20,35-'Choose Housekeeping Genes'!AN$20),"")</f>
        <v/>
      </c>
      <c r="AM16" s="22" t="str">
        <f>IF(SUM('Control Sample Data'!Q$3:Q$194)&gt;10,IF(AND(ISNUMBER('Control Sample Data'!Q16),'Control Sample Data'!Q16&lt;35,'Control Sample Data'!Q16&gt;0),'Control Sample Data'!Q16-'Choose Housekeeping Genes'!AO$20,35-'Choose Housekeeping Genes'!AO$20),"")</f>
        <v/>
      </c>
      <c r="AN16" s="22" t="str">
        <f>IF(SUM('Control Sample Data'!R$3:R$194)&gt;10,IF(AND(ISNUMBER('Control Sample Data'!R16),'Control Sample Data'!R16&lt;35,'Control Sample Data'!R16&gt;0),'Control Sample Data'!R16-'Choose Housekeeping Genes'!AP$20,35-'Choose Housekeeping Genes'!AP$20),"")</f>
        <v/>
      </c>
      <c r="AO16" s="22" t="str">
        <f>IF(SUM('Control Sample Data'!S$3:S$194)&gt;10,IF(AND(ISNUMBER('Control Sample Data'!S16),'Control Sample Data'!S16&lt;35,'Control Sample Data'!S16&gt;0),'Control Sample Data'!S16-'Choose Housekeeping Genes'!AQ$20,35-'Choose Housekeeping Genes'!AQ$20),"")</f>
        <v/>
      </c>
      <c r="AP16" s="22" t="str">
        <f>IF(SUM('Control Sample Data'!T$3:T$194)&gt;10,IF(AND(ISNUMBER('Control Sample Data'!T16),'Control Sample Data'!T16&lt;35,'Control Sample Data'!T16&gt;0),'Control Sample Data'!T16-'Choose Housekeeping Genes'!AR$20,35-'Choose Housekeeping Genes'!AR$20),"")</f>
        <v/>
      </c>
      <c r="AQ16" s="22" t="str">
        <f>IF(SUM('Control Sample Data'!U$3:U$194)&gt;10,IF(AND(ISNUMBER('Control Sample Data'!U16),'Control Sample Data'!U16&lt;35,'Control Sample Data'!U16&gt;0),'Control Sample Data'!U16-'Choose Housekeeping Genes'!AS$20,35-'Choose Housekeeping Genes'!AS$20),"")</f>
        <v/>
      </c>
      <c r="AR16" s="22" t="str">
        <f>IF(SUM('Control Sample Data'!V$3:V$194)&gt;10,IF(AND(ISNUMBER('Control Sample Data'!V16),'Control Sample Data'!V16&lt;35,'Control Sample Data'!V16&gt;0),'Control Sample Data'!V16-'Choose Housekeeping Genes'!AT$20,35-'Choose Housekeeping Genes'!AT$20),"")</f>
        <v/>
      </c>
      <c r="AS16" s="73" t="str">
        <f>'Control Sample Data'!A16</f>
        <v>AK038798</v>
      </c>
      <c r="AT16" s="21" t="s">
        <v>414</v>
      </c>
      <c r="AU16" s="22" t="str">
        <f ca="1">IF(ISNUMBER(C16-'Choose Housekeeping Genes'!D$12),C16-'Choose Housekeeping Genes'!D$12,"")</f>
        <v/>
      </c>
      <c r="AV16" s="22" t="str">
        <f ca="1">IF(ISNUMBER(D16-'Choose Housekeeping Genes'!E$12),D16-'Choose Housekeeping Genes'!E$12,"")</f>
        <v/>
      </c>
      <c r="AW16" s="22" t="str">
        <f ca="1">IF(ISNUMBER(E16-'Choose Housekeeping Genes'!F$12),E16-'Choose Housekeeping Genes'!F$12,"")</f>
        <v/>
      </c>
      <c r="AX16" s="22" t="str">
        <f ca="1">IF(ISNUMBER(F16-'Choose Housekeeping Genes'!G$12),F16-'Choose Housekeeping Genes'!G$12,"")</f>
        <v/>
      </c>
      <c r="AY16" s="22" t="str">
        <f ca="1">IF(ISNUMBER(G16-'Choose Housekeeping Genes'!H$12),G16-'Choose Housekeeping Genes'!H$12,"")</f>
        <v/>
      </c>
      <c r="AZ16" s="22" t="str">
        <f ca="1">IF(ISNUMBER(H16-'Choose Housekeeping Genes'!I$12),H16-'Choose Housekeeping Genes'!I$12,"")</f>
        <v/>
      </c>
      <c r="BA16" s="22" t="str">
        <f ca="1">IF(ISNUMBER(I16-'Choose Housekeeping Genes'!J$12),I16-'Choose Housekeeping Genes'!J$12,"")</f>
        <v/>
      </c>
      <c r="BB16" s="22" t="str">
        <f ca="1">IF(ISNUMBER(J16-'Choose Housekeeping Genes'!K$12),J16-'Choose Housekeeping Genes'!K$12,"")</f>
        <v/>
      </c>
      <c r="BC16" s="22" t="str">
        <f ca="1">IF(ISNUMBER(K16-'Choose Housekeeping Genes'!L$12),K16-'Choose Housekeeping Genes'!L$12,"")</f>
        <v/>
      </c>
      <c r="BD16" s="22" t="str">
        <f ca="1">IF(ISNUMBER(L16-'Choose Housekeeping Genes'!M$12),L16-'Choose Housekeeping Genes'!M$12,"")</f>
        <v/>
      </c>
      <c r="BE16" s="22" t="str">
        <f ca="1">IF(ISNUMBER(M16-'Choose Housekeeping Genes'!N$12),M16-'Choose Housekeeping Genes'!N$12,"")</f>
        <v/>
      </c>
      <c r="BF16" s="22" t="str">
        <f ca="1">IF(ISNUMBER(N16-'Choose Housekeeping Genes'!O$12),N16-'Choose Housekeeping Genes'!O$12,"")</f>
        <v/>
      </c>
      <c r="BG16" s="22" t="str">
        <f ca="1">IF(ISNUMBER(O16-'Choose Housekeeping Genes'!P$12),O16-'Choose Housekeeping Genes'!P$12,"")</f>
        <v/>
      </c>
      <c r="BH16" s="22" t="str">
        <f ca="1">IF(ISNUMBER(P16-'Choose Housekeeping Genes'!Q$12),P16-'Choose Housekeeping Genes'!Q$12,"")</f>
        <v/>
      </c>
      <c r="BI16" s="22" t="str">
        <f ca="1">IF(ISNUMBER(Q16-'Choose Housekeeping Genes'!R$12),Q16-'Choose Housekeeping Genes'!R$12,"")</f>
        <v/>
      </c>
      <c r="BJ16" s="22" t="str">
        <f ca="1">IF(ISNUMBER(R16-'Choose Housekeeping Genes'!S$12),R16-'Choose Housekeeping Genes'!S$12,"")</f>
        <v/>
      </c>
      <c r="BK16" s="22" t="str">
        <f ca="1">IF(ISNUMBER(S16-'Choose Housekeeping Genes'!T$12),S16-'Choose Housekeeping Genes'!T$12,"")</f>
        <v/>
      </c>
      <c r="BL16" s="22" t="str">
        <f ca="1">IF(ISNUMBER(T16-'Choose Housekeeping Genes'!U$12),T16-'Choose Housekeeping Genes'!U$12,"")</f>
        <v/>
      </c>
      <c r="BM16" s="22" t="str">
        <f ca="1">IF(ISNUMBER(U16-'Choose Housekeeping Genes'!V$12),U16-'Choose Housekeeping Genes'!V$12,"")</f>
        <v/>
      </c>
      <c r="BN16" s="22" t="str">
        <f ca="1">IF(ISNUMBER(V16-'Choose Housekeeping Genes'!W$12),V16-'Choose Housekeeping Genes'!W$12,"")</f>
        <v/>
      </c>
      <c r="BO16" s="146" t="str">
        <f t="shared" si="0"/>
        <v>AK038798</v>
      </c>
      <c r="BP16" s="145" t="s">
        <v>414</v>
      </c>
      <c r="BQ16" s="22" t="str">
        <f ca="1">IF(ISNUMBER(Y16-'Choose Housekeeping Genes'!AA$12),Y16-'Choose Housekeeping Genes'!AA$12,"")</f>
        <v/>
      </c>
      <c r="BR16" s="22" t="str">
        <f ca="1">IF(ISNUMBER(Z16-'Choose Housekeeping Genes'!AB$12),Z16-'Choose Housekeeping Genes'!AB$12,"")</f>
        <v/>
      </c>
      <c r="BS16" s="22" t="str">
        <f ca="1">IF(ISNUMBER(AA16-'Choose Housekeeping Genes'!AC$12),AA16-'Choose Housekeeping Genes'!AC$12,"")</f>
        <v/>
      </c>
      <c r="BT16" s="22" t="str">
        <f ca="1">IF(ISNUMBER(AB16-'Choose Housekeeping Genes'!AD$12),AB16-'Choose Housekeeping Genes'!AD$12,"")</f>
        <v/>
      </c>
      <c r="BU16" s="22" t="str">
        <f ca="1">IF(ISNUMBER(AC16-'Choose Housekeeping Genes'!AE$12),AC16-'Choose Housekeeping Genes'!AE$12,"")</f>
        <v/>
      </c>
      <c r="BV16" s="22" t="str">
        <f ca="1">IF(ISNUMBER(AD16-'Choose Housekeeping Genes'!AF$12),AD16-'Choose Housekeeping Genes'!AF$12,"")</f>
        <v/>
      </c>
      <c r="BW16" s="22" t="str">
        <f ca="1">IF(ISNUMBER(AE16-'Choose Housekeeping Genes'!AG$12),AE16-'Choose Housekeeping Genes'!AG$12,"")</f>
        <v/>
      </c>
      <c r="BX16" s="22" t="str">
        <f ca="1">IF(ISNUMBER(AF16-'Choose Housekeeping Genes'!AH$12),AF16-'Choose Housekeeping Genes'!AH$12,"")</f>
        <v/>
      </c>
      <c r="BY16" s="22" t="str">
        <f ca="1">IF(ISNUMBER(AG16-'Choose Housekeeping Genes'!AI$12),AG16-'Choose Housekeeping Genes'!AI$12,"")</f>
        <v/>
      </c>
      <c r="BZ16" s="22" t="str">
        <f ca="1">IF(ISNUMBER(AH16-'Choose Housekeeping Genes'!AJ$12),AH16-'Choose Housekeeping Genes'!AJ$12,"")</f>
        <v/>
      </c>
      <c r="CA16" s="22" t="str">
        <f ca="1">IF(ISNUMBER(AI16-'Choose Housekeeping Genes'!AK$12),AI16-'Choose Housekeeping Genes'!AK$12,"")</f>
        <v/>
      </c>
      <c r="CB16" s="22" t="str">
        <f ca="1">IF(ISNUMBER(AJ16-'Choose Housekeeping Genes'!AL$12),AJ16-'Choose Housekeeping Genes'!AL$12,"")</f>
        <v/>
      </c>
      <c r="CC16" s="22" t="str">
        <f ca="1">IF(ISNUMBER(AK16-'Choose Housekeeping Genes'!AM$12),AK16-'Choose Housekeeping Genes'!AM$12,"")</f>
        <v/>
      </c>
      <c r="CD16" s="22" t="str">
        <f ca="1">IF(ISNUMBER(AL16-'Choose Housekeeping Genes'!AN$12),AL16-'Choose Housekeeping Genes'!AN$12,"")</f>
        <v/>
      </c>
      <c r="CE16" s="22" t="str">
        <f ca="1">IF(ISNUMBER(AM16-'Choose Housekeeping Genes'!AO$12),AM16-'Choose Housekeeping Genes'!AO$12,"")</f>
        <v/>
      </c>
      <c r="CF16" s="22" t="str">
        <f ca="1">IF(ISNUMBER(AN16-'Choose Housekeeping Genes'!AP$12),AN16-'Choose Housekeeping Genes'!AP$12,"")</f>
        <v/>
      </c>
      <c r="CG16" s="22" t="str">
        <f ca="1">IF(ISNUMBER(AO16-'Choose Housekeeping Genes'!AQ$12),AO16-'Choose Housekeeping Genes'!AQ$12,"")</f>
        <v/>
      </c>
      <c r="CH16" s="22" t="str">
        <f ca="1">IF(ISNUMBER(AP16-'Choose Housekeeping Genes'!AR$12),AP16-'Choose Housekeeping Genes'!AR$12,"")</f>
        <v/>
      </c>
      <c r="CI16" s="22" t="str">
        <f ca="1">IF(ISNUMBER(AQ16-'Choose Housekeeping Genes'!AS$12),AQ16-'Choose Housekeeping Genes'!AS$12,"")</f>
        <v/>
      </c>
      <c r="CJ16" s="22" t="str">
        <f ca="1">IF(ISNUMBER(AR16-'Choose Housekeeping Genes'!AT$12),AR16-'Choose Housekeeping Genes'!AT$12,"")</f>
        <v/>
      </c>
      <c r="CK16" s="69" t="e">
        <f t="shared" ca="1" si="4"/>
        <v>#DIV/0!</v>
      </c>
      <c r="CL16" s="148" t="e">
        <f t="shared" ca="1" si="5"/>
        <v>#DIV/0!</v>
      </c>
      <c r="CQ16" s="1">
        <v>14</v>
      </c>
      <c r="CR16" s="47" t="e">
        <f t="array" aca="1" ref="CR16" ca="1">INDIRECT("'All expressed genes'!$A"&amp;MIN(IF('All expressed genes'!$G$3:$G$187=LARGE('All expressed genes'!$G$3:$G$187,CQ16),ROW('All expressed genes'!$A$3:$A$187),"")))</f>
        <v>#DIV/0!</v>
      </c>
      <c r="CS16" s="47" t="e">
        <f t="array" aca="1" ref="CS16" ca="1">INDIRECT("'All expressed genes'!$G"&amp;MIN(IF('All expressed genes'!$G$3:$G$187=LARGE('All expressed genes'!$G$3:$G$187,CQ16),ROW('All expressed genes'!$A$3:$A$187),"")))</f>
        <v>#DIV/0!</v>
      </c>
      <c r="CT16" s="47"/>
      <c r="CU16" s="47">
        <f t="shared" si="46"/>
        <v>172</v>
      </c>
      <c r="CV16" s="47" t="e">
        <f t="array" aca="1" ref="CV16" ca="1">INDIRECT("'All expressed genes'!$A"&amp;MIN(IF('All expressed genes'!$G$3:$G$187=LARGE('All expressed genes'!$G$3:$G$187,CU16),ROW('All expressed genes'!$A$3:$A$187),"")))</f>
        <v>#DIV/0!</v>
      </c>
      <c r="CW16" s="47" t="e">
        <f t="array" aca="1" ref="CW16" ca="1">INDIRECT("'All expressed genes'!$I"&amp;MIN(IF('All expressed genes'!$G$3:$G$187=LARGE('All expressed genes'!$G$3:$G$187,CU16),ROW('All expressed genes'!$A$3:$A$187),"")))</f>
        <v>#DIV/0!</v>
      </c>
      <c r="CX16" s="47" t="e">
        <f t="shared" ca="1" si="1"/>
        <v>#DIV/0!</v>
      </c>
      <c r="DA16" s="73" t="str">
        <f>'Transcript table'!C24</f>
        <v>AK038798</v>
      </c>
      <c r="DB16" s="21" t="s">
        <v>414</v>
      </c>
      <c r="DC16" s="68" t="str">
        <f t="shared" ca="1" si="6"/>
        <v/>
      </c>
      <c r="DD16" s="68" t="str">
        <f t="shared" ca="1" si="7"/>
        <v/>
      </c>
      <c r="DE16" s="68" t="str">
        <f t="shared" ca="1" si="8"/>
        <v/>
      </c>
      <c r="DF16" s="68" t="str">
        <f t="shared" ca="1" si="9"/>
        <v/>
      </c>
      <c r="DG16" s="68" t="str">
        <f t="shared" ca="1" si="10"/>
        <v/>
      </c>
      <c r="DH16" s="68" t="str">
        <f t="shared" ca="1" si="11"/>
        <v/>
      </c>
      <c r="DI16" s="68" t="str">
        <f t="shared" ca="1" si="12"/>
        <v/>
      </c>
      <c r="DJ16" s="68" t="str">
        <f t="shared" ca="1" si="13"/>
        <v/>
      </c>
      <c r="DK16" s="68" t="str">
        <f t="shared" ca="1" si="14"/>
        <v/>
      </c>
      <c r="DL16" s="68" t="str">
        <f t="shared" ca="1" si="15"/>
        <v/>
      </c>
      <c r="DM16" s="68" t="str">
        <f t="shared" ca="1" si="16"/>
        <v/>
      </c>
      <c r="DN16" s="68" t="str">
        <f t="shared" ca="1" si="17"/>
        <v/>
      </c>
      <c r="DO16" s="68" t="str">
        <f t="shared" ca="1" si="18"/>
        <v/>
      </c>
      <c r="DP16" s="68" t="str">
        <f t="shared" ca="1" si="19"/>
        <v/>
      </c>
      <c r="DQ16" s="68" t="str">
        <f t="shared" ca="1" si="20"/>
        <v/>
      </c>
      <c r="DR16" s="68" t="str">
        <f t="shared" ca="1" si="21"/>
        <v/>
      </c>
      <c r="DS16" s="68" t="str">
        <f t="shared" ca="1" si="22"/>
        <v/>
      </c>
      <c r="DT16" s="68" t="str">
        <f t="shared" ca="1" si="23"/>
        <v/>
      </c>
      <c r="DU16" s="68" t="str">
        <f t="shared" ca="1" si="24"/>
        <v/>
      </c>
      <c r="DV16" s="68" t="str">
        <f t="shared" ca="1" si="25"/>
        <v/>
      </c>
      <c r="DW16" s="146" t="str">
        <f>'Transcript table'!C24</f>
        <v>AK038798</v>
      </c>
      <c r="DX16" s="145" t="s">
        <v>414</v>
      </c>
      <c r="DY16" s="68" t="str">
        <f t="shared" ca="1" si="26"/>
        <v/>
      </c>
      <c r="DZ16" s="68" t="str">
        <f t="shared" ca="1" si="27"/>
        <v/>
      </c>
      <c r="EA16" s="68" t="str">
        <f t="shared" ca="1" si="28"/>
        <v/>
      </c>
      <c r="EB16" s="68" t="str">
        <f t="shared" ca="1" si="29"/>
        <v/>
      </c>
      <c r="EC16" s="68" t="str">
        <f t="shared" ca="1" si="30"/>
        <v/>
      </c>
      <c r="ED16" s="68" t="str">
        <f t="shared" ca="1" si="31"/>
        <v/>
      </c>
      <c r="EE16" s="68" t="str">
        <f t="shared" ca="1" si="32"/>
        <v/>
      </c>
      <c r="EF16" s="68" t="str">
        <f t="shared" ca="1" si="33"/>
        <v/>
      </c>
      <c r="EG16" s="68" t="str">
        <f t="shared" ca="1" si="34"/>
        <v/>
      </c>
      <c r="EH16" s="68" t="str">
        <f t="shared" ca="1" si="35"/>
        <v/>
      </c>
      <c r="EI16" s="68" t="str">
        <f t="shared" ca="1" si="36"/>
        <v/>
      </c>
      <c r="EJ16" s="68" t="str">
        <f t="shared" ca="1" si="37"/>
        <v/>
      </c>
      <c r="EK16" s="68" t="str">
        <f t="shared" ca="1" si="38"/>
        <v/>
      </c>
      <c r="EL16" s="68" t="str">
        <f t="shared" ca="1" si="39"/>
        <v/>
      </c>
      <c r="EM16" s="68" t="str">
        <f t="shared" ca="1" si="40"/>
        <v/>
      </c>
      <c r="EN16" s="68" t="str">
        <f t="shared" ca="1" si="41"/>
        <v/>
      </c>
      <c r="EO16" s="68" t="str">
        <f t="shared" ca="1" si="42"/>
        <v/>
      </c>
      <c r="EP16" s="68" t="str">
        <f t="shared" ca="1" si="43"/>
        <v/>
      </c>
      <c r="EQ16" s="68" t="str">
        <f t="shared" ca="1" si="44"/>
        <v/>
      </c>
      <c r="ER16" s="68" t="str">
        <f t="shared" ca="1" si="45"/>
        <v/>
      </c>
    </row>
    <row r="17" spans="1:148" ht="12.75" customHeight="1">
      <c r="A17" s="139" t="str">
        <f>'Test Sample Data'!A17</f>
        <v>AK044955</v>
      </c>
      <c r="B17" s="141" t="s">
        <v>412</v>
      </c>
      <c r="C17" s="22" t="str">
        <f>IF(SUM('Test Sample Data'!C$3:C$194)&gt;10,IF(AND(ISNUMBER('Test Sample Data'!C17),'Test Sample Data'!C17&lt;35,'Test Sample Data'!C17&gt;0),'Test Sample Data'!C17-'Choose Housekeeping Genes'!D$20,35-'Choose Housekeeping Genes'!D$20),"")</f>
        <v/>
      </c>
      <c r="D17" s="22" t="str">
        <f>IF(SUM('Test Sample Data'!D$3:D$194)&gt;10,IF(AND(ISNUMBER('Test Sample Data'!D17),'Test Sample Data'!D17&lt;35,'Test Sample Data'!D17&gt;0),'Test Sample Data'!D17-'Choose Housekeeping Genes'!E$20,35-'Choose Housekeeping Genes'!E$20),"")</f>
        <v/>
      </c>
      <c r="E17" s="22" t="str">
        <f>IF(SUM('Test Sample Data'!E$3:E$194)&gt;10,IF(AND(ISNUMBER('Test Sample Data'!E17),'Test Sample Data'!E17&lt;35,'Test Sample Data'!E17&gt;0),'Test Sample Data'!E17-'Choose Housekeeping Genes'!F$20,35-'Choose Housekeeping Genes'!F$20),"")</f>
        <v/>
      </c>
      <c r="F17" s="22" t="str">
        <f>IF(SUM('Test Sample Data'!F$3:F$194)&gt;10,IF(AND(ISNUMBER('Test Sample Data'!F17),'Test Sample Data'!F17&lt;35,'Test Sample Data'!F17&gt;0),'Test Sample Data'!F17-'Choose Housekeeping Genes'!G$20,35-'Choose Housekeeping Genes'!G$20),"")</f>
        <v/>
      </c>
      <c r="G17" s="22" t="str">
        <f>IF(SUM('Test Sample Data'!G$3:G$194)&gt;10,IF(AND(ISNUMBER('Test Sample Data'!G17),'Test Sample Data'!G17&lt;35,'Test Sample Data'!G17&gt;0),'Test Sample Data'!G17-'Choose Housekeeping Genes'!H$20,35-'Choose Housekeeping Genes'!H$20),"")</f>
        <v/>
      </c>
      <c r="H17" s="22" t="str">
        <f>IF(SUM('Test Sample Data'!H$3:H$194)&gt;10,IF(AND(ISNUMBER('Test Sample Data'!H17),'Test Sample Data'!H17&lt;35,'Test Sample Data'!H17&gt;0),'Test Sample Data'!H17-'Choose Housekeeping Genes'!I$20,35-'Choose Housekeeping Genes'!I$20),"")</f>
        <v/>
      </c>
      <c r="I17" s="22" t="str">
        <f>IF(SUM('Test Sample Data'!I$3:I$194)&gt;10,IF(AND(ISNUMBER('Test Sample Data'!I17),'Test Sample Data'!I17&lt;35,'Test Sample Data'!I17&gt;0),'Test Sample Data'!I17-'Choose Housekeeping Genes'!J$20,35-'Choose Housekeeping Genes'!J$20),"")</f>
        <v/>
      </c>
      <c r="J17" s="22" t="str">
        <f>IF(SUM('Test Sample Data'!J$3:J$194)&gt;10,IF(AND(ISNUMBER('Test Sample Data'!J17),'Test Sample Data'!J17&lt;35,'Test Sample Data'!J17&gt;0),'Test Sample Data'!J17-'Choose Housekeeping Genes'!K$20,35-'Choose Housekeeping Genes'!K$20),"")</f>
        <v/>
      </c>
      <c r="K17" s="22" t="str">
        <f>IF(SUM('Test Sample Data'!K$3:K$194)&gt;10,IF(AND(ISNUMBER('Test Sample Data'!K17),'Test Sample Data'!K17&lt;35,'Test Sample Data'!K17&gt;0),'Test Sample Data'!K17-'Choose Housekeeping Genes'!L$20,35-'Choose Housekeeping Genes'!L$20),"")</f>
        <v/>
      </c>
      <c r="L17" s="22" t="str">
        <f>IF(SUM('Test Sample Data'!L$3:L$194)&gt;10,IF(AND(ISNUMBER('Test Sample Data'!L17),'Test Sample Data'!L17&lt;35,'Test Sample Data'!L17&gt;0),'Test Sample Data'!L17-'Choose Housekeeping Genes'!M$20,35-'Choose Housekeeping Genes'!M$20),"")</f>
        <v/>
      </c>
      <c r="M17" s="22" t="str">
        <f>IF(SUM('Test Sample Data'!M$3:M$194)&gt;10,IF(AND(ISNUMBER('Test Sample Data'!M17),'Test Sample Data'!M17&lt;35,'Test Sample Data'!M17&gt;0),'Test Sample Data'!M17-'Choose Housekeeping Genes'!N$20,35-'Choose Housekeeping Genes'!N$20),"")</f>
        <v/>
      </c>
      <c r="N17" s="22" t="str">
        <f>IF(SUM('Test Sample Data'!N$3:N$194)&gt;10,IF(AND(ISNUMBER('Test Sample Data'!N17),'Test Sample Data'!N17&lt;35,'Test Sample Data'!N17&gt;0),'Test Sample Data'!N17-'Choose Housekeeping Genes'!O$20,35-'Choose Housekeeping Genes'!O$20),"")</f>
        <v/>
      </c>
      <c r="O17" s="22" t="str">
        <f>IF(SUM('Test Sample Data'!O$3:O$194)&gt;10,IF(AND(ISNUMBER('Test Sample Data'!O17),'Test Sample Data'!O17&lt;35,'Test Sample Data'!O17&gt;0),'Test Sample Data'!O17-'Choose Housekeeping Genes'!P$20,35-'Choose Housekeeping Genes'!P$20),"")</f>
        <v/>
      </c>
      <c r="P17" s="22" t="str">
        <f>IF(SUM('Test Sample Data'!P$3:P$194)&gt;10,IF(AND(ISNUMBER('Test Sample Data'!P17),'Test Sample Data'!P17&lt;35,'Test Sample Data'!P17&gt;0),'Test Sample Data'!P17-'Choose Housekeeping Genes'!Q$20,35-'Choose Housekeeping Genes'!Q$20),"")</f>
        <v/>
      </c>
      <c r="Q17" s="22" t="str">
        <f>IF(SUM('Test Sample Data'!Q$3:Q$194)&gt;10,IF(AND(ISNUMBER('Test Sample Data'!Q17),'Test Sample Data'!Q17&lt;35,'Test Sample Data'!Q17&gt;0),'Test Sample Data'!Q17-'Choose Housekeeping Genes'!R$20,35-'Choose Housekeeping Genes'!R$20),"")</f>
        <v/>
      </c>
      <c r="R17" s="22" t="str">
        <f>IF(SUM('Test Sample Data'!R$3:R$194)&gt;10,IF(AND(ISNUMBER('Test Sample Data'!R17),'Test Sample Data'!R17&lt;35,'Test Sample Data'!R17&gt;0),'Test Sample Data'!R17-'Choose Housekeeping Genes'!S$20,35-'Choose Housekeeping Genes'!S$20),"")</f>
        <v/>
      </c>
      <c r="S17" s="22" t="str">
        <f>IF(SUM('Test Sample Data'!S$3:S$194)&gt;10,IF(AND(ISNUMBER('Test Sample Data'!S17),'Test Sample Data'!S17&lt;35,'Test Sample Data'!S17&gt;0),'Test Sample Data'!S17-'Choose Housekeeping Genes'!T$20,35-'Choose Housekeeping Genes'!T$20),"")</f>
        <v/>
      </c>
      <c r="T17" s="22" t="str">
        <f>IF(SUM('Test Sample Data'!T$3:T$194)&gt;10,IF(AND(ISNUMBER('Test Sample Data'!T17),'Test Sample Data'!T17&lt;35,'Test Sample Data'!T17&gt;0),'Test Sample Data'!T17-'Choose Housekeeping Genes'!U$20,35-'Choose Housekeeping Genes'!U$20),"")</f>
        <v/>
      </c>
      <c r="U17" s="22" t="str">
        <f>IF(SUM('Test Sample Data'!U$3:U$194)&gt;10,IF(AND(ISNUMBER('Test Sample Data'!U17),'Test Sample Data'!U17&lt;35,'Test Sample Data'!U17&gt;0),'Test Sample Data'!U17-'Choose Housekeeping Genes'!V$20,35-'Choose Housekeeping Genes'!V$20),"")</f>
        <v/>
      </c>
      <c r="V17" s="22" t="str">
        <f>IF(SUM('Test Sample Data'!V$3:V$194)&gt;10,IF(AND(ISNUMBER('Test Sample Data'!V17),'Test Sample Data'!V17&lt;35,'Test Sample Data'!V17&gt;0),'Test Sample Data'!V17-'Choose Housekeeping Genes'!W$20,35-'Choose Housekeeping Genes'!W$20),"")</f>
        <v/>
      </c>
      <c r="W17" s="144" t="str">
        <f>'Control Sample Data'!A17</f>
        <v>AK044955</v>
      </c>
      <c r="X17" s="145" t="s">
        <v>412</v>
      </c>
      <c r="Y17" s="22" t="str">
        <f>IF(SUM('Control Sample Data'!C$3:C$194)&gt;10,IF(AND(ISNUMBER('Control Sample Data'!C17),'Control Sample Data'!C17&lt;35,'Control Sample Data'!C17&gt;0),'Control Sample Data'!C17-'Choose Housekeeping Genes'!AA$20,35-'Choose Housekeeping Genes'!AA$20),"")</f>
        <v/>
      </c>
      <c r="Z17" s="22" t="str">
        <f>IF(SUM('Control Sample Data'!D$3:D$194)&gt;10,IF(AND(ISNUMBER('Control Sample Data'!D17),'Control Sample Data'!D17&lt;35,'Control Sample Data'!D17&gt;0),'Control Sample Data'!D17-'Choose Housekeeping Genes'!AB$20,35-'Choose Housekeeping Genes'!AB$20),"")</f>
        <v/>
      </c>
      <c r="AA17" s="22" t="str">
        <f>IF(SUM('Control Sample Data'!E$3:E$194)&gt;10,IF(AND(ISNUMBER('Control Sample Data'!E17),'Control Sample Data'!E17&lt;35,'Control Sample Data'!E17&gt;0),'Control Sample Data'!E17-'Choose Housekeeping Genes'!AC$20,35-'Choose Housekeeping Genes'!AC$20),"")</f>
        <v/>
      </c>
      <c r="AB17" s="22" t="str">
        <f>IF(SUM('Control Sample Data'!F$3:F$194)&gt;10,IF(AND(ISNUMBER('Control Sample Data'!F17),'Control Sample Data'!F17&lt;35,'Control Sample Data'!F17&gt;0),'Control Sample Data'!F17-'Choose Housekeeping Genes'!AD$20,35-'Choose Housekeeping Genes'!AD$20),"")</f>
        <v/>
      </c>
      <c r="AC17" s="22" t="str">
        <f>IF(SUM('Control Sample Data'!G$3:G$194)&gt;10,IF(AND(ISNUMBER('Control Sample Data'!G17),'Control Sample Data'!G17&lt;35,'Control Sample Data'!G17&gt;0),'Control Sample Data'!G17-'Choose Housekeeping Genes'!AE$20,35-'Choose Housekeeping Genes'!AE$20),"")</f>
        <v/>
      </c>
      <c r="AD17" s="22" t="str">
        <f>IF(SUM('Control Sample Data'!H$3:H$194)&gt;10,IF(AND(ISNUMBER('Control Sample Data'!H17),'Control Sample Data'!H17&lt;35,'Control Sample Data'!H17&gt;0),'Control Sample Data'!H17-'Choose Housekeeping Genes'!AF$20,35-'Choose Housekeeping Genes'!AF$20),"")</f>
        <v/>
      </c>
      <c r="AE17" s="22" t="str">
        <f>IF(SUM('Control Sample Data'!I$3:I$194)&gt;10,IF(AND(ISNUMBER('Control Sample Data'!I17),'Control Sample Data'!I17&lt;35,'Control Sample Data'!I17&gt;0),'Control Sample Data'!I17-'Choose Housekeeping Genes'!AG$20,35-'Choose Housekeeping Genes'!AG$20),"")</f>
        <v/>
      </c>
      <c r="AF17" s="22" t="str">
        <f>IF(SUM('Control Sample Data'!J$3:J$194)&gt;10,IF(AND(ISNUMBER('Control Sample Data'!J17),'Control Sample Data'!J17&lt;35,'Control Sample Data'!J17&gt;0),'Control Sample Data'!J17-'Choose Housekeeping Genes'!AH$20,35-'Choose Housekeeping Genes'!AH$20),"")</f>
        <v/>
      </c>
      <c r="AG17" s="22" t="str">
        <f>IF(SUM('Control Sample Data'!K$3:K$194)&gt;10,IF(AND(ISNUMBER('Control Sample Data'!K17),'Control Sample Data'!K17&lt;35,'Control Sample Data'!K17&gt;0),'Control Sample Data'!K17-'Choose Housekeeping Genes'!AI$20,35-'Choose Housekeeping Genes'!AI$20),"")</f>
        <v/>
      </c>
      <c r="AH17" s="22" t="str">
        <f>IF(SUM('Control Sample Data'!L$3:L$194)&gt;10,IF(AND(ISNUMBER('Control Sample Data'!L17),'Control Sample Data'!L17&lt;35,'Control Sample Data'!L17&gt;0),'Control Sample Data'!L17-'Choose Housekeeping Genes'!AJ$20,35-'Choose Housekeeping Genes'!AJ$20),"")</f>
        <v/>
      </c>
      <c r="AI17" s="22" t="str">
        <f>IF(SUM('Control Sample Data'!M$3:M$194)&gt;10,IF(AND(ISNUMBER('Control Sample Data'!M17),'Control Sample Data'!M17&lt;35,'Control Sample Data'!M17&gt;0),'Control Sample Data'!M17-'Choose Housekeeping Genes'!AK$20,35-'Choose Housekeeping Genes'!AK$20),"")</f>
        <v/>
      </c>
      <c r="AJ17" s="22" t="str">
        <f>IF(SUM('Control Sample Data'!N$3:N$194)&gt;10,IF(AND(ISNUMBER('Control Sample Data'!N17),'Control Sample Data'!N17&lt;35,'Control Sample Data'!N17&gt;0),'Control Sample Data'!N17-'Choose Housekeeping Genes'!AL$20,35-'Choose Housekeeping Genes'!AL$20),"")</f>
        <v/>
      </c>
      <c r="AK17" s="22" t="str">
        <f>IF(SUM('Control Sample Data'!O$3:O$194)&gt;10,IF(AND(ISNUMBER('Control Sample Data'!O17),'Control Sample Data'!O17&lt;35,'Control Sample Data'!O17&gt;0),'Control Sample Data'!O17-'Choose Housekeeping Genes'!AM$20,35-'Choose Housekeeping Genes'!AM$20),"")</f>
        <v/>
      </c>
      <c r="AL17" s="22" t="str">
        <f>IF(SUM('Control Sample Data'!P$3:P$194)&gt;10,IF(AND(ISNUMBER('Control Sample Data'!P17),'Control Sample Data'!P17&lt;35,'Control Sample Data'!P17&gt;0),'Control Sample Data'!P17-'Choose Housekeeping Genes'!AN$20,35-'Choose Housekeeping Genes'!AN$20),"")</f>
        <v/>
      </c>
      <c r="AM17" s="22" t="str">
        <f>IF(SUM('Control Sample Data'!Q$3:Q$194)&gt;10,IF(AND(ISNUMBER('Control Sample Data'!Q17),'Control Sample Data'!Q17&lt;35,'Control Sample Data'!Q17&gt;0),'Control Sample Data'!Q17-'Choose Housekeeping Genes'!AO$20,35-'Choose Housekeeping Genes'!AO$20),"")</f>
        <v/>
      </c>
      <c r="AN17" s="22" t="str">
        <f>IF(SUM('Control Sample Data'!R$3:R$194)&gt;10,IF(AND(ISNUMBER('Control Sample Data'!R17),'Control Sample Data'!R17&lt;35,'Control Sample Data'!R17&gt;0),'Control Sample Data'!R17-'Choose Housekeeping Genes'!AP$20,35-'Choose Housekeeping Genes'!AP$20),"")</f>
        <v/>
      </c>
      <c r="AO17" s="22" t="str">
        <f>IF(SUM('Control Sample Data'!S$3:S$194)&gt;10,IF(AND(ISNUMBER('Control Sample Data'!S17),'Control Sample Data'!S17&lt;35,'Control Sample Data'!S17&gt;0),'Control Sample Data'!S17-'Choose Housekeeping Genes'!AQ$20,35-'Choose Housekeeping Genes'!AQ$20),"")</f>
        <v/>
      </c>
      <c r="AP17" s="22" t="str">
        <f>IF(SUM('Control Sample Data'!T$3:T$194)&gt;10,IF(AND(ISNUMBER('Control Sample Data'!T17),'Control Sample Data'!T17&lt;35,'Control Sample Data'!T17&gt;0),'Control Sample Data'!T17-'Choose Housekeeping Genes'!AR$20,35-'Choose Housekeeping Genes'!AR$20),"")</f>
        <v/>
      </c>
      <c r="AQ17" s="22" t="str">
        <f>IF(SUM('Control Sample Data'!U$3:U$194)&gt;10,IF(AND(ISNUMBER('Control Sample Data'!U17),'Control Sample Data'!U17&lt;35,'Control Sample Data'!U17&gt;0),'Control Sample Data'!U17-'Choose Housekeeping Genes'!AS$20,35-'Choose Housekeeping Genes'!AS$20),"")</f>
        <v/>
      </c>
      <c r="AR17" s="22" t="str">
        <f>IF(SUM('Control Sample Data'!V$3:V$194)&gt;10,IF(AND(ISNUMBER('Control Sample Data'!V17),'Control Sample Data'!V17&lt;35,'Control Sample Data'!V17&gt;0),'Control Sample Data'!V17-'Choose Housekeeping Genes'!AT$20,35-'Choose Housekeeping Genes'!AT$20),"")</f>
        <v/>
      </c>
      <c r="AS17" s="73" t="str">
        <f>'Control Sample Data'!A17</f>
        <v>AK044955</v>
      </c>
      <c r="AT17" s="21" t="s">
        <v>412</v>
      </c>
      <c r="AU17" s="22" t="str">
        <f ca="1">IF(ISNUMBER(C17-'Choose Housekeeping Genes'!D$12),C17-'Choose Housekeeping Genes'!D$12,"")</f>
        <v/>
      </c>
      <c r="AV17" s="22" t="str">
        <f ca="1">IF(ISNUMBER(D17-'Choose Housekeeping Genes'!E$12),D17-'Choose Housekeeping Genes'!E$12,"")</f>
        <v/>
      </c>
      <c r="AW17" s="22" t="str">
        <f ca="1">IF(ISNUMBER(E17-'Choose Housekeeping Genes'!F$12),E17-'Choose Housekeeping Genes'!F$12,"")</f>
        <v/>
      </c>
      <c r="AX17" s="22" t="str">
        <f ca="1">IF(ISNUMBER(F17-'Choose Housekeeping Genes'!G$12),F17-'Choose Housekeeping Genes'!G$12,"")</f>
        <v/>
      </c>
      <c r="AY17" s="22" t="str">
        <f ca="1">IF(ISNUMBER(G17-'Choose Housekeeping Genes'!H$12),G17-'Choose Housekeeping Genes'!H$12,"")</f>
        <v/>
      </c>
      <c r="AZ17" s="22" t="str">
        <f ca="1">IF(ISNUMBER(H17-'Choose Housekeeping Genes'!I$12),H17-'Choose Housekeeping Genes'!I$12,"")</f>
        <v/>
      </c>
      <c r="BA17" s="22" t="str">
        <f ca="1">IF(ISNUMBER(I17-'Choose Housekeeping Genes'!J$12),I17-'Choose Housekeeping Genes'!J$12,"")</f>
        <v/>
      </c>
      <c r="BB17" s="22" t="str">
        <f ca="1">IF(ISNUMBER(J17-'Choose Housekeeping Genes'!K$12),J17-'Choose Housekeeping Genes'!K$12,"")</f>
        <v/>
      </c>
      <c r="BC17" s="22" t="str">
        <f ca="1">IF(ISNUMBER(K17-'Choose Housekeeping Genes'!L$12),K17-'Choose Housekeeping Genes'!L$12,"")</f>
        <v/>
      </c>
      <c r="BD17" s="22" t="str">
        <f ca="1">IF(ISNUMBER(L17-'Choose Housekeeping Genes'!M$12),L17-'Choose Housekeeping Genes'!M$12,"")</f>
        <v/>
      </c>
      <c r="BE17" s="22" t="str">
        <f ca="1">IF(ISNUMBER(M17-'Choose Housekeeping Genes'!N$12),M17-'Choose Housekeeping Genes'!N$12,"")</f>
        <v/>
      </c>
      <c r="BF17" s="22" t="str">
        <f ca="1">IF(ISNUMBER(N17-'Choose Housekeeping Genes'!O$12),N17-'Choose Housekeeping Genes'!O$12,"")</f>
        <v/>
      </c>
      <c r="BG17" s="22" t="str">
        <f ca="1">IF(ISNUMBER(O17-'Choose Housekeeping Genes'!P$12),O17-'Choose Housekeeping Genes'!P$12,"")</f>
        <v/>
      </c>
      <c r="BH17" s="22" t="str">
        <f ca="1">IF(ISNUMBER(P17-'Choose Housekeeping Genes'!Q$12),P17-'Choose Housekeeping Genes'!Q$12,"")</f>
        <v/>
      </c>
      <c r="BI17" s="22" t="str">
        <f ca="1">IF(ISNUMBER(Q17-'Choose Housekeeping Genes'!R$12),Q17-'Choose Housekeeping Genes'!R$12,"")</f>
        <v/>
      </c>
      <c r="BJ17" s="22" t="str">
        <f ca="1">IF(ISNUMBER(R17-'Choose Housekeeping Genes'!S$12),R17-'Choose Housekeeping Genes'!S$12,"")</f>
        <v/>
      </c>
      <c r="BK17" s="22" t="str">
        <f ca="1">IF(ISNUMBER(S17-'Choose Housekeeping Genes'!T$12),S17-'Choose Housekeeping Genes'!T$12,"")</f>
        <v/>
      </c>
      <c r="BL17" s="22" t="str">
        <f ca="1">IF(ISNUMBER(T17-'Choose Housekeeping Genes'!U$12),T17-'Choose Housekeeping Genes'!U$12,"")</f>
        <v/>
      </c>
      <c r="BM17" s="22" t="str">
        <f ca="1">IF(ISNUMBER(U17-'Choose Housekeeping Genes'!V$12),U17-'Choose Housekeeping Genes'!V$12,"")</f>
        <v/>
      </c>
      <c r="BN17" s="22" t="str">
        <f ca="1">IF(ISNUMBER(V17-'Choose Housekeeping Genes'!W$12),V17-'Choose Housekeeping Genes'!W$12,"")</f>
        <v/>
      </c>
      <c r="BO17" s="146" t="str">
        <f t="shared" si="0"/>
        <v>AK044955</v>
      </c>
      <c r="BP17" s="145" t="s">
        <v>412</v>
      </c>
      <c r="BQ17" s="22" t="str">
        <f ca="1">IF(ISNUMBER(Y17-'Choose Housekeeping Genes'!AA$12),Y17-'Choose Housekeeping Genes'!AA$12,"")</f>
        <v/>
      </c>
      <c r="BR17" s="22" t="str">
        <f ca="1">IF(ISNUMBER(Z17-'Choose Housekeeping Genes'!AB$12),Z17-'Choose Housekeeping Genes'!AB$12,"")</f>
        <v/>
      </c>
      <c r="BS17" s="22" t="str">
        <f ca="1">IF(ISNUMBER(AA17-'Choose Housekeeping Genes'!AC$12),AA17-'Choose Housekeeping Genes'!AC$12,"")</f>
        <v/>
      </c>
      <c r="BT17" s="22" t="str">
        <f ca="1">IF(ISNUMBER(AB17-'Choose Housekeeping Genes'!AD$12),AB17-'Choose Housekeeping Genes'!AD$12,"")</f>
        <v/>
      </c>
      <c r="BU17" s="22" t="str">
        <f ca="1">IF(ISNUMBER(AC17-'Choose Housekeeping Genes'!AE$12),AC17-'Choose Housekeeping Genes'!AE$12,"")</f>
        <v/>
      </c>
      <c r="BV17" s="22" t="str">
        <f ca="1">IF(ISNUMBER(AD17-'Choose Housekeeping Genes'!AF$12),AD17-'Choose Housekeeping Genes'!AF$12,"")</f>
        <v/>
      </c>
      <c r="BW17" s="22" t="str">
        <f ca="1">IF(ISNUMBER(AE17-'Choose Housekeeping Genes'!AG$12),AE17-'Choose Housekeeping Genes'!AG$12,"")</f>
        <v/>
      </c>
      <c r="BX17" s="22" t="str">
        <f ca="1">IF(ISNUMBER(AF17-'Choose Housekeeping Genes'!AH$12),AF17-'Choose Housekeeping Genes'!AH$12,"")</f>
        <v/>
      </c>
      <c r="BY17" s="22" t="str">
        <f ca="1">IF(ISNUMBER(AG17-'Choose Housekeeping Genes'!AI$12),AG17-'Choose Housekeeping Genes'!AI$12,"")</f>
        <v/>
      </c>
      <c r="BZ17" s="22" t="str">
        <f ca="1">IF(ISNUMBER(AH17-'Choose Housekeeping Genes'!AJ$12),AH17-'Choose Housekeeping Genes'!AJ$12,"")</f>
        <v/>
      </c>
      <c r="CA17" s="22" t="str">
        <f ca="1">IF(ISNUMBER(AI17-'Choose Housekeeping Genes'!AK$12),AI17-'Choose Housekeeping Genes'!AK$12,"")</f>
        <v/>
      </c>
      <c r="CB17" s="22" t="str">
        <f ca="1">IF(ISNUMBER(AJ17-'Choose Housekeeping Genes'!AL$12),AJ17-'Choose Housekeeping Genes'!AL$12,"")</f>
        <v/>
      </c>
      <c r="CC17" s="22" t="str">
        <f ca="1">IF(ISNUMBER(AK17-'Choose Housekeeping Genes'!AM$12),AK17-'Choose Housekeeping Genes'!AM$12,"")</f>
        <v/>
      </c>
      <c r="CD17" s="22" t="str">
        <f ca="1">IF(ISNUMBER(AL17-'Choose Housekeeping Genes'!AN$12),AL17-'Choose Housekeeping Genes'!AN$12,"")</f>
        <v/>
      </c>
      <c r="CE17" s="22" t="str">
        <f ca="1">IF(ISNUMBER(AM17-'Choose Housekeeping Genes'!AO$12),AM17-'Choose Housekeeping Genes'!AO$12,"")</f>
        <v/>
      </c>
      <c r="CF17" s="22" t="str">
        <f ca="1">IF(ISNUMBER(AN17-'Choose Housekeeping Genes'!AP$12),AN17-'Choose Housekeeping Genes'!AP$12,"")</f>
        <v/>
      </c>
      <c r="CG17" s="22" t="str">
        <f ca="1">IF(ISNUMBER(AO17-'Choose Housekeeping Genes'!AQ$12),AO17-'Choose Housekeeping Genes'!AQ$12,"")</f>
        <v/>
      </c>
      <c r="CH17" s="22" t="str">
        <f ca="1">IF(ISNUMBER(AP17-'Choose Housekeeping Genes'!AR$12),AP17-'Choose Housekeeping Genes'!AR$12,"")</f>
        <v/>
      </c>
      <c r="CI17" s="22" t="str">
        <f ca="1">IF(ISNUMBER(AQ17-'Choose Housekeeping Genes'!AS$12),AQ17-'Choose Housekeeping Genes'!AS$12,"")</f>
        <v/>
      </c>
      <c r="CJ17" s="22" t="str">
        <f ca="1">IF(ISNUMBER(AR17-'Choose Housekeeping Genes'!AT$12),AR17-'Choose Housekeeping Genes'!AT$12,"")</f>
        <v/>
      </c>
      <c r="CK17" s="69" t="e">
        <f t="shared" ca="1" si="4"/>
        <v>#DIV/0!</v>
      </c>
      <c r="CL17" s="148" t="e">
        <f t="shared" ca="1" si="5"/>
        <v>#DIV/0!</v>
      </c>
      <c r="CQ17" s="1">
        <v>15</v>
      </c>
      <c r="CR17" s="47" t="e">
        <f t="array" aca="1" ref="CR17" ca="1">INDIRECT("'All expressed genes'!$A"&amp;MIN(IF('All expressed genes'!$G$3:$G$187=LARGE('All expressed genes'!$G$3:$G$187,CQ17),ROW('All expressed genes'!$A$3:$A$187),"")))</f>
        <v>#DIV/0!</v>
      </c>
      <c r="CS17" s="47" t="e">
        <f t="array" aca="1" ref="CS17" ca="1">INDIRECT("'All expressed genes'!$G"&amp;MIN(IF('All expressed genes'!$G$3:$G$187=LARGE('All expressed genes'!$G$3:$G$187,CQ17),ROW('All expressed genes'!$A$3:$A$187),"")))</f>
        <v>#DIV/0!</v>
      </c>
      <c r="CT17" s="47"/>
      <c r="CU17" s="47">
        <f t="shared" si="46"/>
        <v>171</v>
      </c>
      <c r="CV17" s="47" t="e">
        <f t="array" aca="1" ref="CV17" ca="1">INDIRECT("'All expressed genes'!$A"&amp;MIN(IF('All expressed genes'!$G$3:$G$187=LARGE('All expressed genes'!$G$3:$G$187,CU17),ROW('All expressed genes'!$A$3:$A$187),"")))</f>
        <v>#DIV/0!</v>
      </c>
      <c r="CW17" s="47" t="e">
        <f t="array" aca="1" ref="CW17" ca="1">INDIRECT("'All expressed genes'!$I"&amp;MIN(IF('All expressed genes'!$G$3:$G$187=LARGE('All expressed genes'!$G$3:$G$187,CU17),ROW('All expressed genes'!$A$3:$A$187),"")))</f>
        <v>#DIV/0!</v>
      </c>
      <c r="CX17" s="47" t="e">
        <f t="shared" ca="1" si="1"/>
        <v>#DIV/0!</v>
      </c>
      <c r="DA17" s="73" t="str">
        <f>'Transcript table'!C25</f>
        <v>AK044955</v>
      </c>
      <c r="DB17" s="21" t="s">
        <v>412</v>
      </c>
      <c r="DC17" s="68" t="str">
        <f t="shared" ca="1" si="6"/>
        <v/>
      </c>
      <c r="DD17" s="68" t="str">
        <f t="shared" ca="1" si="7"/>
        <v/>
      </c>
      <c r="DE17" s="68" t="str">
        <f t="shared" ca="1" si="8"/>
        <v/>
      </c>
      <c r="DF17" s="68" t="str">
        <f t="shared" ca="1" si="9"/>
        <v/>
      </c>
      <c r="DG17" s="68" t="str">
        <f t="shared" ca="1" si="10"/>
        <v/>
      </c>
      <c r="DH17" s="68" t="str">
        <f t="shared" ca="1" si="11"/>
        <v/>
      </c>
      <c r="DI17" s="68" t="str">
        <f t="shared" ca="1" si="12"/>
        <v/>
      </c>
      <c r="DJ17" s="68" t="str">
        <f t="shared" ca="1" si="13"/>
        <v/>
      </c>
      <c r="DK17" s="68" t="str">
        <f t="shared" ca="1" si="14"/>
        <v/>
      </c>
      <c r="DL17" s="68" t="str">
        <f t="shared" ca="1" si="15"/>
        <v/>
      </c>
      <c r="DM17" s="68" t="str">
        <f t="shared" ca="1" si="16"/>
        <v/>
      </c>
      <c r="DN17" s="68" t="str">
        <f t="shared" ca="1" si="17"/>
        <v/>
      </c>
      <c r="DO17" s="68" t="str">
        <f t="shared" ca="1" si="18"/>
        <v/>
      </c>
      <c r="DP17" s="68" t="str">
        <f t="shared" ca="1" si="19"/>
        <v/>
      </c>
      <c r="DQ17" s="68" t="str">
        <f t="shared" ca="1" si="20"/>
        <v/>
      </c>
      <c r="DR17" s="68" t="str">
        <f t="shared" ca="1" si="21"/>
        <v/>
      </c>
      <c r="DS17" s="68" t="str">
        <f t="shared" ca="1" si="22"/>
        <v/>
      </c>
      <c r="DT17" s="68" t="str">
        <f t="shared" ca="1" si="23"/>
        <v/>
      </c>
      <c r="DU17" s="68" t="str">
        <f t="shared" ca="1" si="24"/>
        <v/>
      </c>
      <c r="DV17" s="68" t="str">
        <f t="shared" ca="1" si="25"/>
        <v/>
      </c>
      <c r="DW17" s="146" t="str">
        <f>'Transcript table'!C25</f>
        <v>AK044955</v>
      </c>
      <c r="DX17" s="145" t="s">
        <v>412</v>
      </c>
      <c r="DY17" s="68" t="str">
        <f t="shared" ca="1" si="26"/>
        <v/>
      </c>
      <c r="DZ17" s="68" t="str">
        <f t="shared" ca="1" si="27"/>
        <v/>
      </c>
      <c r="EA17" s="68" t="str">
        <f t="shared" ca="1" si="28"/>
        <v/>
      </c>
      <c r="EB17" s="68" t="str">
        <f t="shared" ca="1" si="29"/>
        <v/>
      </c>
      <c r="EC17" s="68" t="str">
        <f t="shared" ca="1" si="30"/>
        <v/>
      </c>
      <c r="ED17" s="68" t="str">
        <f t="shared" ca="1" si="31"/>
        <v/>
      </c>
      <c r="EE17" s="68" t="str">
        <f t="shared" ca="1" si="32"/>
        <v/>
      </c>
      <c r="EF17" s="68" t="str">
        <f t="shared" ca="1" si="33"/>
        <v/>
      </c>
      <c r="EG17" s="68" t="str">
        <f t="shared" ca="1" si="34"/>
        <v/>
      </c>
      <c r="EH17" s="68" t="str">
        <f t="shared" ca="1" si="35"/>
        <v/>
      </c>
      <c r="EI17" s="68" t="str">
        <f t="shared" ca="1" si="36"/>
        <v/>
      </c>
      <c r="EJ17" s="68" t="str">
        <f t="shared" ca="1" si="37"/>
        <v/>
      </c>
      <c r="EK17" s="68" t="str">
        <f t="shared" ca="1" si="38"/>
        <v/>
      </c>
      <c r="EL17" s="68" t="str">
        <f t="shared" ca="1" si="39"/>
        <v/>
      </c>
      <c r="EM17" s="68" t="str">
        <f t="shared" ca="1" si="40"/>
        <v/>
      </c>
      <c r="EN17" s="68" t="str">
        <f t="shared" ca="1" si="41"/>
        <v/>
      </c>
      <c r="EO17" s="68" t="str">
        <f t="shared" ca="1" si="42"/>
        <v/>
      </c>
      <c r="EP17" s="68" t="str">
        <f t="shared" ca="1" si="43"/>
        <v/>
      </c>
      <c r="EQ17" s="68" t="str">
        <f t="shared" ca="1" si="44"/>
        <v/>
      </c>
      <c r="ER17" s="68" t="str">
        <f t="shared" ca="1" si="45"/>
        <v/>
      </c>
    </row>
    <row r="18" spans="1:148" ht="12.75" customHeight="1">
      <c r="A18" s="139" t="str">
        <f>'Test Sample Data'!A18</f>
        <v>AK081227</v>
      </c>
      <c r="B18" s="141" t="s">
        <v>410</v>
      </c>
      <c r="C18" s="22" t="str">
        <f>IF(SUM('Test Sample Data'!C$3:C$194)&gt;10,IF(AND(ISNUMBER('Test Sample Data'!C18),'Test Sample Data'!C18&lt;35,'Test Sample Data'!C18&gt;0),'Test Sample Data'!C18-'Choose Housekeeping Genes'!D$20,35-'Choose Housekeeping Genes'!D$20),"")</f>
        <v/>
      </c>
      <c r="D18" s="22" t="str">
        <f>IF(SUM('Test Sample Data'!D$3:D$194)&gt;10,IF(AND(ISNUMBER('Test Sample Data'!D18),'Test Sample Data'!D18&lt;35,'Test Sample Data'!D18&gt;0),'Test Sample Data'!D18-'Choose Housekeeping Genes'!E$20,35-'Choose Housekeeping Genes'!E$20),"")</f>
        <v/>
      </c>
      <c r="E18" s="22" t="str">
        <f>IF(SUM('Test Sample Data'!E$3:E$194)&gt;10,IF(AND(ISNUMBER('Test Sample Data'!E18),'Test Sample Data'!E18&lt;35,'Test Sample Data'!E18&gt;0),'Test Sample Data'!E18-'Choose Housekeeping Genes'!F$20,35-'Choose Housekeeping Genes'!F$20),"")</f>
        <v/>
      </c>
      <c r="F18" s="22" t="str">
        <f>IF(SUM('Test Sample Data'!F$3:F$194)&gt;10,IF(AND(ISNUMBER('Test Sample Data'!F18),'Test Sample Data'!F18&lt;35,'Test Sample Data'!F18&gt;0),'Test Sample Data'!F18-'Choose Housekeeping Genes'!G$20,35-'Choose Housekeeping Genes'!G$20),"")</f>
        <v/>
      </c>
      <c r="G18" s="22" t="str">
        <f>IF(SUM('Test Sample Data'!G$3:G$194)&gt;10,IF(AND(ISNUMBER('Test Sample Data'!G18),'Test Sample Data'!G18&lt;35,'Test Sample Data'!G18&gt;0),'Test Sample Data'!G18-'Choose Housekeeping Genes'!H$20,35-'Choose Housekeeping Genes'!H$20),"")</f>
        <v/>
      </c>
      <c r="H18" s="22" t="str">
        <f>IF(SUM('Test Sample Data'!H$3:H$194)&gt;10,IF(AND(ISNUMBER('Test Sample Data'!H18),'Test Sample Data'!H18&lt;35,'Test Sample Data'!H18&gt;0),'Test Sample Data'!H18-'Choose Housekeeping Genes'!I$20,35-'Choose Housekeeping Genes'!I$20),"")</f>
        <v/>
      </c>
      <c r="I18" s="22" t="str">
        <f>IF(SUM('Test Sample Data'!I$3:I$194)&gt;10,IF(AND(ISNUMBER('Test Sample Data'!I18),'Test Sample Data'!I18&lt;35,'Test Sample Data'!I18&gt;0),'Test Sample Data'!I18-'Choose Housekeeping Genes'!J$20,35-'Choose Housekeeping Genes'!J$20),"")</f>
        <v/>
      </c>
      <c r="J18" s="22" t="str">
        <f>IF(SUM('Test Sample Data'!J$3:J$194)&gt;10,IF(AND(ISNUMBER('Test Sample Data'!J18),'Test Sample Data'!J18&lt;35,'Test Sample Data'!J18&gt;0),'Test Sample Data'!J18-'Choose Housekeeping Genes'!K$20,35-'Choose Housekeeping Genes'!K$20),"")</f>
        <v/>
      </c>
      <c r="K18" s="22" t="str">
        <f>IF(SUM('Test Sample Data'!K$3:K$194)&gt;10,IF(AND(ISNUMBER('Test Sample Data'!K18),'Test Sample Data'!K18&lt;35,'Test Sample Data'!K18&gt;0),'Test Sample Data'!K18-'Choose Housekeeping Genes'!L$20,35-'Choose Housekeeping Genes'!L$20),"")</f>
        <v/>
      </c>
      <c r="L18" s="22" t="str">
        <f>IF(SUM('Test Sample Data'!L$3:L$194)&gt;10,IF(AND(ISNUMBER('Test Sample Data'!L18),'Test Sample Data'!L18&lt;35,'Test Sample Data'!L18&gt;0),'Test Sample Data'!L18-'Choose Housekeeping Genes'!M$20,35-'Choose Housekeeping Genes'!M$20),"")</f>
        <v/>
      </c>
      <c r="M18" s="22" t="str">
        <f>IF(SUM('Test Sample Data'!M$3:M$194)&gt;10,IF(AND(ISNUMBER('Test Sample Data'!M18),'Test Sample Data'!M18&lt;35,'Test Sample Data'!M18&gt;0),'Test Sample Data'!M18-'Choose Housekeeping Genes'!N$20,35-'Choose Housekeeping Genes'!N$20),"")</f>
        <v/>
      </c>
      <c r="N18" s="22" t="str">
        <f>IF(SUM('Test Sample Data'!N$3:N$194)&gt;10,IF(AND(ISNUMBER('Test Sample Data'!N18),'Test Sample Data'!N18&lt;35,'Test Sample Data'!N18&gt;0),'Test Sample Data'!N18-'Choose Housekeeping Genes'!O$20,35-'Choose Housekeeping Genes'!O$20),"")</f>
        <v/>
      </c>
      <c r="O18" s="22" t="str">
        <f>IF(SUM('Test Sample Data'!O$3:O$194)&gt;10,IF(AND(ISNUMBER('Test Sample Data'!O18),'Test Sample Data'!O18&lt;35,'Test Sample Data'!O18&gt;0),'Test Sample Data'!O18-'Choose Housekeeping Genes'!P$20,35-'Choose Housekeeping Genes'!P$20),"")</f>
        <v/>
      </c>
      <c r="P18" s="22" t="str">
        <f>IF(SUM('Test Sample Data'!P$3:P$194)&gt;10,IF(AND(ISNUMBER('Test Sample Data'!P18),'Test Sample Data'!P18&lt;35,'Test Sample Data'!P18&gt;0),'Test Sample Data'!P18-'Choose Housekeeping Genes'!Q$20,35-'Choose Housekeeping Genes'!Q$20),"")</f>
        <v/>
      </c>
      <c r="Q18" s="22" t="str">
        <f>IF(SUM('Test Sample Data'!Q$3:Q$194)&gt;10,IF(AND(ISNUMBER('Test Sample Data'!Q18),'Test Sample Data'!Q18&lt;35,'Test Sample Data'!Q18&gt;0),'Test Sample Data'!Q18-'Choose Housekeeping Genes'!R$20,35-'Choose Housekeeping Genes'!R$20),"")</f>
        <v/>
      </c>
      <c r="R18" s="22" t="str">
        <f>IF(SUM('Test Sample Data'!R$3:R$194)&gt;10,IF(AND(ISNUMBER('Test Sample Data'!R18),'Test Sample Data'!R18&lt;35,'Test Sample Data'!R18&gt;0),'Test Sample Data'!R18-'Choose Housekeeping Genes'!S$20,35-'Choose Housekeeping Genes'!S$20),"")</f>
        <v/>
      </c>
      <c r="S18" s="22" t="str">
        <f>IF(SUM('Test Sample Data'!S$3:S$194)&gt;10,IF(AND(ISNUMBER('Test Sample Data'!S18),'Test Sample Data'!S18&lt;35,'Test Sample Data'!S18&gt;0),'Test Sample Data'!S18-'Choose Housekeeping Genes'!T$20,35-'Choose Housekeeping Genes'!T$20),"")</f>
        <v/>
      </c>
      <c r="T18" s="22" t="str">
        <f>IF(SUM('Test Sample Data'!T$3:T$194)&gt;10,IF(AND(ISNUMBER('Test Sample Data'!T18),'Test Sample Data'!T18&lt;35,'Test Sample Data'!T18&gt;0),'Test Sample Data'!T18-'Choose Housekeeping Genes'!U$20,35-'Choose Housekeeping Genes'!U$20),"")</f>
        <v/>
      </c>
      <c r="U18" s="22" t="str">
        <f>IF(SUM('Test Sample Data'!U$3:U$194)&gt;10,IF(AND(ISNUMBER('Test Sample Data'!U18),'Test Sample Data'!U18&lt;35,'Test Sample Data'!U18&gt;0),'Test Sample Data'!U18-'Choose Housekeeping Genes'!V$20,35-'Choose Housekeeping Genes'!V$20),"")</f>
        <v/>
      </c>
      <c r="V18" s="22" t="str">
        <f>IF(SUM('Test Sample Data'!V$3:V$194)&gt;10,IF(AND(ISNUMBER('Test Sample Data'!V18),'Test Sample Data'!V18&lt;35,'Test Sample Data'!V18&gt;0),'Test Sample Data'!V18-'Choose Housekeeping Genes'!W$20,35-'Choose Housekeeping Genes'!W$20),"")</f>
        <v/>
      </c>
      <c r="W18" s="144" t="str">
        <f>'Control Sample Data'!A18</f>
        <v>AK081227</v>
      </c>
      <c r="X18" s="145" t="s">
        <v>410</v>
      </c>
      <c r="Y18" s="22" t="str">
        <f>IF(SUM('Control Sample Data'!C$3:C$194)&gt;10,IF(AND(ISNUMBER('Control Sample Data'!C18),'Control Sample Data'!C18&lt;35,'Control Sample Data'!C18&gt;0),'Control Sample Data'!C18-'Choose Housekeeping Genes'!AA$20,35-'Choose Housekeeping Genes'!AA$20),"")</f>
        <v/>
      </c>
      <c r="Z18" s="22" t="str">
        <f>IF(SUM('Control Sample Data'!D$3:D$194)&gt;10,IF(AND(ISNUMBER('Control Sample Data'!D18),'Control Sample Data'!D18&lt;35,'Control Sample Data'!D18&gt;0),'Control Sample Data'!D18-'Choose Housekeeping Genes'!AB$20,35-'Choose Housekeeping Genes'!AB$20),"")</f>
        <v/>
      </c>
      <c r="AA18" s="22" t="str">
        <f>IF(SUM('Control Sample Data'!E$3:E$194)&gt;10,IF(AND(ISNUMBER('Control Sample Data'!E18),'Control Sample Data'!E18&lt;35,'Control Sample Data'!E18&gt;0),'Control Sample Data'!E18-'Choose Housekeeping Genes'!AC$20,35-'Choose Housekeeping Genes'!AC$20),"")</f>
        <v/>
      </c>
      <c r="AB18" s="22" t="str">
        <f>IF(SUM('Control Sample Data'!F$3:F$194)&gt;10,IF(AND(ISNUMBER('Control Sample Data'!F18),'Control Sample Data'!F18&lt;35,'Control Sample Data'!F18&gt;0),'Control Sample Data'!F18-'Choose Housekeeping Genes'!AD$20,35-'Choose Housekeeping Genes'!AD$20),"")</f>
        <v/>
      </c>
      <c r="AC18" s="22" t="str">
        <f>IF(SUM('Control Sample Data'!G$3:G$194)&gt;10,IF(AND(ISNUMBER('Control Sample Data'!G18),'Control Sample Data'!G18&lt;35,'Control Sample Data'!G18&gt;0),'Control Sample Data'!G18-'Choose Housekeeping Genes'!AE$20,35-'Choose Housekeeping Genes'!AE$20),"")</f>
        <v/>
      </c>
      <c r="AD18" s="22" t="str">
        <f>IF(SUM('Control Sample Data'!H$3:H$194)&gt;10,IF(AND(ISNUMBER('Control Sample Data'!H18),'Control Sample Data'!H18&lt;35,'Control Sample Data'!H18&gt;0),'Control Sample Data'!H18-'Choose Housekeeping Genes'!AF$20,35-'Choose Housekeeping Genes'!AF$20),"")</f>
        <v/>
      </c>
      <c r="AE18" s="22" t="str">
        <f>IF(SUM('Control Sample Data'!I$3:I$194)&gt;10,IF(AND(ISNUMBER('Control Sample Data'!I18),'Control Sample Data'!I18&lt;35,'Control Sample Data'!I18&gt;0),'Control Sample Data'!I18-'Choose Housekeeping Genes'!AG$20,35-'Choose Housekeeping Genes'!AG$20),"")</f>
        <v/>
      </c>
      <c r="AF18" s="22" t="str">
        <f>IF(SUM('Control Sample Data'!J$3:J$194)&gt;10,IF(AND(ISNUMBER('Control Sample Data'!J18),'Control Sample Data'!J18&lt;35,'Control Sample Data'!J18&gt;0),'Control Sample Data'!J18-'Choose Housekeeping Genes'!AH$20,35-'Choose Housekeeping Genes'!AH$20),"")</f>
        <v/>
      </c>
      <c r="AG18" s="22" t="str">
        <f>IF(SUM('Control Sample Data'!K$3:K$194)&gt;10,IF(AND(ISNUMBER('Control Sample Data'!K18),'Control Sample Data'!K18&lt;35,'Control Sample Data'!K18&gt;0),'Control Sample Data'!K18-'Choose Housekeeping Genes'!AI$20,35-'Choose Housekeeping Genes'!AI$20),"")</f>
        <v/>
      </c>
      <c r="AH18" s="22" t="str">
        <f>IF(SUM('Control Sample Data'!L$3:L$194)&gt;10,IF(AND(ISNUMBER('Control Sample Data'!L18),'Control Sample Data'!L18&lt;35,'Control Sample Data'!L18&gt;0),'Control Sample Data'!L18-'Choose Housekeeping Genes'!AJ$20,35-'Choose Housekeeping Genes'!AJ$20),"")</f>
        <v/>
      </c>
      <c r="AI18" s="22" t="str">
        <f>IF(SUM('Control Sample Data'!M$3:M$194)&gt;10,IF(AND(ISNUMBER('Control Sample Data'!M18),'Control Sample Data'!M18&lt;35,'Control Sample Data'!M18&gt;0),'Control Sample Data'!M18-'Choose Housekeeping Genes'!AK$20,35-'Choose Housekeeping Genes'!AK$20),"")</f>
        <v/>
      </c>
      <c r="AJ18" s="22" t="str">
        <f>IF(SUM('Control Sample Data'!N$3:N$194)&gt;10,IF(AND(ISNUMBER('Control Sample Data'!N18),'Control Sample Data'!N18&lt;35,'Control Sample Data'!N18&gt;0),'Control Sample Data'!N18-'Choose Housekeeping Genes'!AL$20,35-'Choose Housekeeping Genes'!AL$20),"")</f>
        <v/>
      </c>
      <c r="AK18" s="22" t="str">
        <f>IF(SUM('Control Sample Data'!O$3:O$194)&gt;10,IF(AND(ISNUMBER('Control Sample Data'!O18),'Control Sample Data'!O18&lt;35,'Control Sample Data'!O18&gt;0),'Control Sample Data'!O18-'Choose Housekeeping Genes'!AM$20,35-'Choose Housekeeping Genes'!AM$20),"")</f>
        <v/>
      </c>
      <c r="AL18" s="22" t="str">
        <f>IF(SUM('Control Sample Data'!P$3:P$194)&gt;10,IF(AND(ISNUMBER('Control Sample Data'!P18),'Control Sample Data'!P18&lt;35,'Control Sample Data'!P18&gt;0),'Control Sample Data'!P18-'Choose Housekeeping Genes'!AN$20,35-'Choose Housekeeping Genes'!AN$20),"")</f>
        <v/>
      </c>
      <c r="AM18" s="22" t="str">
        <f>IF(SUM('Control Sample Data'!Q$3:Q$194)&gt;10,IF(AND(ISNUMBER('Control Sample Data'!Q18),'Control Sample Data'!Q18&lt;35,'Control Sample Data'!Q18&gt;0),'Control Sample Data'!Q18-'Choose Housekeeping Genes'!AO$20,35-'Choose Housekeeping Genes'!AO$20),"")</f>
        <v/>
      </c>
      <c r="AN18" s="22" t="str">
        <f>IF(SUM('Control Sample Data'!R$3:R$194)&gt;10,IF(AND(ISNUMBER('Control Sample Data'!R18),'Control Sample Data'!R18&lt;35,'Control Sample Data'!R18&gt;0),'Control Sample Data'!R18-'Choose Housekeeping Genes'!AP$20,35-'Choose Housekeeping Genes'!AP$20),"")</f>
        <v/>
      </c>
      <c r="AO18" s="22" t="str">
        <f>IF(SUM('Control Sample Data'!S$3:S$194)&gt;10,IF(AND(ISNUMBER('Control Sample Data'!S18),'Control Sample Data'!S18&lt;35,'Control Sample Data'!S18&gt;0),'Control Sample Data'!S18-'Choose Housekeeping Genes'!AQ$20,35-'Choose Housekeeping Genes'!AQ$20),"")</f>
        <v/>
      </c>
      <c r="AP18" s="22" t="str">
        <f>IF(SUM('Control Sample Data'!T$3:T$194)&gt;10,IF(AND(ISNUMBER('Control Sample Data'!T18),'Control Sample Data'!T18&lt;35,'Control Sample Data'!T18&gt;0),'Control Sample Data'!T18-'Choose Housekeeping Genes'!AR$20,35-'Choose Housekeeping Genes'!AR$20),"")</f>
        <v/>
      </c>
      <c r="AQ18" s="22" t="str">
        <f>IF(SUM('Control Sample Data'!U$3:U$194)&gt;10,IF(AND(ISNUMBER('Control Sample Data'!U18),'Control Sample Data'!U18&lt;35,'Control Sample Data'!U18&gt;0),'Control Sample Data'!U18-'Choose Housekeeping Genes'!AS$20,35-'Choose Housekeeping Genes'!AS$20),"")</f>
        <v/>
      </c>
      <c r="AR18" s="22" t="str">
        <f>IF(SUM('Control Sample Data'!V$3:V$194)&gt;10,IF(AND(ISNUMBER('Control Sample Data'!V18),'Control Sample Data'!V18&lt;35,'Control Sample Data'!V18&gt;0),'Control Sample Data'!V18-'Choose Housekeeping Genes'!AT$20,35-'Choose Housekeeping Genes'!AT$20),"")</f>
        <v/>
      </c>
      <c r="AS18" s="73" t="str">
        <f>'Control Sample Data'!A18</f>
        <v>AK081227</v>
      </c>
      <c r="AT18" s="21" t="s">
        <v>410</v>
      </c>
      <c r="AU18" s="22" t="str">
        <f ca="1">IF(ISNUMBER(C18-'Choose Housekeeping Genes'!D$12),C18-'Choose Housekeeping Genes'!D$12,"")</f>
        <v/>
      </c>
      <c r="AV18" s="22" t="str">
        <f ca="1">IF(ISNUMBER(D18-'Choose Housekeeping Genes'!E$12),D18-'Choose Housekeeping Genes'!E$12,"")</f>
        <v/>
      </c>
      <c r="AW18" s="22" t="str">
        <f ca="1">IF(ISNUMBER(E18-'Choose Housekeeping Genes'!F$12),E18-'Choose Housekeeping Genes'!F$12,"")</f>
        <v/>
      </c>
      <c r="AX18" s="22" t="str">
        <f ca="1">IF(ISNUMBER(F18-'Choose Housekeeping Genes'!G$12),F18-'Choose Housekeeping Genes'!G$12,"")</f>
        <v/>
      </c>
      <c r="AY18" s="22" t="str">
        <f ca="1">IF(ISNUMBER(G18-'Choose Housekeeping Genes'!H$12),G18-'Choose Housekeeping Genes'!H$12,"")</f>
        <v/>
      </c>
      <c r="AZ18" s="22" t="str">
        <f ca="1">IF(ISNUMBER(H18-'Choose Housekeeping Genes'!I$12),H18-'Choose Housekeeping Genes'!I$12,"")</f>
        <v/>
      </c>
      <c r="BA18" s="22" t="str">
        <f ca="1">IF(ISNUMBER(I18-'Choose Housekeeping Genes'!J$12),I18-'Choose Housekeeping Genes'!J$12,"")</f>
        <v/>
      </c>
      <c r="BB18" s="22" t="str">
        <f ca="1">IF(ISNUMBER(J18-'Choose Housekeeping Genes'!K$12),J18-'Choose Housekeeping Genes'!K$12,"")</f>
        <v/>
      </c>
      <c r="BC18" s="22" t="str">
        <f ca="1">IF(ISNUMBER(K18-'Choose Housekeeping Genes'!L$12),K18-'Choose Housekeeping Genes'!L$12,"")</f>
        <v/>
      </c>
      <c r="BD18" s="22" t="str">
        <f ca="1">IF(ISNUMBER(L18-'Choose Housekeeping Genes'!M$12),L18-'Choose Housekeeping Genes'!M$12,"")</f>
        <v/>
      </c>
      <c r="BE18" s="22" t="str">
        <f ca="1">IF(ISNUMBER(M18-'Choose Housekeeping Genes'!N$12),M18-'Choose Housekeeping Genes'!N$12,"")</f>
        <v/>
      </c>
      <c r="BF18" s="22" t="str">
        <f ca="1">IF(ISNUMBER(N18-'Choose Housekeeping Genes'!O$12),N18-'Choose Housekeeping Genes'!O$12,"")</f>
        <v/>
      </c>
      <c r="BG18" s="22" t="str">
        <f ca="1">IF(ISNUMBER(O18-'Choose Housekeeping Genes'!P$12),O18-'Choose Housekeeping Genes'!P$12,"")</f>
        <v/>
      </c>
      <c r="BH18" s="22" t="str">
        <f ca="1">IF(ISNUMBER(P18-'Choose Housekeeping Genes'!Q$12),P18-'Choose Housekeeping Genes'!Q$12,"")</f>
        <v/>
      </c>
      <c r="BI18" s="22" t="str">
        <f ca="1">IF(ISNUMBER(Q18-'Choose Housekeeping Genes'!R$12),Q18-'Choose Housekeeping Genes'!R$12,"")</f>
        <v/>
      </c>
      <c r="BJ18" s="22" t="str">
        <f ca="1">IF(ISNUMBER(R18-'Choose Housekeeping Genes'!S$12),R18-'Choose Housekeeping Genes'!S$12,"")</f>
        <v/>
      </c>
      <c r="BK18" s="22" t="str">
        <f ca="1">IF(ISNUMBER(S18-'Choose Housekeeping Genes'!T$12),S18-'Choose Housekeeping Genes'!T$12,"")</f>
        <v/>
      </c>
      <c r="BL18" s="22" t="str">
        <f ca="1">IF(ISNUMBER(T18-'Choose Housekeeping Genes'!U$12),T18-'Choose Housekeeping Genes'!U$12,"")</f>
        <v/>
      </c>
      <c r="BM18" s="22" t="str">
        <f ca="1">IF(ISNUMBER(U18-'Choose Housekeeping Genes'!V$12),U18-'Choose Housekeeping Genes'!V$12,"")</f>
        <v/>
      </c>
      <c r="BN18" s="22" t="str">
        <f ca="1">IF(ISNUMBER(V18-'Choose Housekeeping Genes'!W$12),V18-'Choose Housekeeping Genes'!W$12,"")</f>
        <v/>
      </c>
      <c r="BO18" s="146" t="str">
        <f t="shared" si="0"/>
        <v>AK081227</v>
      </c>
      <c r="BP18" s="145" t="s">
        <v>410</v>
      </c>
      <c r="BQ18" s="22" t="str">
        <f ca="1">IF(ISNUMBER(Y18-'Choose Housekeeping Genes'!AA$12),Y18-'Choose Housekeeping Genes'!AA$12,"")</f>
        <v/>
      </c>
      <c r="BR18" s="22" t="str">
        <f ca="1">IF(ISNUMBER(Z18-'Choose Housekeeping Genes'!AB$12),Z18-'Choose Housekeeping Genes'!AB$12,"")</f>
        <v/>
      </c>
      <c r="BS18" s="22" t="str">
        <f ca="1">IF(ISNUMBER(AA18-'Choose Housekeeping Genes'!AC$12),AA18-'Choose Housekeeping Genes'!AC$12,"")</f>
        <v/>
      </c>
      <c r="BT18" s="22" t="str">
        <f ca="1">IF(ISNUMBER(AB18-'Choose Housekeeping Genes'!AD$12),AB18-'Choose Housekeeping Genes'!AD$12,"")</f>
        <v/>
      </c>
      <c r="BU18" s="22" t="str">
        <f ca="1">IF(ISNUMBER(AC18-'Choose Housekeeping Genes'!AE$12),AC18-'Choose Housekeeping Genes'!AE$12,"")</f>
        <v/>
      </c>
      <c r="BV18" s="22" t="str">
        <f ca="1">IF(ISNUMBER(AD18-'Choose Housekeeping Genes'!AF$12),AD18-'Choose Housekeeping Genes'!AF$12,"")</f>
        <v/>
      </c>
      <c r="BW18" s="22" t="str">
        <f ca="1">IF(ISNUMBER(AE18-'Choose Housekeeping Genes'!AG$12),AE18-'Choose Housekeeping Genes'!AG$12,"")</f>
        <v/>
      </c>
      <c r="BX18" s="22" t="str">
        <f ca="1">IF(ISNUMBER(AF18-'Choose Housekeeping Genes'!AH$12),AF18-'Choose Housekeeping Genes'!AH$12,"")</f>
        <v/>
      </c>
      <c r="BY18" s="22" t="str">
        <f ca="1">IF(ISNUMBER(AG18-'Choose Housekeeping Genes'!AI$12),AG18-'Choose Housekeeping Genes'!AI$12,"")</f>
        <v/>
      </c>
      <c r="BZ18" s="22" t="str">
        <f ca="1">IF(ISNUMBER(AH18-'Choose Housekeeping Genes'!AJ$12),AH18-'Choose Housekeeping Genes'!AJ$12,"")</f>
        <v/>
      </c>
      <c r="CA18" s="22" t="str">
        <f ca="1">IF(ISNUMBER(AI18-'Choose Housekeeping Genes'!AK$12),AI18-'Choose Housekeeping Genes'!AK$12,"")</f>
        <v/>
      </c>
      <c r="CB18" s="22" t="str">
        <f ca="1">IF(ISNUMBER(AJ18-'Choose Housekeeping Genes'!AL$12),AJ18-'Choose Housekeeping Genes'!AL$12,"")</f>
        <v/>
      </c>
      <c r="CC18" s="22" t="str">
        <f ca="1">IF(ISNUMBER(AK18-'Choose Housekeeping Genes'!AM$12),AK18-'Choose Housekeeping Genes'!AM$12,"")</f>
        <v/>
      </c>
      <c r="CD18" s="22" t="str">
        <f ca="1">IF(ISNUMBER(AL18-'Choose Housekeeping Genes'!AN$12),AL18-'Choose Housekeeping Genes'!AN$12,"")</f>
        <v/>
      </c>
      <c r="CE18" s="22" t="str">
        <f ca="1">IF(ISNUMBER(AM18-'Choose Housekeeping Genes'!AO$12),AM18-'Choose Housekeeping Genes'!AO$12,"")</f>
        <v/>
      </c>
      <c r="CF18" s="22" t="str">
        <f ca="1">IF(ISNUMBER(AN18-'Choose Housekeeping Genes'!AP$12),AN18-'Choose Housekeeping Genes'!AP$12,"")</f>
        <v/>
      </c>
      <c r="CG18" s="22" t="str">
        <f ca="1">IF(ISNUMBER(AO18-'Choose Housekeeping Genes'!AQ$12),AO18-'Choose Housekeeping Genes'!AQ$12,"")</f>
        <v/>
      </c>
      <c r="CH18" s="22" t="str">
        <f ca="1">IF(ISNUMBER(AP18-'Choose Housekeeping Genes'!AR$12),AP18-'Choose Housekeeping Genes'!AR$12,"")</f>
        <v/>
      </c>
      <c r="CI18" s="22" t="str">
        <f ca="1">IF(ISNUMBER(AQ18-'Choose Housekeeping Genes'!AS$12),AQ18-'Choose Housekeeping Genes'!AS$12,"")</f>
        <v/>
      </c>
      <c r="CJ18" s="22" t="str">
        <f ca="1">IF(ISNUMBER(AR18-'Choose Housekeeping Genes'!AT$12),AR18-'Choose Housekeeping Genes'!AT$12,"")</f>
        <v/>
      </c>
      <c r="CK18" s="69" t="e">
        <f t="shared" ca="1" si="4"/>
        <v>#DIV/0!</v>
      </c>
      <c r="CL18" s="148" t="e">
        <f t="shared" ca="1" si="5"/>
        <v>#DIV/0!</v>
      </c>
      <c r="CQ18" s="1">
        <v>16</v>
      </c>
      <c r="CR18" s="47" t="e">
        <f t="array" aca="1" ref="CR18" ca="1">INDIRECT("'All expressed genes'!$A"&amp;MIN(IF('All expressed genes'!$G$3:$G$187=LARGE('All expressed genes'!$G$3:$G$187,CQ18),ROW('All expressed genes'!$A$3:$A$187),"")))</f>
        <v>#DIV/0!</v>
      </c>
      <c r="CS18" s="47" t="e">
        <f t="array" aca="1" ref="CS18" ca="1">INDIRECT("'All expressed genes'!$G"&amp;MIN(IF('All expressed genes'!$G$3:$G$187=LARGE('All expressed genes'!$G$3:$G$187,CQ18),ROW('All expressed genes'!$A$3:$A$187),"")))</f>
        <v>#DIV/0!</v>
      </c>
      <c r="CT18" s="47"/>
      <c r="CU18" s="47">
        <f t="shared" si="46"/>
        <v>170</v>
      </c>
      <c r="CV18" s="47" t="e">
        <f t="array" aca="1" ref="CV18" ca="1">INDIRECT("'All expressed genes'!$A"&amp;MIN(IF('All expressed genes'!$G$3:$G$187=LARGE('All expressed genes'!$G$3:$G$187,CU18),ROW('All expressed genes'!$A$3:$A$187),"")))</f>
        <v>#DIV/0!</v>
      </c>
      <c r="CW18" s="47" t="e">
        <f t="array" aca="1" ref="CW18" ca="1">INDIRECT("'All expressed genes'!$I"&amp;MIN(IF('All expressed genes'!$G$3:$G$187=LARGE('All expressed genes'!$G$3:$G$187,CU18),ROW('All expressed genes'!$A$3:$A$187),"")))</f>
        <v>#DIV/0!</v>
      </c>
      <c r="CX18" s="47" t="e">
        <f t="shared" ca="1" si="1"/>
        <v>#DIV/0!</v>
      </c>
      <c r="DA18" s="73" t="str">
        <f>'Transcript table'!C26</f>
        <v>AK081227</v>
      </c>
      <c r="DB18" s="21" t="s">
        <v>410</v>
      </c>
      <c r="DC18" s="68" t="str">
        <f t="shared" ca="1" si="6"/>
        <v/>
      </c>
      <c r="DD18" s="68" t="str">
        <f t="shared" ca="1" si="7"/>
        <v/>
      </c>
      <c r="DE18" s="68" t="str">
        <f t="shared" ca="1" si="8"/>
        <v/>
      </c>
      <c r="DF18" s="68" t="str">
        <f t="shared" ca="1" si="9"/>
        <v/>
      </c>
      <c r="DG18" s="68" t="str">
        <f t="shared" ca="1" si="10"/>
        <v/>
      </c>
      <c r="DH18" s="68" t="str">
        <f t="shared" ca="1" si="11"/>
        <v/>
      </c>
      <c r="DI18" s="68" t="str">
        <f t="shared" ca="1" si="12"/>
        <v/>
      </c>
      <c r="DJ18" s="68" t="str">
        <f t="shared" ca="1" si="13"/>
        <v/>
      </c>
      <c r="DK18" s="68" t="str">
        <f t="shared" ca="1" si="14"/>
        <v/>
      </c>
      <c r="DL18" s="68" t="str">
        <f t="shared" ca="1" si="15"/>
        <v/>
      </c>
      <c r="DM18" s="68" t="str">
        <f t="shared" ca="1" si="16"/>
        <v/>
      </c>
      <c r="DN18" s="68" t="str">
        <f t="shared" ca="1" si="17"/>
        <v/>
      </c>
      <c r="DO18" s="68" t="str">
        <f t="shared" ca="1" si="18"/>
        <v/>
      </c>
      <c r="DP18" s="68" t="str">
        <f t="shared" ca="1" si="19"/>
        <v/>
      </c>
      <c r="DQ18" s="68" t="str">
        <f t="shared" ca="1" si="20"/>
        <v/>
      </c>
      <c r="DR18" s="68" t="str">
        <f t="shared" ca="1" si="21"/>
        <v/>
      </c>
      <c r="DS18" s="68" t="str">
        <f t="shared" ca="1" si="22"/>
        <v/>
      </c>
      <c r="DT18" s="68" t="str">
        <f t="shared" ca="1" si="23"/>
        <v/>
      </c>
      <c r="DU18" s="68" t="str">
        <f t="shared" ca="1" si="24"/>
        <v/>
      </c>
      <c r="DV18" s="68" t="str">
        <f t="shared" ca="1" si="25"/>
        <v/>
      </c>
      <c r="DW18" s="146" t="str">
        <f>'Transcript table'!C26</f>
        <v>AK081227</v>
      </c>
      <c r="DX18" s="145" t="s">
        <v>410</v>
      </c>
      <c r="DY18" s="68" t="str">
        <f t="shared" ca="1" si="26"/>
        <v/>
      </c>
      <c r="DZ18" s="68" t="str">
        <f t="shared" ca="1" si="27"/>
        <v/>
      </c>
      <c r="EA18" s="68" t="str">
        <f t="shared" ca="1" si="28"/>
        <v/>
      </c>
      <c r="EB18" s="68" t="str">
        <f t="shared" ca="1" si="29"/>
        <v/>
      </c>
      <c r="EC18" s="68" t="str">
        <f t="shared" ca="1" si="30"/>
        <v/>
      </c>
      <c r="ED18" s="68" t="str">
        <f t="shared" ca="1" si="31"/>
        <v/>
      </c>
      <c r="EE18" s="68" t="str">
        <f t="shared" ca="1" si="32"/>
        <v/>
      </c>
      <c r="EF18" s="68" t="str">
        <f t="shared" ca="1" si="33"/>
        <v/>
      </c>
      <c r="EG18" s="68" t="str">
        <f t="shared" ca="1" si="34"/>
        <v/>
      </c>
      <c r="EH18" s="68" t="str">
        <f t="shared" ca="1" si="35"/>
        <v/>
      </c>
      <c r="EI18" s="68" t="str">
        <f t="shared" ca="1" si="36"/>
        <v/>
      </c>
      <c r="EJ18" s="68" t="str">
        <f t="shared" ca="1" si="37"/>
        <v/>
      </c>
      <c r="EK18" s="68" t="str">
        <f t="shared" ca="1" si="38"/>
        <v/>
      </c>
      <c r="EL18" s="68" t="str">
        <f t="shared" ca="1" si="39"/>
        <v/>
      </c>
      <c r="EM18" s="68" t="str">
        <f t="shared" ca="1" si="40"/>
        <v/>
      </c>
      <c r="EN18" s="68" t="str">
        <f t="shared" ca="1" si="41"/>
        <v/>
      </c>
      <c r="EO18" s="68" t="str">
        <f t="shared" ca="1" si="42"/>
        <v/>
      </c>
      <c r="EP18" s="68" t="str">
        <f t="shared" ca="1" si="43"/>
        <v/>
      </c>
      <c r="EQ18" s="68" t="str">
        <f t="shared" ca="1" si="44"/>
        <v/>
      </c>
      <c r="ER18" s="68" t="str">
        <f t="shared" ca="1" si="45"/>
        <v/>
      </c>
    </row>
    <row r="19" spans="1:148" ht="12.75" customHeight="1">
      <c r="A19" s="139" t="str">
        <f>'Test Sample Data'!A19</f>
        <v>AK133808</v>
      </c>
      <c r="B19" s="141" t="s">
        <v>408</v>
      </c>
      <c r="C19" s="22" t="str">
        <f>IF(SUM('Test Sample Data'!C$3:C$194)&gt;10,IF(AND(ISNUMBER('Test Sample Data'!C19),'Test Sample Data'!C19&lt;35,'Test Sample Data'!C19&gt;0),'Test Sample Data'!C19-'Choose Housekeeping Genes'!D$20,35-'Choose Housekeeping Genes'!D$20),"")</f>
        <v/>
      </c>
      <c r="D19" s="22" t="str">
        <f>IF(SUM('Test Sample Data'!D$3:D$194)&gt;10,IF(AND(ISNUMBER('Test Sample Data'!D19),'Test Sample Data'!D19&lt;35,'Test Sample Data'!D19&gt;0),'Test Sample Data'!D19-'Choose Housekeeping Genes'!E$20,35-'Choose Housekeeping Genes'!E$20),"")</f>
        <v/>
      </c>
      <c r="E19" s="22" t="str">
        <f>IF(SUM('Test Sample Data'!E$3:E$194)&gt;10,IF(AND(ISNUMBER('Test Sample Data'!E19),'Test Sample Data'!E19&lt;35,'Test Sample Data'!E19&gt;0),'Test Sample Data'!E19-'Choose Housekeeping Genes'!F$20,35-'Choose Housekeeping Genes'!F$20),"")</f>
        <v/>
      </c>
      <c r="F19" s="22" t="str">
        <f>IF(SUM('Test Sample Data'!F$3:F$194)&gt;10,IF(AND(ISNUMBER('Test Sample Data'!F19),'Test Sample Data'!F19&lt;35,'Test Sample Data'!F19&gt;0),'Test Sample Data'!F19-'Choose Housekeeping Genes'!G$20,35-'Choose Housekeeping Genes'!G$20),"")</f>
        <v/>
      </c>
      <c r="G19" s="22" t="str">
        <f>IF(SUM('Test Sample Data'!G$3:G$194)&gt;10,IF(AND(ISNUMBER('Test Sample Data'!G19),'Test Sample Data'!G19&lt;35,'Test Sample Data'!G19&gt;0),'Test Sample Data'!G19-'Choose Housekeeping Genes'!H$20,35-'Choose Housekeeping Genes'!H$20),"")</f>
        <v/>
      </c>
      <c r="H19" s="22" t="str">
        <f>IF(SUM('Test Sample Data'!H$3:H$194)&gt;10,IF(AND(ISNUMBER('Test Sample Data'!H19),'Test Sample Data'!H19&lt;35,'Test Sample Data'!H19&gt;0),'Test Sample Data'!H19-'Choose Housekeeping Genes'!I$20,35-'Choose Housekeeping Genes'!I$20),"")</f>
        <v/>
      </c>
      <c r="I19" s="22" t="str">
        <f>IF(SUM('Test Sample Data'!I$3:I$194)&gt;10,IF(AND(ISNUMBER('Test Sample Data'!I19),'Test Sample Data'!I19&lt;35,'Test Sample Data'!I19&gt;0),'Test Sample Data'!I19-'Choose Housekeeping Genes'!J$20,35-'Choose Housekeeping Genes'!J$20),"")</f>
        <v/>
      </c>
      <c r="J19" s="22" t="str">
        <f>IF(SUM('Test Sample Data'!J$3:J$194)&gt;10,IF(AND(ISNUMBER('Test Sample Data'!J19),'Test Sample Data'!J19&lt;35,'Test Sample Data'!J19&gt;0),'Test Sample Data'!J19-'Choose Housekeeping Genes'!K$20,35-'Choose Housekeeping Genes'!K$20),"")</f>
        <v/>
      </c>
      <c r="K19" s="22" t="str">
        <f>IF(SUM('Test Sample Data'!K$3:K$194)&gt;10,IF(AND(ISNUMBER('Test Sample Data'!K19),'Test Sample Data'!K19&lt;35,'Test Sample Data'!K19&gt;0),'Test Sample Data'!K19-'Choose Housekeeping Genes'!L$20,35-'Choose Housekeeping Genes'!L$20),"")</f>
        <v/>
      </c>
      <c r="L19" s="22" t="str">
        <f>IF(SUM('Test Sample Data'!L$3:L$194)&gt;10,IF(AND(ISNUMBER('Test Sample Data'!L19),'Test Sample Data'!L19&lt;35,'Test Sample Data'!L19&gt;0),'Test Sample Data'!L19-'Choose Housekeeping Genes'!M$20,35-'Choose Housekeeping Genes'!M$20),"")</f>
        <v/>
      </c>
      <c r="M19" s="22" t="str">
        <f>IF(SUM('Test Sample Data'!M$3:M$194)&gt;10,IF(AND(ISNUMBER('Test Sample Data'!M19),'Test Sample Data'!M19&lt;35,'Test Sample Data'!M19&gt;0),'Test Sample Data'!M19-'Choose Housekeeping Genes'!N$20,35-'Choose Housekeeping Genes'!N$20),"")</f>
        <v/>
      </c>
      <c r="N19" s="22" t="str">
        <f>IF(SUM('Test Sample Data'!N$3:N$194)&gt;10,IF(AND(ISNUMBER('Test Sample Data'!N19),'Test Sample Data'!N19&lt;35,'Test Sample Data'!N19&gt;0),'Test Sample Data'!N19-'Choose Housekeeping Genes'!O$20,35-'Choose Housekeeping Genes'!O$20),"")</f>
        <v/>
      </c>
      <c r="O19" s="22" t="str">
        <f>IF(SUM('Test Sample Data'!O$3:O$194)&gt;10,IF(AND(ISNUMBER('Test Sample Data'!O19),'Test Sample Data'!O19&lt;35,'Test Sample Data'!O19&gt;0),'Test Sample Data'!O19-'Choose Housekeeping Genes'!P$20,35-'Choose Housekeeping Genes'!P$20),"")</f>
        <v/>
      </c>
      <c r="P19" s="22" t="str">
        <f>IF(SUM('Test Sample Data'!P$3:P$194)&gt;10,IF(AND(ISNUMBER('Test Sample Data'!P19),'Test Sample Data'!P19&lt;35,'Test Sample Data'!P19&gt;0),'Test Sample Data'!P19-'Choose Housekeeping Genes'!Q$20,35-'Choose Housekeeping Genes'!Q$20),"")</f>
        <v/>
      </c>
      <c r="Q19" s="22" t="str">
        <f>IF(SUM('Test Sample Data'!Q$3:Q$194)&gt;10,IF(AND(ISNUMBER('Test Sample Data'!Q19),'Test Sample Data'!Q19&lt;35,'Test Sample Data'!Q19&gt;0),'Test Sample Data'!Q19-'Choose Housekeeping Genes'!R$20,35-'Choose Housekeeping Genes'!R$20),"")</f>
        <v/>
      </c>
      <c r="R19" s="22" t="str">
        <f>IF(SUM('Test Sample Data'!R$3:R$194)&gt;10,IF(AND(ISNUMBER('Test Sample Data'!R19),'Test Sample Data'!R19&lt;35,'Test Sample Data'!R19&gt;0),'Test Sample Data'!R19-'Choose Housekeeping Genes'!S$20,35-'Choose Housekeeping Genes'!S$20),"")</f>
        <v/>
      </c>
      <c r="S19" s="22" t="str">
        <f>IF(SUM('Test Sample Data'!S$3:S$194)&gt;10,IF(AND(ISNUMBER('Test Sample Data'!S19),'Test Sample Data'!S19&lt;35,'Test Sample Data'!S19&gt;0),'Test Sample Data'!S19-'Choose Housekeeping Genes'!T$20,35-'Choose Housekeeping Genes'!T$20),"")</f>
        <v/>
      </c>
      <c r="T19" s="22" t="str">
        <f>IF(SUM('Test Sample Data'!T$3:T$194)&gt;10,IF(AND(ISNUMBER('Test Sample Data'!T19),'Test Sample Data'!T19&lt;35,'Test Sample Data'!T19&gt;0),'Test Sample Data'!T19-'Choose Housekeeping Genes'!U$20,35-'Choose Housekeeping Genes'!U$20),"")</f>
        <v/>
      </c>
      <c r="U19" s="22" t="str">
        <f>IF(SUM('Test Sample Data'!U$3:U$194)&gt;10,IF(AND(ISNUMBER('Test Sample Data'!U19),'Test Sample Data'!U19&lt;35,'Test Sample Data'!U19&gt;0),'Test Sample Data'!U19-'Choose Housekeeping Genes'!V$20,35-'Choose Housekeeping Genes'!V$20),"")</f>
        <v/>
      </c>
      <c r="V19" s="22" t="str">
        <f>IF(SUM('Test Sample Data'!V$3:V$194)&gt;10,IF(AND(ISNUMBER('Test Sample Data'!V19),'Test Sample Data'!V19&lt;35,'Test Sample Data'!V19&gt;0),'Test Sample Data'!V19-'Choose Housekeeping Genes'!W$20,35-'Choose Housekeeping Genes'!W$20),"")</f>
        <v/>
      </c>
      <c r="W19" s="144" t="str">
        <f>'Control Sample Data'!A19</f>
        <v>AK133808</v>
      </c>
      <c r="X19" s="145" t="s">
        <v>408</v>
      </c>
      <c r="Y19" s="22" t="str">
        <f>IF(SUM('Control Sample Data'!C$3:C$194)&gt;10,IF(AND(ISNUMBER('Control Sample Data'!C19),'Control Sample Data'!C19&lt;35,'Control Sample Data'!C19&gt;0),'Control Sample Data'!C19-'Choose Housekeeping Genes'!AA$20,35-'Choose Housekeeping Genes'!AA$20),"")</f>
        <v/>
      </c>
      <c r="Z19" s="22" t="str">
        <f>IF(SUM('Control Sample Data'!D$3:D$194)&gt;10,IF(AND(ISNUMBER('Control Sample Data'!D19),'Control Sample Data'!D19&lt;35,'Control Sample Data'!D19&gt;0),'Control Sample Data'!D19-'Choose Housekeeping Genes'!AB$20,35-'Choose Housekeeping Genes'!AB$20),"")</f>
        <v/>
      </c>
      <c r="AA19" s="22" t="str">
        <f>IF(SUM('Control Sample Data'!E$3:E$194)&gt;10,IF(AND(ISNUMBER('Control Sample Data'!E19),'Control Sample Data'!E19&lt;35,'Control Sample Data'!E19&gt;0),'Control Sample Data'!E19-'Choose Housekeeping Genes'!AC$20,35-'Choose Housekeeping Genes'!AC$20),"")</f>
        <v/>
      </c>
      <c r="AB19" s="22" t="str">
        <f>IF(SUM('Control Sample Data'!F$3:F$194)&gt;10,IF(AND(ISNUMBER('Control Sample Data'!F19),'Control Sample Data'!F19&lt;35,'Control Sample Data'!F19&gt;0),'Control Sample Data'!F19-'Choose Housekeeping Genes'!AD$20,35-'Choose Housekeeping Genes'!AD$20),"")</f>
        <v/>
      </c>
      <c r="AC19" s="22" t="str">
        <f>IF(SUM('Control Sample Data'!G$3:G$194)&gt;10,IF(AND(ISNUMBER('Control Sample Data'!G19),'Control Sample Data'!G19&lt;35,'Control Sample Data'!G19&gt;0),'Control Sample Data'!G19-'Choose Housekeeping Genes'!AE$20,35-'Choose Housekeeping Genes'!AE$20),"")</f>
        <v/>
      </c>
      <c r="AD19" s="22" t="str">
        <f>IF(SUM('Control Sample Data'!H$3:H$194)&gt;10,IF(AND(ISNUMBER('Control Sample Data'!H19),'Control Sample Data'!H19&lt;35,'Control Sample Data'!H19&gt;0),'Control Sample Data'!H19-'Choose Housekeeping Genes'!AF$20,35-'Choose Housekeeping Genes'!AF$20),"")</f>
        <v/>
      </c>
      <c r="AE19" s="22" t="str">
        <f>IF(SUM('Control Sample Data'!I$3:I$194)&gt;10,IF(AND(ISNUMBER('Control Sample Data'!I19),'Control Sample Data'!I19&lt;35,'Control Sample Data'!I19&gt;0),'Control Sample Data'!I19-'Choose Housekeeping Genes'!AG$20,35-'Choose Housekeeping Genes'!AG$20),"")</f>
        <v/>
      </c>
      <c r="AF19" s="22" t="str">
        <f>IF(SUM('Control Sample Data'!J$3:J$194)&gt;10,IF(AND(ISNUMBER('Control Sample Data'!J19),'Control Sample Data'!J19&lt;35,'Control Sample Data'!J19&gt;0),'Control Sample Data'!J19-'Choose Housekeeping Genes'!AH$20,35-'Choose Housekeeping Genes'!AH$20),"")</f>
        <v/>
      </c>
      <c r="AG19" s="22" t="str">
        <f>IF(SUM('Control Sample Data'!K$3:K$194)&gt;10,IF(AND(ISNUMBER('Control Sample Data'!K19),'Control Sample Data'!K19&lt;35,'Control Sample Data'!K19&gt;0),'Control Sample Data'!K19-'Choose Housekeeping Genes'!AI$20,35-'Choose Housekeeping Genes'!AI$20),"")</f>
        <v/>
      </c>
      <c r="AH19" s="22" t="str">
        <f>IF(SUM('Control Sample Data'!L$3:L$194)&gt;10,IF(AND(ISNUMBER('Control Sample Data'!L19),'Control Sample Data'!L19&lt;35,'Control Sample Data'!L19&gt;0),'Control Sample Data'!L19-'Choose Housekeeping Genes'!AJ$20,35-'Choose Housekeeping Genes'!AJ$20),"")</f>
        <v/>
      </c>
      <c r="AI19" s="22" t="str">
        <f>IF(SUM('Control Sample Data'!M$3:M$194)&gt;10,IF(AND(ISNUMBER('Control Sample Data'!M19),'Control Sample Data'!M19&lt;35,'Control Sample Data'!M19&gt;0),'Control Sample Data'!M19-'Choose Housekeeping Genes'!AK$20,35-'Choose Housekeeping Genes'!AK$20),"")</f>
        <v/>
      </c>
      <c r="AJ19" s="22" t="str">
        <f>IF(SUM('Control Sample Data'!N$3:N$194)&gt;10,IF(AND(ISNUMBER('Control Sample Data'!N19),'Control Sample Data'!N19&lt;35,'Control Sample Data'!N19&gt;0),'Control Sample Data'!N19-'Choose Housekeeping Genes'!AL$20,35-'Choose Housekeeping Genes'!AL$20),"")</f>
        <v/>
      </c>
      <c r="AK19" s="22" t="str">
        <f>IF(SUM('Control Sample Data'!O$3:O$194)&gt;10,IF(AND(ISNUMBER('Control Sample Data'!O19),'Control Sample Data'!O19&lt;35,'Control Sample Data'!O19&gt;0),'Control Sample Data'!O19-'Choose Housekeeping Genes'!AM$20,35-'Choose Housekeeping Genes'!AM$20),"")</f>
        <v/>
      </c>
      <c r="AL19" s="22" t="str">
        <f>IF(SUM('Control Sample Data'!P$3:P$194)&gt;10,IF(AND(ISNUMBER('Control Sample Data'!P19),'Control Sample Data'!P19&lt;35,'Control Sample Data'!P19&gt;0),'Control Sample Data'!P19-'Choose Housekeeping Genes'!AN$20,35-'Choose Housekeeping Genes'!AN$20),"")</f>
        <v/>
      </c>
      <c r="AM19" s="22" t="str">
        <f>IF(SUM('Control Sample Data'!Q$3:Q$194)&gt;10,IF(AND(ISNUMBER('Control Sample Data'!Q19),'Control Sample Data'!Q19&lt;35,'Control Sample Data'!Q19&gt;0),'Control Sample Data'!Q19-'Choose Housekeeping Genes'!AO$20,35-'Choose Housekeeping Genes'!AO$20),"")</f>
        <v/>
      </c>
      <c r="AN19" s="22" t="str">
        <f>IF(SUM('Control Sample Data'!R$3:R$194)&gt;10,IF(AND(ISNUMBER('Control Sample Data'!R19),'Control Sample Data'!R19&lt;35,'Control Sample Data'!R19&gt;0),'Control Sample Data'!R19-'Choose Housekeeping Genes'!AP$20,35-'Choose Housekeeping Genes'!AP$20),"")</f>
        <v/>
      </c>
      <c r="AO19" s="22" t="str">
        <f>IF(SUM('Control Sample Data'!S$3:S$194)&gt;10,IF(AND(ISNUMBER('Control Sample Data'!S19),'Control Sample Data'!S19&lt;35,'Control Sample Data'!S19&gt;0),'Control Sample Data'!S19-'Choose Housekeeping Genes'!AQ$20,35-'Choose Housekeeping Genes'!AQ$20),"")</f>
        <v/>
      </c>
      <c r="AP19" s="22" t="str">
        <f>IF(SUM('Control Sample Data'!T$3:T$194)&gt;10,IF(AND(ISNUMBER('Control Sample Data'!T19),'Control Sample Data'!T19&lt;35,'Control Sample Data'!T19&gt;0),'Control Sample Data'!T19-'Choose Housekeeping Genes'!AR$20,35-'Choose Housekeeping Genes'!AR$20),"")</f>
        <v/>
      </c>
      <c r="AQ19" s="22" t="str">
        <f>IF(SUM('Control Sample Data'!U$3:U$194)&gt;10,IF(AND(ISNUMBER('Control Sample Data'!U19),'Control Sample Data'!U19&lt;35,'Control Sample Data'!U19&gt;0),'Control Sample Data'!U19-'Choose Housekeeping Genes'!AS$20,35-'Choose Housekeeping Genes'!AS$20),"")</f>
        <v/>
      </c>
      <c r="AR19" s="22" t="str">
        <f>IF(SUM('Control Sample Data'!V$3:V$194)&gt;10,IF(AND(ISNUMBER('Control Sample Data'!V19),'Control Sample Data'!V19&lt;35,'Control Sample Data'!V19&gt;0),'Control Sample Data'!V19-'Choose Housekeeping Genes'!AT$20,35-'Choose Housekeeping Genes'!AT$20),"")</f>
        <v/>
      </c>
      <c r="AS19" s="73" t="str">
        <f>'Control Sample Data'!A19</f>
        <v>AK133808</v>
      </c>
      <c r="AT19" s="21" t="s">
        <v>408</v>
      </c>
      <c r="AU19" s="22" t="str">
        <f ca="1">IF(ISNUMBER(C19-'Choose Housekeeping Genes'!D$12),C19-'Choose Housekeeping Genes'!D$12,"")</f>
        <v/>
      </c>
      <c r="AV19" s="22" t="str">
        <f ca="1">IF(ISNUMBER(D19-'Choose Housekeeping Genes'!E$12),D19-'Choose Housekeeping Genes'!E$12,"")</f>
        <v/>
      </c>
      <c r="AW19" s="22" t="str">
        <f ca="1">IF(ISNUMBER(E19-'Choose Housekeeping Genes'!F$12),E19-'Choose Housekeeping Genes'!F$12,"")</f>
        <v/>
      </c>
      <c r="AX19" s="22" t="str">
        <f ca="1">IF(ISNUMBER(F19-'Choose Housekeeping Genes'!G$12),F19-'Choose Housekeeping Genes'!G$12,"")</f>
        <v/>
      </c>
      <c r="AY19" s="22" t="str">
        <f ca="1">IF(ISNUMBER(G19-'Choose Housekeeping Genes'!H$12),G19-'Choose Housekeeping Genes'!H$12,"")</f>
        <v/>
      </c>
      <c r="AZ19" s="22" t="str">
        <f ca="1">IF(ISNUMBER(H19-'Choose Housekeeping Genes'!I$12),H19-'Choose Housekeeping Genes'!I$12,"")</f>
        <v/>
      </c>
      <c r="BA19" s="22" t="str">
        <f ca="1">IF(ISNUMBER(I19-'Choose Housekeeping Genes'!J$12),I19-'Choose Housekeeping Genes'!J$12,"")</f>
        <v/>
      </c>
      <c r="BB19" s="22" t="str">
        <f ca="1">IF(ISNUMBER(J19-'Choose Housekeeping Genes'!K$12),J19-'Choose Housekeeping Genes'!K$12,"")</f>
        <v/>
      </c>
      <c r="BC19" s="22" t="str">
        <f ca="1">IF(ISNUMBER(K19-'Choose Housekeeping Genes'!L$12),K19-'Choose Housekeeping Genes'!L$12,"")</f>
        <v/>
      </c>
      <c r="BD19" s="22" t="str">
        <f ca="1">IF(ISNUMBER(L19-'Choose Housekeeping Genes'!M$12),L19-'Choose Housekeeping Genes'!M$12,"")</f>
        <v/>
      </c>
      <c r="BE19" s="22" t="str">
        <f ca="1">IF(ISNUMBER(M19-'Choose Housekeeping Genes'!N$12),M19-'Choose Housekeeping Genes'!N$12,"")</f>
        <v/>
      </c>
      <c r="BF19" s="22" t="str">
        <f ca="1">IF(ISNUMBER(N19-'Choose Housekeeping Genes'!O$12),N19-'Choose Housekeeping Genes'!O$12,"")</f>
        <v/>
      </c>
      <c r="BG19" s="22" t="str">
        <f ca="1">IF(ISNUMBER(O19-'Choose Housekeeping Genes'!P$12),O19-'Choose Housekeeping Genes'!P$12,"")</f>
        <v/>
      </c>
      <c r="BH19" s="22" t="str">
        <f ca="1">IF(ISNUMBER(P19-'Choose Housekeeping Genes'!Q$12),P19-'Choose Housekeeping Genes'!Q$12,"")</f>
        <v/>
      </c>
      <c r="BI19" s="22" t="str">
        <f ca="1">IF(ISNUMBER(Q19-'Choose Housekeeping Genes'!R$12),Q19-'Choose Housekeeping Genes'!R$12,"")</f>
        <v/>
      </c>
      <c r="BJ19" s="22" t="str">
        <f ca="1">IF(ISNUMBER(R19-'Choose Housekeeping Genes'!S$12),R19-'Choose Housekeeping Genes'!S$12,"")</f>
        <v/>
      </c>
      <c r="BK19" s="22" t="str">
        <f ca="1">IF(ISNUMBER(S19-'Choose Housekeeping Genes'!T$12),S19-'Choose Housekeeping Genes'!T$12,"")</f>
        <v/>
      </c>
      <c r="BL19" s="22" t="str">
        <f ca="1">IF(ISNUMBER(T19-'Choose Housekeeping Genes'!U$12),T19-'Choose Housekeeping Genes'!U$12,"")</f>
        <v/>
      </c>
      <c r="BM19" s="22" t="str">
        <f ca="1">IF(ISNUMBER(U19-'Choose Housekeeping Genes'!V$12),U19-'Choose Housekeeping Genes'!V$12,"")</f>
        <v/>
      </c>
      <c r="BN19" s="22" t="str">
        <f ca="1">IF(ISNUMBER(V19-'Choose Housekeeping Genes'!W$12),V19-'Choose Housekeeping Genes'!W$12,"")</f>
        <v/>
      </c>
      <c r="BO19" s="146" t="str">
        <f t="shared" si="0"/>
        <v>AK133808</v>
      </c>
      <c r="BP19" s="145" t="s">
        <v>408</v>
      </c>
      <c r="BQ19" s="22" t="str">
        <f ca="1">IF(ISNUMBER(Y19-'Choose Housekeeping Genes'!AA$12),Y19-'Choose Housekeeping Genes'!AA$12,"")</f>
        <v/>
      </c>
      <c r="BR19" s="22" t="str">
        <f ca="1">IF(ISNUMBER(Z19-'Choose Housekeeping Genes'!AB$12),Z19-'Choose Housekeeping Genes'!AB$12,"")</f>
        <v/>
      </c>
      <c r="BS19" s="22" t="str">
        <f ca="1">IF(ISNUMBER(AA19-'Choose Housekeeping Genes'!AC$12),AA19-'Choose Housekeeping Genes'!AC$12,"")</f>
        <v/>
      </c>
      <c r="BT19" s="22" t="str">
        <f ca="1">IF(ISNUMBER(AB19-'Choose Housekeeping Genes'!AD$12),AB19-'Choose Housekeeping Genes'!AD$12,"")</f>
        <v/>
      </c>
      <c r="BU19" s="22" t="str">
        <f ca="1">IF(ISNUMBER(AC19-'Choose Housekeeping Genes'!AE$12),AC19-'Choose Housekeeping Genes'!AE$12,"")</f>
        <v/>
      </c>
      <c r="BV19" s="22" t="str">
        <f ca="1">IF(ISNUMBER(AD19-'Choose Housekeeping Genes'!AF$12),AD19-'Choose Housekeeping Genes'!AF$12,"")</f>
        <v/>
      </c>
      <c r="BW19" s="22" t="str">
        <f ca="1">IF(ISNUMBER(AE19-'Choose Housekeeping Genes'!AG$12),AE19-'Choose Housekeeping Genes'!AG$12,"")</f>
        <v/>
      </c>
      <c r="BX19" s="22" t="str">
        <f ca="1">IF(ISNUMBER(AF19-'Choose Housekeeping Genes'!AH$12),AF19-'Choose Housekeeping Genes'!AH$12,"")</f>
        <v/>
      </c>
      <c r="BY19" s="22" t="str">
        <f ca="1">IF(ISNUMBER(AG19-'Choose Housekeeping Genes'!AI$12),AG19-'Choose Housekeeping Genes'!AI$12,"")</f>
        <v/>
      </c>
      <c r="BZ19" s="22" t="str">
        <f ca="1">IF(ISNUMBER(AH19-'Choose Housekeeping Genes'!AJ$12),AH19-'Choose Housekeeping Genes'!AJ$12,"")</f>
        <v/>
      </c>
      <c r="CA19" s="22" t="str">
        <f ca="1">IF(ISNUMBER(AI19-'Choose Housekeeping Genes'!AK$12),AI19-'Choose Housekeeping Genes'!AK$12,"")</f>
        <v/>
      </c>
      <c r="CB19" s="22" t="str">
        <f ca="1">IF(ISNUMBER(AJ19-'Choose Housekeeping Genes'!AL$12),AJ19-'Choose Housekeeping Genes'!AL$12,"")</f>
        <v/>
      </c>
      <c r="CC19" s="22" t="str">
        <f ca="1">IF(ISNUMBER(AK19-'Choose Housekeeping Genes'!AM$12),AK19-'Choose Housekeeping Genes'!AM$12,"")</f>
        <v/>
      </c>
      <c r="CD19" s="22" t="str">
        <f ca="1">IF(ISNUMBER(AL19-'Choose Housekeeping Genes'!AN$12),AL19-'Choose Housekeeping Genes'!AN$12,"")</f>
        <v/>
      </c>
      <c r="CE19" s="22" t="str">
        <f ca="1">IF(ISNUMBER(AM19-'Choose Housekeeping Genes'!AO$12),AM19-'Choose Housekeeping Genes'!AO$12,"")</f>
        <v/>
      </c>
      <c r="CF19" s="22" t="str">
        <f ca="1">IF(ISNUMBER(AN19-'Choose Housekeeping Genes'!AP$12),AN19-'Choose Housekeeping Genes'!AP$12,"")</f>
        <v/>
      </c>
      <c r="CG19" s="22" t="str">
        <f ca="1">IF(ISNUMBER(AO19-'Choose Housekeeping Genes'!AQ$12),AO19-'Choose Housekeeping Genes'!AQ$12,"")</f>
        <v/>
      </c>
      <c r="CH19" s="22" t="str">
        <f ca="1">IF(ISNUMBER(AP19-'Choose Housekeeping Genes'!AR$12),AP19-'Choose Housekeeping Genes'!AR$12,"")</f>
        <v/>
      </c>
      <c r="CI19" s="22" t="str">
        <f ca="1">IF(ISNUMBER(AQ19-'Choose Housekeeping Genes'!AS$12),AQ19-'Choose Housekeeping Genes'!AS$12,"")</f>
        <v/>
      </c>
      <c r="CJ19" s="22" t="str">
        <f ca="1">IF(ISNUMBER(AR19-'Choose Housekeeping Genes'!AT$12),AR19-'Choose Housekeeping Genes'!AT$12,"")</f>
        <v/>
      </c>
      <c r="CK19" s="69" t="e">
        <f t="shared" ca="1" si="4"/>
        <v>#DIV/0!</v>
      </c>
      <c r="CL19" s="148" t="e">
        <f t="shared" ca="1" si="5"/>
        <v>#DIV/0!</v>
      </c>
      <c r="CQ19" s="1">
        <v>17</v>
      </c>
      <c r="CR19" s="47" t="e">
        <f t="array" aca="1" ref="CR19" ca="1">INDIRECT("'All expressed genes'!$A"&amp;MIN(IF('All expressed genes'!$G$3:$G$187=LARGE('All expressed genes'!$G$3:$G$187,CQ19),ROW('All expressed genes'!$A$3:$A$187),"")))</f>
        <v>#DIV/0!</v>
      </c>
      <c r="CS19" s="47" t="e">
        <f t="array" aca="1" ref="CS19" ca="1">INDIRECT("'All expressed genes'!$G"&amp;MIN(IF('All expressed genes'!$G$3:$G$187=LARGE('All expressed genes'!$G$3:$G$187,CQ19),ROW('All expressed genes'!$A$3:$A$187),"")))</f>
        <v>#DIV/0!</v>
      </c>
      <c r="CT19" s="47"/>
      <c r="CU19" s="47">
        <f t="shared" si="46"/>
        <v>169</v>
      </c>
      <c r="CV19" s="47" t="e">
        <f t="array" aca="1" ref="CV19" ca="1">INDIRECT("'All expressed genes'!$A"&amp;MIN(IF('All expressed genes'!$G$3:$G$187=LARGE('All expressed genes'!$G$3:$G$187,CU19),ROW('All expressed genes'!$A$3:$A$187),"")))</f>
        <v>#DIV/0!</v>
      </c>
      <c r="CW19" s="47" t="e">
        <f t="array" aca="1" ref="CW19" ca="1">INDIRECT("'All expressed genes'!$I"&amp;MIN(IF('All expressed genes'!$G$3:$G$187=LARGE('All expressed genes'!$G$3:$G$187,CU19),ROW('All expressed genes'!$A$3:$A$187),"")))</f>
        <v>#DIV/0!</v>
      </c>
      <c r="CX19" s="47" t="e">
        <f t="shared" ca="1" si="1"/>
        <v>#DIV/0!</v>
      </c>
      <c r="DA19" s="73" t="str">
        <f>'Transcript table'!C27</f>
        <v>AK133808</v>
      </c>
      <c r="DB19" s="21" t="s">
        <v>408</v>
      </c>
      <c r="DC19" s="68" t="str">
        <f t="shared" ca="1" si="6"/>
        <v/>
      </c>
      <c r="DD19" s="68" t="str">
        <f t="shared" ca="1" si="7"/>
        <v/>
      </c>
      <c r="DE19" s="68" t="str">
        <f t="shared" ca="1" si="8"/>
        <v/>
      </c>
      <c r="DF19" s="68" t="str">
        <f t="shared" ca="1" si="9"/>
        <v/>
      </c>
      <c r="DG19" s="68" t="str">
        <f t="shared" ca="1" si="10"/>
        <v/>
      </c>
      <c r="DH19" s="68" t="str">
        <f t="shared" ca="1" si="11"/>
        <v/>
      </c>
      <c r="DI19" s="68" t="str">
        <f t="shared" ca="1" si="12"/>
        <v/>
      </c>
      <c r="DJ19" s="68" t="str">
        <f t="shared" ca="1" si="13"/>
        <v/>
      </c>
      <c r="DK19" s="68" t="str">
        <f t="shared" ca="1" si="14"/>
        <v/>
      </c>
      <c r="DL19" s="68" t="str">
        <f t="shared" ca="1" si="15"/>
        <v/>
      </c>
      <c r="DM19" s="68" t="str">
        <f t="shared" ca="1" si="16"/>
        <v/>
      </c>
      <c r="DN19" s="68" t="str">
        <f t="shared" ca="1" si="17"/>
        <v/>
      </c>
      <c r="DO19" s="68" t="str">
        <f t="shared" ca="1" si="18"/>
        <v/>
      </c>
      <c r="DP19" s="68" t="str">
        <f t="shared" ca="1" si="19"/>
        <v/>
      </c>
      <c r="DQ19" s="68" t="str">
        <f t="shared" ca="1" si="20"/>
        <v/>
      </c>
      <c r="DR19" s="68" t="str">
        <f t="shared" ca="1" si="21"/>
        <v/>
      </c>
      <c r="DS19" s="68" t="str">
        <f t="shared" ca="1" si="22"/>
        <v/>
      </c>
      <c r="DT19" s="68" t="str">
        <f t="shared" ca="1" si="23"/>
        <v/>
      </c>
      <c r="DU19" s="68" t="str">
        <f t="shared" ca="1" si="24"/>
        <v/>
      </c>
      <c r="DV19" s="68" t="str">
        <f t="shared" ca="1" si="25"/>
        <v/>
      </c>
      <c r="DW19" s="146" t="str">
        <f>'Transcript table'!C27</f>
        <v>AK133808</v>
      </c>
      <c r="DX19" s="145" t="s">
        <v>408</v>
      </c>
      <c r="DY19" s="68" t="str">
        <f t="shared" ca="1" si="26"/>
        <v/>
      </c>
      <c r="DZ19" s="68" t="str">
        <f t="shared" ca="1" si="27"/>
        <v/>
      </c>
      <c r="EA19" s="68" t="str">
        <f t="shared" ca="1" si="28"/>
        <v/>
      </c>
      <c r="EB19" s="68" t="str">
        <f t="shared" ca="1" si="29"/>
        <v/>
      </c>
      <c r="EC19" s="68" t="str">
        <f t="shared" ca="1" si="30"/>
        <v/>
      </c>
      <c r="ED19" s="68" t="str">
        <f t="shared" ca="1" si="31"/>
        <v/>
      </c>
      <c r="EE19" s="68" t="str">
        <f t="shared" ca="1" si="32"/>
        <v/>
      </c>
      <c r="EF19" s="68" t="str">
        <f t="shared" ca="1" si="33"/>
        <v/>
      </c>
      <c r="EG19" s="68" t="str">
        <f t="shared" ca="1" si="34"/>
        <v/>
      </c>
      <c r="EH19" s="68" t="str">
        <f t="shared" ca="1" si="35"/>
        <v/>
      </c>
      <c r="EI19" s="68" t="str">
        <f t="shared" ca="1" si="36"/>
        <v/>
      </c>
      <c r="EJ19" s="68" t="str">
        <f t="shared" ca="1" si="37"/>
        <v/>
      </c>
      <c r="EK19" s="68" t="str">
        <f t="shared" ca="1" si="38"/>
        <v/>
      </c>
      <c r="EL19" s="68" t="str">
        <f t="shared" ca="1" si="39"/>
        <v/>
      </c>
      <c r="EM19" s="68" t="str">
        <f t="shared" ca="1" si="40"/>
        <v/>
      </c>
      <c r="EN19" s="68" t="str">
        <f t="shared" ca="1" si="41"/>
        <v/>
      </c>
      <c r="EO19" s="68" t="str">
        <f t="shared" ca="1" si="42"/>
        <v/>
      </c>
      <c r="EP19" s="68" t="str">
        <f t="shared" ca="1" si="43"/>
        <v/>
      </c>
      <c r="EQ19" s="68" t="str">
        <f t="shared" ca="1" si="44"/>
        <v/>
      </c>
      <c r="ER19" s="68" t="str">
        <f t="shared" ca="1" si="45"/>
        <v/>
      </c>
    </row>
    <row r="20" spans="1:148" ht="12.75" customHeight="1">
      <c r="A20" s="139" t="str">
        <f>'Test Sample Data'!A20</f>
        <v>AK139328</v>
      </c>
      <c r="B20" s="141" t="s">
        <v>406</v>
      </c>
      <c r="C20" s="22" t="str">
        <f>IF(SUM('Test Sample Data'!C$3:C$194)&gt;10,IF(AND(ISNUMBER('Test Sample Data'!C20),'Test Sample Data'!C20&lt;35,'Test Sample Data'!C20&gt;0),'Test Sample Data'!C20-'Choose Housekeeping Genes'!D$20,35-'Choose Housekeeping Genes'!D$20),"")</f>
        <v/>
      </c>
      <c r="D20" s="22" t="str">
        <f>IF(SUM('Test Sample Data'!D$3:D$194)&gt;10,IF(AND(ISNUMBER('Test Sample Data'!D20),'Test Sample Data'!D20&lt;35,'Test Sample Data'!D20&gt;0),'Test Sample Data'!D20-'Choose Housekeeping Genes'!E$20,35-'Choose Housekeeping Genes'!E$20),"")</f>
        <v/>
      </c>
      <c r="E20" s="22" t="str">
        <f>IF(SUM('Test Sample Data'!E$3:E$194)&gt;10,IF(AND(ISNUMBER('Test Sample Data'!E20),'Test Sample Data'!E20&lt;35,'Test Sample Data'!E20&gt;0),'Test Sample Data'!E20-'Choose Housekeeping Genes'!F$20,35-'Choose Housekeeping Genes'!F$20),"")</f>
        <v/>
      </c>
      <c r="F20" s="22" t="str">
        <f>IF(SUM('Test Sample Data'!F$3:F$194)&gt;10,IF(AND(ISNUMBER('Test Sample Data'!F20),'Test Sample Data'!F20&lt;35,'Test Sample Data'!F20&gt;0),'Test Sample Data'!F20-'Choose Housekeeping Genes'!G$20,35-'Choose Housekeeping Genes'!G$20),"")</f>
        <v/>
      </c>
      <c r="G20" s="22" t="str">
        <f>IF(SUM('Test Sample Data'!G$3:G$194)&gt;10,IF(AND(ISNUMBER('Test Sample Data'!G20),'Test Sample Data'!G20&lt;35,'Test Sample Data'!G20&gt;0),'Test Sample Data'!G20-'Choose Housekeeping Genes'!H$20,35-'Choose Housekeeping Genes'!H$20),"")</f>
        <v/>
      </c>
      <c r="H20" s="22" t="str">
        <f>IF(SUM('Test Sample Data'!H$3:H$194)&gt;10,IF(AND(ISNUMBER('Test Sample Data'!H20),'Test Sample Data'!H20&lt;35,'Test Sample Data'!H20&gt;0),'Test Sample Data'!H20-'Choose Housekeeping Genes'!I$20,35-'Choose Housekeeping Genes'!I$20),"")</f>
        <v/>
      </c>
      <c r="I20" s="22" t="str">
        <f>IF(SUM('Test Sample Data'!I$3:I$194)&gt;10,IF(AND(ISNUMBER('Test Sample Data'!I20),'Test Sample Data'!I20&lt;35,'Test Sample Data'!I20&gt;0),'Test Sample Data'!I20-'Choose Housekeeping Genes'!J$20,35-'Choose Housekeeping Genes'!J$20),"")</f>
        <v/>
      </c>
      <c r="J20" s="22" t="str">
        <f>IF(SUM('Test Sample Data'!J$3:J$194)&gt;10,IF(AND(ISNUMBER('Test Sample Data'!J20),'Test Sample Data'!J20&lt;35,'Test Sample Data'!J20&gt;0),'Test Sample Data'!J20-'Choose Housekeeping Genes'!K$20,35-'Choose Housekeeping Genes'!K$20),"")</f>
        <v/>
      </c>
      <c r="K20" s="22" t="str">
        <f>IF(SUM('Test Sample Data'!K$3:K$194)&gt;10,IF(AND(ISNUMBER('Test Sample Data'!K20),'Test Sample Data'!K20&lt;35,'Test Sample Data'!K20&gt;0),'Test Sample Data'!K20-'Choose Housekeeping Genes'!L$20,35-'Choose Housekeeping Genes'!L$20),"")</f>
        <v/>
      </c>
      <c r="L20" s="22" t="str">
        <f>IF(SUM('Test Sample Data'!L$3:L$194)&gt;10,IF(AND(ISNUMBER('Test Sample Data'!L20),'Test Sample Data'!L20&lt;35,'Test Sample Data'!L20&gt;0),'Test Sample Data'!L20-'Choose Housekeeping Genes'!M$20,35-'Choose Housekeeping Genes'!M$20),"")</f>
        <v/>
      </c>
      <c r="M20" s="22" t="str">
        <f>IF(SUM('Test Sample Data'!M$3:M$194)&gt;10,IF(AND(ISNUMBER('Test Sample Data'!M20),'Test Sample Data'!M20&lt;35,'Test Sample Data'!M20&gt;0),'Test Sample Data'!M20-'Choose Housekeeping Genes'!N$20,35-'Choose Housekeeping Genes'!N$20),"")</f>
        <v/>
      </c>
      <c r="N20" s="22" t="str">
        <f>IF(SUM('Test Sample Data'!N$3:N$194)&gt;10,IF(AND(ISNUMBER('Test Sample Data'!N20),'Test Sample Data'!N20&lt;35,'Test Sample Data'!N20&gt;0),'Test Sample Data'!N20-'Choose Housekeeping Genes'!O$20,35-'Choose Housekeeping Genes'!O$20),"")</f>
        <v/>
      </c>
      <c r="O20" s="22" t="str">
        <f>IF(SUM('Test Sample Data'!O$3:O$194)&gt;10,IF(AND(ISNUMBER('Test Sample Data'!O20),'Test Sample Data'!O20&lt;35,'Test Sample Data'!O20&gt;0),'Test Sample Data'!O20-'Choose Housekeeping Genes'!P$20,35-'Choose Housekeeping Genes'!P$20),"")</f>
        <v/>
      </c>
      <c r="P20" s="22" t="str">
        <f>IF(SUM('Test Sample Data'!P$3:P$194)&gt;10,IF(AND(ISNUMBER('Test Sample Data'!P20),'Test Sample Data'!P20&lt;35,'Test Sample Data'!P20&gt;0),'Test Sample Data'!P20-'Choose Housekeeping Genes'!Q$20,35-'Choose Housekeeping Genes'!Q$20),"")</f>
        <v/>
      </c>
      <c r="Q20" s="22" t="str">
        <f>IF(SUM('Test Sample Data'!Q$3:Q$194)&gt;10,IF(AND(ISNUMBER('Test Sample Data'!Q20),'Test Sample Data'!Q20&lt;35,'Test Sample Data'!Q20&gt;0),'Test Sample Data'!Q20-'Choose Housekeeping Genes'!R$20,35-'Choose Housekeeping Genes'!R$20),"")</f>
        <v/>
      </c>
      <c r="R20" s="22" t="str">
        <f>IF(SUM('Test Sample Data'!R$3:R$194)&gt;10,IF(AND(ISNUMBER('Test Sample Data'!R20),'Test Sample Data'!R20&lt;35,'Test Sample Data'!R20&gt;0),'Test Sample Data'!R20-'Choose Housekeeping Genes'!S$20,35-'Choose Housekeeping Genes'!S$20),"")</f>
        <v/>
      </c>
      <c r="S20" s="22" t="str">
        <f>IF(SUM('Test Sample Data'!S$3:S$194)&gt;10,IF(AND(ISNUMBER('Test Sample Data'!S20),'Test Sample Data'!S20&lt;35,'Test Sample Data'!S20&gt;0),'Test Sample Data'!S20-'Choose Housekeeping Genes'!T$20,35-'Choose Housekeeping Genes'!T$20),"")</f>
        <v/>
      </c>
      <c r="T20" s="22" t="str">
        <f>IF(SUM('Test Sample Data'!T$3:T$194)&gt;10,IF(AND(ISNUMBER('Test Sample Data'!T20),'Test Sample Data'!T20&lt;35,'Test Sample Data'!T20&gt;0),'Test Sample Data'!T20-'Choose Housekeeping Genes'!U$20,35-'Choose Housekeeping Genes'!U$20),"")</f>
        <v/>
      </c>
      <c r="U20" s="22" t="str">
        <f>IF(SUM('Test Sample Data'!U$3:U$194)&gt;10,IF(AND(ISNUMBER('Test Sample Data'!U20),'Test Sample Data'!U20&lt;35,'Test Sample Data'!U20&gt;0),'Test Sample Data'!U20-'Choose Housekeeping Genes'!V$20,35-'Choose Housekeeping Genes'!V$20),"")</f>
        <v/>
      </c>
      <c r="V20" s="22" t="str">
        <f>IF(SUM('Test Sample Data'!V$3:V$194)&gt;10,IF(AND(ISNUMBER('Test Sample Data'!V20),'Test Sample Data'!V20&lt;35,'Test Sample Data'!V20&gt;0),'Test Sample Data'!V20-'Choose Housekeeping Genes'!W$20,35-'Choose Housekeeping Genes'!W$20),"")</f>
        <v/>
      </c>
      <c r="W20" s="144" t="str">
        <f>'Control Sample Data'!A20</f>
        <v>AK139328</v>
      </c>
      <c r="X20" s="145" t="s">
        <v>406</v>
      </c>
      <c r="Y20" s="22" t="str">
        <f>IF(SUM('Control Sample Data'!C$3:C$194)&gt;10,IF(AND(ISNUMBER('Control Sample Data'!C20),'Control Sample Data'!C20&lt;35,'Control Sample Data'!C20&gt;0),'Control Sample Data'!C20-'Choose Housekeeping Genes'!AA$20,35-'Choose Housekeeping Genes'!AA$20),"")</f>
        <v/>
      </c>
      <c r="Z20" s="22" t="str">
        <f>IF(SUM('Control Sample Data'!D$3:D$194)&gt;10,IF(AND(ISNUMBER('Control Sample Data'!D20),'Control Sample Data'!D20&lt;35,'Control Sample Data'!D20&gt;0),'Control Sample Data'!D20-'Choose Housekeeping Genes'!AB$20,35-'Choose Housekeeping Genes'!AB$20),"")</f>
        <v/>
      </c>
      <c r="AA20" s="22" t="str">
        <f>IF(SUM('Control Sample Data'!E$3:E$194)&gt;10,IF(AND(ISNUMBER('Control Sample Data'!E20),'Control Sample Data'!E20&lt;35,'Control Sample Data'!E20&gt;0),'Control Sample Data'!E20-'Choose Housekeeping Genes'!AC$20,35-'Choose Housekeeping Genes'!AC$20),"")</f>
        <v/>
      </c>
      <c r="AB20" s="22" t="str">
        <f>IF(SUM('Control Sample Data'!F$3:F$194)&gt;10,IF(AND(ISNUMBER('Control Sample Data'!F20),'Control Sample Data'!F20&lt;35,'Control Sample Data'!F20&gt;0),'Control Sample Data'!F20-'Choose Housekeeping Genes'!AD$20,35-'Choose Housekeeping Genes'!AD$20),"")</f>
        <v/>
      </c>
      <c r="AC20" s="22" t="str">
        <f>IF(SUM('Control Sample Data'!G$3:G$194)&gt;10,IF(AND(ISNUMBER('Control Sample Data'!G20),'Control Sample Data'!G20&lt;35,'Control Sample Data'!G20&gt;0),'Control Sample Data'!G20-'Choose Housekeeping Genes'!AE$20,35-'Choose Housekeeping Genes'!AE$20),"")</f>
        <v/>
      </c>
      <c r="AD20" s="22" t="str">
        <f>IF(SUM('Control Sample Data'!H$3:H$194)&gt;10,IF(AND(ISNUMBER('Control Sample Data'!H20),'Control Sample Data'!H20&lt;35,'Control Sample Data'!H20&gt;0),'Control Sample Data'!H20-'Choose Housekeeping Genes'!AF$20,35-'Choose Housekeeping Genes'!AF$20),"")</f>
        <v/>
      </c>
      <c r="AE20" s="22" t="str">
        <f>IF(SUM('Control Sample Data'!I$3:I$194)&gt;10,IF(AND(ISNUMBER('Control Sample Data'!I20),'Control Sample Data'!I20&lt;35,'Control Sample Data'!I20&gt;0),'Control Sample Data'!I20-'Choose Housekeeping Genes'!AG$20,35-'Choose Housekeeping Genes'!AG$20),"")</f>
        <v/>
      </c>
      <c r="AF20" s="22" t="str">
        <f>IF(SUM('Control Sample Data'!J$3:J$194)&gt;10,IF(AND(ISNUMBER('Control Sample Data'!J20),'Control Sample Data'!J20&lt;35,'Control Sample Data'!J20&gt;0),'Control Sample Data'!J20-'Choose Housekeeping Genes'!AH$20,35-'Choose Housekeeping Genes'!AH$20),"")</f>
        <v/>
      </c>
      <c r="AG20" s="22" t="str">
        <f>IF(SUM('Control Sample Data'!K$3:K$194)&gt;10,IF(AND(ISNUMBER('Control Sample Data'!K20),'Control Sample Data'!K20&lt;35,'Control Sample Data'!K20&gt;0),'Control Sample Data'!K20-'Choose Housekeeping Genes'!AI$20,35-'Choose Housekeeping Genes'!AI$20),"")</f>
        <v/>
      </c>
      <c r="AH20" s="22" t="str">
        <f>IF(SUM('Control Sample Data'!L$3:L$194)&gt;10,IF(AND(ISNUMBER('Control Sample Data'!L20),'Control Sample Data'!L20&lt;35,'Control Sample Data'!L20&gt;0),'Control Sample Data'!L20-'Choose Housekeeping Genes'!AJ$20,35-'Choose Housekeeping Genes'!AJ$20),"")</f>
        <v/>
      </c>
      <c r="AI20" s="22" t="str">
        <f>IF(SUM('Control Sample Data'!M$3:M$194)&gt;10,IF(AND(ISNUMBER('Control Sample Data'!M20),'Control Sample Data'!M20&lt;35,'Control Sample Data'!M20&gt;0),'Control Sample Data'!M20-'Choose Housekeeping Genes'!AK$20,35-'Choose Housekeeping Genes'!AK$20),"")</f>
        <v/>
      </c>
      <c r="AJ20" s="22" t="str">
        <f>IF(SUM('Control Sample Data'!N$3:N$194)&gt;10,IF(AND(ISNUMBER('Control Sample Data'!N20),'Control Sample Data'!N20&lt;35,'Control Sample Data'!N20&gt;0),'Control Sample Data'!N20-'Choose Housekeeping Genes'!AL$20,35-'Choose Housekeeping Genes'!AL$20),"")</f>
        <v/>
      </c>
      <c r="AK20" s="22" t="str">
        <f>IF(SUM('Control Sample Data'!O$3:O$194)&gt;10,IF(AND(ISNUMBER('Control Sample Data'!O20),'Control Sample Data'!O20&lt;35,'Control Sample Data'!O20&gt;0),'Control Sample Data'!O20-'Choose Housekeeping Genes'!AM$20,35-'Choose Housekeeping Genes'!AM$20),"")</f>
        <v/>
      </c>
      <c r="AL20" s="22" t="str">
        <f>IF(SUM('Control Sample Data'!P$3:P$194)&gt;10,IF(AND(ISNUMBER('Control Sample Data'!P20),'Control Sample Data'!P20&lt;35,'Control Sample Data'!P20&gt;0),'Control Sample Data'!P20-'Choose Housekeeping Genes'!AN$20,35-'Choose Housekeeping Genes'!AN$20),"")</f>
        <v/>
      </c>
      <c r="AM20" s="22" t="str">
        <f>IF(SUM('Control Sample Data'!Q$3:Q$194)&gt;10,IF(AND(ISNUMBER('Control Sample Data'!Q20),'Control Sample Data'!Q20&lt;35,'Control Sample Data'!Q20&gt;0),'Control Sample Data'!Q20-'Choose Housekeeping Genes'!AO$20,35-'Choose Housekeeping Genes'!AO$20),"")</f>
        <v/>
      </c>
      <c r="AN20" s="22" t="str">
        <f>IF(SUM('Control Sample Data'!R$3:R$194)&gt;10,IF(AND(ISNUMBER('Control Sample Data'!R20),'Control Sample Data'!R20&lt;35,'Control Sample Data'!R20&gt;0),'Control Sample Data'!R20-'Choose Housekeeping Genes'!AP$20,35-'Choose Housekeeping Genes'!AP$20),"")</f>
        <v/>
      </c>
      <c r="AO20" s="22" t="str">
        <f>IF(SUM('Control Sample Data'!S$3:S$194)&gt;10,IF(AND(ISNUMBER('Control Sample Data'!S20),'Control Sample Data'!S20&lt;35,'Control Sample Data'!S20&gt;0),'Control Sample Data'!S20-'Choose Housekeeping Genes'!AQ$20,35-'Choose Housekeeping Genes'!AQ$20),"")</f>
        <v/>
      </c>
      <c r="AP20" s="22" t="str">
        <f>IF(SUM('Control Sample Data'!T$3:T$194)&gt;10,IF(AND(ISNUMBER('Control Sample Data'!T20),'Control Sample Data'!T20&lt;35,'Control Sample Data'!T20&gt;0),'Control Sample Data'!T20-'Choose Housekeeping Genes'!AR$20,35-'Choose Housekeeping Genes'!AR$20),"")</f>
        <v/>
      </c>
      <c r="AQ20" s="22" t="str">
        <f>IF(SUM('Control Sample Data'!U$3:U$194)&gt;10,IF(AND(ISNUMBER('Control Sample Data'!U20),'Control Sample Data'!U20&lt;35,'Control Sample Data'!U20&gt;0),'Control Sample Data'!U20-'Choose Housekeeping Genes'!AS$20,35-'Choose Housekeeping Genes'!AS$20),"")</f>
        <v/>
      </c>
      <c r="AR20" s="22" t="str">
        <f>IF(SUM('Control Sample Data'!V$3:V$194)&gt;10,IF(AND(ISNUMBER('Control Sample Data'!V20),'Control Sample Data'!V20&lt;35,'Control Sample Data'!V20&gt;0),'Control Sample Data'!V20-'Choose Housekeeping Genes'!AT$20,35-'Choose Housekeeping Genes'!AT$20),"")</f>
        <v/>
      </c>
      <c r="AS20" s="73" t="str">
        <f>'Control Sample Data'!A20</f>
        <v>AK139328</v>
      </c>
      <c r="AT20" s="21" t="s">
        <v>406</v>
      </c>
      <c r="AU20" s="22" t="str">
        <f ca="1">IF(ISNUMBER(C20-'Choose Housekeeping Genes'!D$12),C20-'Choose Housekeeping Genes'!D$12,"")</f>
        <v/>
      </c>
      <c r="AV20" s="22" t="str">
        <f ca="1">IF(ISNUMBER(D20-'Choose Housekeeping Genes'!E$12),D20-'Choose Housekeeping Genes'!E$12,"")</f>
        <v/>
      </c>
      <c r="AW20" s="22" t="str">
        <f ca="1">IF(ISNUMBER(E20-'Choose Housekeeping Genes'!F$12),E20-'Choose Housekeeping Genes'!F$12,"")</f>
        <v/>
      </c>
      <c r="AX20" s="22" t="str">
        <f ca="1">IF(ISNUMBER(F20-'Choose Housekeeping Genes'!G$12),F20-'Choose Housekeeping Genes'!G$12,"")</f>
        <v/>
      </c>
      <c r="AY20" s="22" t="str">
        <f ca="1">IF(ISNUMBER(G20-'Choose Housekeeping Genes'!H$12),G20-'Choose Housekeeping Genes'!H$12,"")</f>
        <v/>
      </c>
      <c r="AZ20" s="22" t="str">
        <f ca="1">IF(ISNUMBER(H20-'Choose Housekeeping Genes'!I$12),H20-'Choose Housekeeping Genes'!I$12,"")</f>
        <v/>
      </c>
      <c r="BA20" s="22" t="str">
        <f ca="1">IF(ISNUMBER(I20-'Choose Housekeeping Genes'!J$12),I20-'Choose Housekeeping Genes'!J$12,"")</f>
        <v/>
      </c>
      <c r="BB20" s="22" t="str">
        <f ca="1">IF(ISNUMBER(J20-'Choose Housekeeping Genes'!K$12),J20-'Choose Housekeeping Genes'!K$12,"")</f>
        <v/>
      </c>
      <c r="BC20" s="22" t="str">
        <f ca="1">IF(ISNUMBER(K20-'Choose Housekeeping Genes'!L$12),K20-'Choose Housekeeping Genes'!L$12,"")</f>
        <v/>
      </c>
      <c r="BD20" s="22" t="str">
        <f ca="1">IF(ISNUMBER(L20-'Choose Housekeeping Genes'!M$12),L20-'Choose Housekeeping Genes'!M$12,"")</f>
        <v/>
      </c>
      <c r="BE20" s="22" t="str">
        <f ca="1">IF(ISNUMBER(M20-'Choose Housekeeping Genes'!N$12),M20-'Choose Housekeeping Genes'!N$12,"")</f>
        <v/>
      </c>
      <c r="BF20" s="22" t="str">
        <f ca="1">IF(ISNUMBER(N20-'Choose Housekeeping Genes'!O$12),N20-'Choose Housekeeping Genes'!O$12,"")</f>
        <v/>
      </c>
      <c r="BG20" s="22" t="str">
        <f ca="1">IF(ISNUMBER(O20-'Choose Housekeeping Genes'!P$12),O20-'Choose Housekeeping Genes'!P$12,"")</f>
        <v/>
      </c>
      <c r="BH20" s="22" t="str">
        <f ca="1">IF(ISNUMBER(P20-'Choose Housekeeping Genes'!Q$12),P20-'Choose Housekeeping Genes'!Q$12,"")</f>
        <v/>
      </c>
      <c r="BI20" s="22" t="str">
        <f ca="1">IF(ISNUMBER(Q20-'Choose Housekeeping Genes'!R$12),Q20-'Choose Housekeeping Genes'!R$12,"")</f>
        <v/>
      </c>
      <c r="BJ20" s="22" t="str">
        <f ca="1">IF(ISNUMBER(R20-'Choose Housekeeping Genes'!S$12),R20-'Choose Housekeeping Genes'!S$12,"")</f>
        <v/>
      </c>
      <c r="BK20" s="22" t="str">
        <f ca="1">IF(ISNUMBER(S20-'Choose Housekeeping Genes'!T$12),S20-'Choose Housekeeping Genes'!T$12,"")</f>
        <v/>
      </c>
      <c r="BL20" s="22" t="str">
        <f ca="1">IF(ISNUMBER(T20-'Choose Housekeeping Genes'!U$12),T20-'Choose Housekeeping Genes'!U$12,"")</f>
        <v/>
      </c>
      <c r="BM20" s="22" t="str">
        <f ca="1">IF(ISNUMBER(U20-'Choose Housekeeping Genes'!V$12),U20-'Choose Housekeeping Genes'!V$12,"")</f>
        <v/>
      </c>
      <c r="BN20" s="22" t="str">
        <f ca="1">IF(ISNUMBER(V20-'Choose Housekeeping Genes'!W$12),V20-'Choose Housekeeping Genes'!W$12,"")</f>
        <v/>
      </c>
      <c r="BO20" s="146" t="str">
        <f t="shared" si="0"/>
        <v>AK139328</v>
      </c>
      <c r="BP20" s="145" t="s">
        <v>406</v>
      </c>
      <c r="BQ20" s="22" t="str">
        <f ca="1">IF(ISNUMBER(Y20-'Choose Housekeeping Genes'!AA$12),Y20-'Choose Housekeeping Genes'!AA$12,"")</f>
        <v/>
      </c>
      <c r="BR20" s="22" t="str">
        <f ca="1">IF(ISNUMBER(Z20-'Choose Housekeeping Genes'!AB$12),Z20-'Choose Housekeeping Genes'!AB$12,"")</f>
        <v/>
      </c>
      <c r="BS20" s="22" t="str">
        <f ca="1">IF(ISNUMBER(AA20-'Choose Housekeeping Genes'!AC$12),AA20-'Choose Housekeeping Genes'!AC$12,"")</f>
        <v/>
      </c>
      <c r="BT20" s="22" t="str">
        <f ca="1">IF(ISNUMBER(AB20-'Choose Housekeeping Genes'!AD$12),AB20-'Choose Housekeeping Genes'!AD$12,"")</f>
        <v/>
      </c>
      <c r="BU20" s="22" t="str">
        <f ca="1">IF(ISNUMBER(AC20-'Choose Housekeeping Genes'!AE$12),AC20-'Choose Housekeeping Genes'!AE$12,"")</f>
        <v/>
      </c>
      <c r="BV20" s="22" t="str">
        <f ca="1">IF(ISNUMBER(AD20-'Choose Housekeeping Genes'!AF$12),AD20-'Choose Housekeeping Genes'!AF$12,"")</f>
        <v/>
      </c>
      <c r="BW20" s="22" t="str">
        <f ca="1">IF(ISNUMBER(AE20-'Choose Housekeeping Genes'!AG$12),AE20-'Choose Housekeeping Genes'!AG$12,"")</f>
        <v/>
      </c>
      <c r="BX20" s="22" t="str">
        <f ca="1">IF(ISNUMBER(AF20-'Choose Housekeeping Genes'!AH$12),AF20-'Choose Housekeeping Genes'!AH$12,"")</f>
        <v/>
      </c>
      <c r="BY20" s="22" t="str">
        <f ca="1">IF(ISNUMBER(AG20-'Choose Housekeeping Genes'!AI$12),AG20-'Choose Housekeeping Genes'!AI$12,"")</f>
        <v/>
      </c>
      <c r="BZ20" s="22" t="str">
        <f ca="1">IF(ISNUMBER(AH20-'Choose Housekeeping Genes'!AJ$12),AH20-'Choose Housekeeping Genes'!AJ$12,"")</f>
        <v/>
      </c>
      <c r="CA20" s="22" t="str">
        <f ca="1">IF(ISNUMBER(AI20-'Choose Housekeeping Genes'!AK$12),AI20-'Choose Housekeeping Genes'!AK$12,"")</f>
        <v/>
      </c>
      <c r="CB20" s="22" t="str">
        <f ca="1">IF(ISNUMBER(AJ20-'Choose Housekeeping Genes'!AL$12),AJ20-'Choose Housekeeping Genes'!AL$12,"")</f>
        <v/>
      </c>
      <c r="CC20" s="22" t="str">
        <f ca="1">IF(ISNUMBER(AK20-'Choose Housekeeping Genes'!AM$12),AK20-'Choose Housekeeping Genes'!AM$12,"")</f>
        <v/>
      </c>
      <c r="CD20" s="22" t="str">
        <f ca="1">IF(ISNUMBER(AL20-'Choose Housekeeping Genes'!AN$12),AL20-'Choose Housekeeping Genes'!AN$12,"")</f>
        <v/>
      </c>
      <c r="CE20" s="22" t="str">
        <f ca="1">IF(ISNUMBER(AM20-'Choose Housekeeping Genes'!AO$12),AM20-'Choose Housekeeping Genes'!AO$12,"")</f>
        <v/>
      </c>
      <c r="CF20" s="22" t="str">
        <f ca="1">IF(ISNUMBER(AN20-'Choose Housekeeping Genes'!AP$12),AN20-'Choose Housekeeping Genes'!AP$12,"")</f>
        <v/>
      </c>
      <c r="CG20" s="22" t="str">
        <f ca="1">IF(ISNUMBER(AO20-'Choose Housekeeping Genes'!AQ$12),AO20-'Choose Housekeeping Genes'!AQ$12,"")</f>
        <v/>
      </c>
      <c r="CH20" s="22" t="str">
        <f ca="1">IF(ISNUMBER(AP20-'Choose Housekeeping Genes'!AR$12),AP20-'Choose Housekeeping Genes'!AR$12,"")</f>
        <v/>
      </c>
      <c r="CI20" s="22" t="str">
        <f ca="1">IF(ISNUMBER(AQ20-'Choose Housekeeping Genes'!AS$12),AQ20-'Choose Housekeeping Genes'!AS$12,"")</f>
        <v/>
      </c>
      <c r="CJ20" s="22" t="str">
        <f ca="1">IF(ISNUMBER(AR20-'Choose Housekeeping Genes'!AT$12),AR20-'Choose Housekeeping Genes'!AT$12,"")</f>
        <v/>
      </c>
      <c r="CK20" s="69" t="e">
        <f t="shared" ca="1" si="4"/>
        <v>#DIV/0!</v>
      </c>
      <c r="CL20" s="148" t="e">
        <f t="shared" ca="1" si="5"/>
        <v>#DIV/0!</v>
      </c>
      <c r="CQ20" s="1">
        <v>18</v>
      </c>
      <c r="CR20" s="47" t="e">
        <f t="array" aca="1" ref="CR20" ca="1">INDIRECT("'All expressed genes'!$A"&amp;MIN(IF('All expressed genes'!$G$3:$G$187=LARGE('All expressed genes'!$G$3:$G$187,CQ20),ROW('All expressed genes'!$A$3:$A$187),"")))</f>
        <v>#DIV/0!</v>
      </c>
      <c r="CS20" s="47" t="e">
        <f t="array" aca="1" ref="CS20" ca="1">INDIRECT("'All expressed genes'!$G"&amp;MIN(IF('All expressed genes'!$G$3:$G$187=LARGE('All expressed genes'!$G$3:$G$187,CQ20),ROW('All expressed genes'!$A$3:$A$187),"")))</f>
        <v>#DIV/0!</v>
      </c>
      <c r="CT20" s="47"/>
      <c r="CU20" s="47">
        <f t="shared" si="46"/>
        <v>168</v>
      </c>
      <c r="CV20" s="47" t="e">
        <f t="array" aca="1" ref="CV20" ca="1">INDIRECT("'All expressed genes'!$A"&amp;MIN(IF('All expressed genes'!$G$3:$G$187=LARGE('All expressed genes'!$G$3:$G$187,CU20),ROW('All expressed genes'!$A$3:$A$187),"")))</f>
        <v>#DIV/0!</v>
      </c>
      <c r="CW20" s="47" t="e">
        <f t="array" aca="1" ref="CW20" ca="1">INDIRECT("'All expressed genes'!$I"&amp;MIN(IF('All expressed genes'!$G$3:$G$187=LARGE('All expressed genes'!$G$3:$G$187,CU20),ROW('All expressed genes'!$A$3:$A$187),"")))</f>
        <v>#DIV/0!</v>
      </c>
      <c r="CX20" s="47" t="e">
        <f t="shared" ca="1" si="1"/>
        <v>#DIV/0!</v>
      </c>
      <c r="DA20" s="73" t="str">
        <f>'Transcript table'!C28</f>
        <v>AK139328</v>
      </c>
      <c r="DB20" s="21" t="s">
        <v>406</v>
      </c>
      <c r="DC20" s="68" t="str">
        <f t="shared" ca="1" si="6"/>
        <v/>
      </c>
      <c r="DD20" s="68" t="str">
        <f t="shared" ca="1" si="7"/>
        <v/>
      </c>
      <c r="DE20" s="68" t="str">
        <f t="shared" ca="1" si="8"/>
        <v/>
      </c>
      <c r="DF20" s="68" t="str">
        <f t="shared" ca="1" si="9"/>
        <v/>
      </c>
      <c r="DG20" s="68" t="str">
        <f t="shared" ca="1" si="10"/>
        <v/>
      </c>
      <c r="DH20" s="68" t="str">
        <f t="shared" ca="1" si="11"/>
        <v/>
      </c>
      <c r="DI20" s="68" t="str">
        <f t="shared" ca="1" si="12"/>
        <v/>
      </c>
      <c r="DJ20" s="68" t="str">
        <f t="shared" ca="1" si="13"/>
        <v/>
      </c>
      <c r="DK20" s="68" t="str">
        <f t="shared" ca="1" si="14"/>
        <v/>
      </c>
      <c r="DL20" s="68" t="str">
        <f t="shared" ca="1" si="15"/>
        <v/>
      </c>
      <c r="DM20" s="68" t="str">
        <f t="shared" ca="1" si="16"/>
        <v/>
      </c>
      <c r="DN20" s="68" t="str">
        <f t="shared" ca="1" si="17"/>
        <v/>
      </c>
      <c r="DO20" s="68" t="str">
        <f t="shared" ca="1" si="18"/>
        <v/>
      </c>
      <c r="DP20" s="68" t="str">
        <f t="shared" ca="1" si="19"/>
        <v/>
      </c>
      <c r="DQ20" s="68" t="str">
        <f t="shared" ca="1" si="20"/>
        <v/>
      </c>
      <c r="DR20" s="68" t="str">
        <f t="shared" ca="1" si="21"/>
        <v/>
      </c>
      <c r="DS20" s="68" t="str">
        <f t="shared" ca="1" si="22"/>
        <v/>
      </c>
      <c r="DT20" s="68" t="str">
        <f t="shared" ca="1" si="23"/>
        <v/>
      </c>
      <c r="DU20" s="68" t="str">
        <f t="shared" ca="1" si="24"/>
        <v/>
      </c>
      <c r="DV20" s="68" t="str">
        <f t="shared" ca="1" si="25"/>
        <v/>
      </c>
      <c r="DW20" s="146" t="str">
        <f>'Transcript table'!C28</f>
        <v>AK139328</v>
      </c>
      <c r="DX20" s="145" t="s">
        <v>406</v>
      </c>
      <c r="DY20" s="68" t="str">
        <f t="shared" ca="1" si="26"/>
        <v/>
      </c>
      <c r="DZ20" s="68" t="str">
        <f t="shared" ca="1" si="27"/>
        <v/>
      </c>
      <c r="EA20" s="68" t="str">
        <f t="shared" ca="1" si="28"/>
        <v/>
      </c>
      <c r="EB20" s="68" t="str">
        <f t="shared" ca="1" si="29"/>
        <v/>
      </c>
      <c r="EC20" s="68" t="str">
        <f t="shared" ca="1" si="30"/>
        <v/>
      </c>
      <c r="ED20" s="68" t="str">
        <f t="shared" ca="1" si="31"/>
        <v/>
      </c>
      <c r="EE20" s="68" t="str">
        <f t="shared" ca="1" si="32"/>
        <v/>
      </c>
      <c r="EF20" s="68" t="str">
        <f t="shared" ca="1" si="33"/>
        <v/>
      </c>
      <c r="EG20" s="68" t="str">
        <f t="shared" ca="1" si="34"/>
        <v/>
      </c>
      <c r="EH20" s="68" t="str">
        <f t="shared" ca="1" si="35"/>
        <v/>
      </c>
      <c r="EI20" s="68" t="str">
        <f t="shared" ca="1" si="36"/>
        <v/>
      </c>
      <c r="EJ20" s="68" t="str">
        <f t="shared" ca="1" si="37"/>
        <v/>
      </c>
      <c r="EK20" s="68" t="str">
        <f t="shared" ca="1" si="38"/>
        <v/>
      </c>
      <c r="EL20" s="68" t="str">
        <f t="shared" ca="1" si="39"/>
        <v/>
      </c>
      <c r="EM20" s="68" t="str">
        <f t="shared" ca="1" si="40"/>
        <v/>
      </c>
      <c r="EN20" s="68" t="str">
        <f t="shared" ca="1" si="41"/>
        <v/>
      </c>
      <c r="EO20" s="68" t="str">
        <f t="shared" ca="1" si="42"/>
        <v/>
      </c>
      <c r="EP20" s="68" t="str">
        <f t="shared" ca="1" si="43"/>
        <v/>
      </c>
      <c r="EQ20" s="68" t="str">
        <f t="shared" ca="1" si="44"/>
        <v/>
      </c>
      <c r="ER20" s="68" t="str">
        <f t="shared" ca="1" si="45"/>
        <v/>
      </c>
    </row>
    <row r="21" spans="1:148" ht="12.75" customHeight="1">
      <c r="A21" s="139" t="str">
        <f>'Test Sample Data'!A21</f>
        <v>AK143294</v>
      </c>
      <c r="B21" s="141" t="s">
        <v>404</v>
      </c>
      <c r="C21" s="22" t="str">
        <f>IF(SUM('Test Sample Data'!C$3:C$194)&gt;10,IF(AND(ISNUMBER('Test Sample Data'!C21),'Test Sample Data'!C21&lt;35,'Test Sample Data'!C21&gt;0),'Test Sample Data'!C21-'Choose Housekeeping Genes'!D$20,35-'Choose Housekeeping Genes'!D$20),"")</f>
        <v/>
      </c>
      <c r="D21" s="22" t="str">
        <f>IF(SUM('Test Sample Data'!D$3:D$194)&gt;10,IF(AND(ISNUMBER('Test Sample Data'!D21),'Test Sample Data'!D21&lt;35,'Test Sample Data'!D21&gt;0),'Test Sample Data'!D21-'Choose Housekeeping Genes'!E$20,35-'Choose Housekeeping Genes'!E$20),"")</f>
        <v/>
      </c>
      <c r="E21" s="22" t="str">
        <f>IF(SUM('Test Sample Data'!E$3:E$194)&gt;10,IF(AND(ISNUMBER('Test Sample Data'!E21),'Test Sample Data'!E21&lt;35,'Test Sample Data'!E21&gt;0),'Test Sample Data'!E21-'Choose Housekeeping Genes'!F$20,35-'Choose Housekeeping Genes'!F$20),"")</f>
        <v/>
      </c>
      <c r="F21" s="22" t="str">
        <f>IF(SUM('Test Sample Data'!F$3:F$194)&gt;10,IF(AND(ISNUMBER('Test Sample Data'!F21),'Test Sample Data'!F21&lt;35,'Test Sample Data'!F21&gt;0),'Test Sample Data'!F21-'Choose Housekeeping Genes'!G$20,35-'Choose Housekeeping Genes'!G$20),"")</f>
        <v/>
      </c>
      <c r="G21" s="22" t="str">
        <f>IF(SUM('Test Sample Data'!G$3:G$194)&gt;10,IF(AND(ISNUMBER('Test Sample Data'!G21),'Test Sample Data'!G21&lt;35,'Test Sample Data'!G21&gt;0),'Test Sample Data'!G21-'Choose Housekeeping Genes'!H$20,35-'Choose Housekeeping Genes'!H$20),"")</f>
        <v/>
      </c>
      <c r="H21" s="22" t="str">
        <f>IF(SUM('Test Sample Data'!H$3:H$194)&gt;10,IF(AND(ISNUMBER('Test Sample Data'!H21),'Test Sample Data'!H21&lt;35,'Test Sample Data'!H21&gt;0),'Test Sample Data'!H21-'Choose Housekeeping Genes'!I$20,35-'Choose Housekeeping Genes'!I$20),"")</f>
        <v/>
      </c>
      <c r="I21" s="22" t="str">
        <f>IF(SUM('Test Sample Data'!I$3:I$194)&gt;10,IF(AND(ISNUMBER('Test Sample Data'!I21),'Test Sample Data'!I21&lt;35,'Test Sample Data'!I21&gt;0),'Test Sample Data'!I21-'Choose Housekeeping Genes'!J$20,35-'Choose Housekeeping Genes'!J$20),"")</f>
        <v/>
      </c>
      <c r="J21" s="22" t="str">
        <f>IF(SUM('Test Sample Data'!J$3:J$194)&gt;10,IF(AND(ISNUMBER('Test Sample Data'!J21),'Test Sample Data'!J21&lt;35,'Test Sample Data'!J21&gt;0),'Test Sample Data'!J21-'Choose Housekeeping Genes'!K$20,35-'Choose Housekeeping Genes'!K$20),"")</f>
        <v/>
      </c>
      <c r="K21" s="22" t="str">
        <f>IF(SUM('Test Sample Data'!K$3:K$194)&gt;10,IF(AND(ISNUMBER('Test Sample Data'!K21),'Test Sample Data'!K21&lt;35,'Test Sample Data'!K21&gt;0),'Test Sample Data'!K21-'Choose Housekeeping Genes'!L$20,35-'Choose Housekeeping Genes'!L$20),"")</f>
        <v/>
      </c>
      <c r="L21" s="22" t="str">
        <f>IF(SUM('Test Sample Data'!L$3:L$194)&gt;10,IF(AND(ISNUMBER('Test Sample Data'!L21),'Test Sample Data'!L21&lt;35,'Test Sample Data'!L21&gt;0),'Test Sample Data'!L21-'Choose Housekeeping Genes'!M$20,35-'Choose Housekeeping Genes'!M$20),"")</f>
        <v/>
      </c>
      <c r="M21" s="22" t="str">
        <f>IF(SUM('Test Sample Data'!M$3:M$194)&gt;10,IF(AND(ISNUMBER('Test Sample Data'!M21),'Test Sample Data'!M21&lt;35,'Test Sample Data'!M21&gt;0),'Test Sample Data'!M21-'Choose Housekeeping Genes'!N$20,35-'Choose Housekeeping Genes'!N$20),"")</f>
        <v/>
      </c>
      <c r="N21" s="22" t="str">
        <f>IF(SUM('Test Sample Data'!N$3:N$194)&gt;10,IF(AND(ISNUMBER('Test Sample Data'!N21),'Test Sample Data'!N21&lt;35,'Test Sample Data'!N21&gt;0),'Test Sample Data'!N21-'Choose Housekeeping Genes'!O$20,35-'Choose Housekeeping Genes'!O$20),"")</f>
        <v/>
      </c>
      <c r="O21" s="22" t="str">
        <f>IF(SUM('Test Sample Data'!O$3:O$194)&gt;10,IF(AND(ISNUMBER('Test Sample Data'!O21),'Test Sample Data'!O21&lt;35,'Test Sample Data'!O21&gt;0),'Test Sample Data'!O21-'Choose Housekeeping Genes'!P$20,35-'Choose Housekeeping Genes'!P$20),"")</f>
        <v/>
      </c>
      <c r="P21" s="22" t="str">
        <f>IF(SUM('Test Sample Data'!P$3:P$194)&gt;10,IF(AND(ISNUMBER('Test Sample Data'!P21),'Test Sample Data'!P21&lt;35,'Test Sample Data'!P21&gt;0),'Test Sample Data'!P21-'Choose Housekeeping Genes'!Q$20,35-'Choose Housekeeping Genes'!Q$20),"")</f>
        <v/>
      </c>
      <c r="Q21" s="22" t="str">
        <f>IF(SUM('Test Sample Data'!Q$3:Q$194)&gt;10,IF(AND(ISNUMBER('Test Sample Data'!Q21),'Test Sample Data'!Q21&lt;35,'Test Sample Data'!Q21&gt;0),'Test Sample Data'!Q21-'Choose Housekeeping Genes'!R$20,35-'Choose Housekeeping Genes'!R$20),"")</f>
        <v/>
      </c>
      <c r="R21" s="22" t="str">
        <f>IF(SUM('Test Sample Data'!R$3:R$194)&gt;10,IF(AND(ISNUMBER('Test Sample Data'!R21),'Test Sample Data'!R21&lt;35,'Test Sample Data'!R21&gt;0),'Test Sample Data'!R21-'Choose Housekeeping Genes'!S$20,35-'Choose Housekeeping Genes'!S$20),"")</f>
        <v/>
      </c>
      <c r="S21" s="22" t="str">
        <f>IF(SUM('Test Sample Data'!S$3:S$194)&gt;10,IF(AND(ISNUMBER('Test Sample Data'!S21),'Test Sample Data'!S21&lt;35,'Test Sample Data'!S21&gt;0),'Test Sample Data'!S21-'Choose Housekeeping Genes'!T$20,35-'Choose Housekeeping Genes'!T$20),"")</f>
        <v/>
      </c>
      <c r="T21" s="22" t="str">
        <f>IF(SUM('Test Sample Data'!T$3:T$194)&gt;10,IF(AND(ISNUMBER('Test Sample Data'!T21),'Test Sample Data'!T21&lt;35,'Test Sample Data'!T21&gt;0),'Test Sample Data'!T21-'Choose Housekeeping Genes'!U$20,35-'Choose Housekeeping Genes'!U$20),"")</f>
        <v/>
      </c>
      <c r="U21" s="22" t="str">
        <f>IF(SUM('Test Sample Data'!U$3:U$194)&gt;10,IF(AND(ISNUMBER('Test Sample Data'!U21),'Test Sample Data'!U21&lt;35,'Test Sample Data'!U21&gt;0),'Test Sample Data'!U21-'Choose Housekeeping Genes'!V$20,35-'Choose Housekeeping Genes'!V$20),"")</f>
        <v/>
      </c>
      <c r="V21" s="22" t="str">
        <f>IF(SUM('Test Sample Data'!V$3:V$194)&gt;10,IF(AND(ISNUMBER('Test Sample Data'!V21),'Test Sample Data'!V21&lt;35,'Test Sample Data'!V21&gt;0),'Test Sample Data'!V21-'Choose Housekeeping Genes'!W$20,35-'Choose Housekeeping Genes'!W$20),"")</f>
        <v/>
      </c>
      <c r="W21" s="144" t="str">
        <f>'Control Sample Data'!A21</f>
        <v>AK143294</v>
      </c>
      <c r="X21" s="145" t="s">
        <v>404</v>
      </c>
      <c r="Y21" s="22" t="str">
        <f>IF(SUM('Control Sample Data'!C$3:C$194)&gt;10,IF(AND(ISNUMBER('Control Sample Data'!C21),'Control Sample Data'!C21&lt;35,'Control Sample Data'!C21&gt;0),'Control Sample Data'!C21-'Choose Housekeeping Genes'!AA$20,35-'Choose Housekeeping Genes'!AA$20),"")</f>
        <v/>
      </c>
      <c r="Z21" s="22" t="str">
        <f>IF(SUM('Control Sample Data'!D$3:D$194)&gt;10,IF(AND(ISNUMBER('Control Sample Data'!D21),'Control Sample Data'!D21&lt;35,'Control Sample Data'!D21&gt;0),'Control Sample Data'!D21-'Choose Housekeeping Genes'!AB$20,35-'Choose Housekeeping Genes'!AB$20),"")</f>
        <v/>
      </c>
      <c r="AA21" s="22" t="str">
        <f>IF(SUM('Control Sample Data'!E$3:E$194)&gt;10,IF(AND(ISNUMBER('Control Sample Data'!E21),'Control Sample Data'!E21&lt;35,'Control Sample Data'!E21&gt;0),'Control Sample Data'!E21-'Choose Housekeeping Genes'!AC$20,35-'Choose Housekeeping Genes'!AC$20),"")</f>
        <v/>
      </c>
      <c r="AB21" s="22" t="str">
        <f>IF(SUM('Control Sample Data'!F$3:F$194)&gt;10,IF(AND(ISNUMBER('Control Sample Data'!F21),'Control Sample Data'!F21&lt;35,'Control Sample Data'!F21&gt;0),'Control Sample Data'!F21-'Choose Housekeeping Genes'!AD$20,35-'Choose Housekeeping Genes'!AD$20),"")</f>
        <v/>
      </c>
      <c r="AC21" s="22" t="str">
        <f>IF(SUM('Control Sample Data'!G$3:G$194)&gt;10,IF(AND(ISNUMBER('Control Sample Data'!G21),'Control Sample Data'!G21&lt;35,'Control Sample Data'!G21&gt;0),'Control Sample Data'!G21-'Choose Housekeeping Genes'!AE$20,35-'Choose Housekeeping Genes'!AE$20),"")</f>
        <v/>
      </c>
      <c r="AD21" s="22" t="str">
        <f>IF(SUM('Control Sample Data'!H$3:H$194)&gt;10,IF(AND(ISNUMBER('Control Sample Data'!H21),'Control Sample Data'!H21&lt;35,'Control Sample Data'!H21&gt;0),'Control Sample Data'!H21-'Choose Housekeeping Genes'!AF$20,35-'Choose Housekeeping Genes'!AF$20),"")</f>
        <v/>
      </c>
      <c r="AE21" s="22" t="str">
        <f>IF(SUM('Control Sample Data'!I$3:I$194)&gt;10,IF(AND(ISNUMBER('Control Sample Data'!I21),'Control Sample Data'!I21&lt;35,'Control Sample Data'!I21&gt;0),'Control Sample Data'!I21-'Choose Housekeeping Genes'!AG$20,35-'Choose Housekeeping Genes'!AG$20),"")</f>
        <v/>
      </c>
      <c r="AF21" s="22" t="str">
        <f>IF(SUM('Control Sample Data'!J$3:J$194)&gt;10,IF(AND(ISNUMBER('Control Sample Data'!J21),'Control Sample Data'!J21&lt;35,'Control Sample Data'!J21&gt;0),'Control Sample Data'!J21-'Choose Housekeeping Genes'!AH$20,35-'Choose Housekeeping Genes'!AH$20),"")</f>
        <v/>
      </c>
      <c r="AG21" s="22" t="str">
        <f>IF(SUM('Control Sample Data'!K$3:K$194)&gt;10,IF(AND(ISNUMBER('Control Sample Data'!K21),'Control Sample Data'!K21&lt;35,'Control Sample Data'!K21&gt;0),'Control Sample Data'!K21-'Choose Housekeeping Genes'!AI$20,35-'Choose Housekeeping Genes'!AI$20),"")</f>
        <v/>
      </c>
      <c r="AH21" s="22" t="str">
        <f>IF(SUM('Control Sample Data'!L$3:L$194)&gt;10,IF(AND(ISNUMBER('Control Sample Data'!L21),'Control Sample Data'!L21&lt;35,'Control Sample Data'!L21&gt;0),'Control Sample Data'!L21-'Choose Housekeeping Genes'!AJ$20,35-'Choose Housekeeping Genes'!AJ$20),"")</f>
        <v/>
      </c>
      <c r="AI21" s="22" t="str">
        <f>IF(SUM('Control Sample Data'!M$3:M$194)&gt;10,IF(AND(ISNUMBER('Control Sample Data'!M21),'Control Sample Data'!M21&lt;35,'Control Sample Data'!M21&gt;0),'Control Sample Data'!M21-'Choose Housekeeping Genes'!AK$20,35-'Choose Housekeeping Genes'!AK$20),"")</f>
        <v/>
      </c>
      <c r="AJ21" s="22" t="str">
        <f>IF(SUM('Control Sample Data'!N$3:N$194)&gt;10,IF(AND(ISNUMBER('Control Sample Data'!N21),'Control Sample Data'!N21&lt;35,'Control Sample Data'!N21&gt;0),'Control Sample Data'!N21-'Choose Housekeeping Genes'!AL$20,35-'Choose Housekeeping Genes'!AL$20),"")</f>
        <v/>
      </c>
      <c r="AK21" s="22" t="str">
        <f>IF(SUM('Control Sample Data'!O$3:O$194)&gt;10,IF(AND(ISNUMBER('Control Sample Data'!O21),'Control Sample Data'!O21&lt;35,'Control Sample Data'!O21&gt;0),'Control Sample Data'!O21-'Choose Housekeeping Genes'!AM$20,35-'Choose Housekeeping Genes'!AM$20),"")</f>
        <v/>
      </c>
      <c r="AL21" s="22" t="str">
        <f>IF(SUM('Control Sample Data'!P$3:P$194)&gt;10,IF(AND(ISNUMBER('Control Sample Data'!P21),'Control Sample Data'!P21&lt;35,'Control Sample Data'!P21&gt;0),'Control Sample Data'!P21-'Choose Housekeeping Genes'!AN$20,35-'Choose Housekeeping Genes'!AN$20),"")</f>
        <v/>
      </c>
      <c r="AM21" s="22" t="str">
        <f>IF(SUM('Control Sample Data'!Q$3:Q$194)&gt;10,IF(AND(ISNUMBER('Control Sample Data'!Q21),'Control Sample Data'!Q21&lt;35,'Control Sample Data'!Q21&gt;0),'Control Sample Data'!Q21-'Choose Housekeeping Genes'!AO$20,35-'Choose Housekeeping Genes'!AO$20),"")</f>
        <v/>
      </c>
      <c r="AN21" s="22" t="str">
        <f>IF(SUM('Control Sample Data'!R$3:R$194)&gt;10,IF(AND(ISNUMBER('Control Sample Data'!R21),'Control Sample Data'!R21&lt;35,'Control Sample Data'!R21&gt;0),'Control Sample Data'!R21-'Choose Housekeeping Genes'!AP$20,35-'Choose Housekeeping Genes'!AP$20),"")</f>
        <v/>
      </c>
      <c r="AO21" s="22" t="str">
        <f>IF(SUM('Control Sample Data'!S$3:S$194)&gt;10,IF(AND(ISNUMBER('Control Sample Data'!S21),'Control Sample Data'!S21&lt;35,'Control Sample Data'!S21&gt;0),'Control Sample Data'!S21-'Choose Housekeeping Genes'!AQ$20,35-'Choose Housekeeping Genes'!AQ$20),"")</f>
        <v/>
      </c>
      <c r="AP21" s="22" t="str">
        <f>IF(SUM('Control Sample Data'!T$3:T$194)&gt;10,IF(AND(ISNUMBER('Control Sample Data'!T21),'Control Sample Data'!T21&lt;35,'Control Sample Data'!T21&gt;0),'Control Sample Data'!T21-'Choose Housekeeping Genes'!AR$20,35-'Choose Housekeeping Genes'!AR$20),"")</f>
        <v/>
      </c>
      <c r="AQ21" s="22" t="str">
        <f>IF(SUM('Control Sample Data'!U$3:U$194)&gt;10,IF(AND(ISNUMBER('Control Sample Data'!U21),'Control Sample Data'!U21&lt;35,'Control Sample Data'!U21&gt;0),'Control Sample Data'!U21-'Choose Housekeeping Genes'!AS$20,35-'Choose Housekeeping Genes'!AS$20),"")</f>
        <v/>
      </c>
      <c r="AR21" s="22" t="str">
        <f>IF(SUM('Control Sample Data'!V$3:V$194)&gt;10,IF(AND(ISNUMBER('Control Sample Data'!V21),'Control Sample Data'!V21&lt;35,'Control Sample Data'!V21&gt;0),'Control Sample Data'!V21-'Choose Housekeeping Genes'!AT$20,35-'Choose Housekeeping Genes'!AT$20),"")</f>
        <v/>
      </c>
      <c r="AS21" s="73" t="str">
        <f>'Control Sample Data'!A21</f>
        <v>AK143294</v>
      </c>
      <c r="AT21" s="21" t="s">
        <v>404</v>
      </c>
      <c r="AU21" s="22" t="str">
        <f ca="1">IF(ISNUMBER(C21-'Choose Housekeeping Genes'!D$12),C21-'Choose Housekeeping Genes'!D$12,"")</f>
        <v/>
      </c>
      <c r="AV21" s="22" t="str">
        <f ca="1">IF(ISNUMBER(D21-'Choose Housekeeping Genes'!E$12),D21-'Choose Housekeeping Genes'!E$12,"")</f>
        <v/>
      </c>
      <c r="AW21" s="22" t="str">
        <f ca="1">IF(ISNUMBER(E21-'Choose Housekeeping Genes'!F$12),E21-'Choose Housekeeping Genes'!F$12,"")</f>
        <v/>
      </c>
      <c r="AX21" s="22" t="str">
        <f ca="1">IF(ISNUMBER(F21-'Choose Housekeeping Genes'!G$12),F21-'Choose Housekeeping Genes'!G$12,"")</f>
        <v/>
      </c>
      <c r="AY21" s="22" t="str">
        <f ca="1">IF(ISNUMBER(G21-'Choose Housekeeping Genes'!H$12),G21-'Choose Housekeeping Genes'!H$12,"")</f>
        <v/>
      </c>
      <c r="AZ21" s="22" t="str">
        <f ca="1">IF(ISNUMBER(H21-'Choose Housekeeping Genes'!I$12),H21-'Choose Housekeeping Genes'!I$12,"")</f>
        <v/>
      </c>
      <c r="BA21" s="22" t="str">
        <f ca="1">IF(ISNUMBER(I21-'Choose Housekeeping Genes'!J$12),I21-'Choose Housekeeping Genes'!J$12,"")</f>
        <v/>
      </c>
      <c r="BB21" s="22" t="str">
        <f ca="1">IF(ISNUMBER(J21-'Choose Housekeeping Genes'!K$12),J21-'Choose Housekeeping Genes'!K$12,"")</f>
        <v/>
      </c>
      <c r="BC21" s="22" t="str">
        <f ca="1">IF(ISNUMBER(K21-'Choose Housekeeping Genes'!L$12),K21-'Choose Housekeeping Genes'!L$12,"")</f>
        <v/>
      </c>
      <c r="BD21" s="22" t="str">
        <f ca="1">IF(ISNUMBER(L21-'Choose Housekeeping Genes'!M$12),L21-'Choose Housekeeping Genes'!M$12,"")</f>
        <v/>
      </c>
      <c r="BE21" s="22" t="str">
        <f ca="1">IF(ISNUMBER(M21-'Choose Housekeeping Genes'!N$12),M21-'Choose Housekeeping Genes'!N$12,"")</f>
        <v/>
      </c>
      <c r="BF21" s="22" t="str">
        <f ca="1">IF(ISNUMBER(N21-'Choose Housekeeping Genes'!O$12),N21-'Choose Housekeeping Genes'!O$12,"")</f>
        <v/>
      </c>
      <c r="BG21" s="22" t="str">
        <f ca="1">IF(ISNUMBER(O21-'Choose Housekeeping Genes'!P$12),O21-'Choose Housekeeping Genes'!P$12,"")</f>
        <v/>
      </c>
      <c r="BH21" s="22" t="str">
        <f ca="1">IF(ISNUMBER(P21-'Choose Housekeeping Genes'!Q$12),P21-'Choose Housekeeping Genes'!Q$12,"")</f>
        <v/>
      </c>
      <c r="BI21" s="22" t="str">
        <f ca="1">IF(ISNUMBER(Q21-'Choose Housekeeping Genes'!R$12),Q21-'Choose Housekeeping Genes'!R$12,"")</f>
        <v/>
      </c>
      <c r="BJ21" s="22" t="str">
        <f ca="1">IF(ISNUMBER(R21-'Choose Housekeeping Genes'!S$12),R21-'Choose Housekeeping Genes'!S$12,"")</f>
        <v/>
      </c>
      <c r="BK21" s="22" t="str">
        <f ca="1">IF(ISNUMBER(S21-'Choose Housekeeping Genes'!T$12),S21-'Choose Housekeeping Genes'!T$12,"")</f>
        <v/>
      </c>
      <c r="BL21" s="22" t="str">
        <f ca="1">IF(ISNUMBER(T21-'Choose Housekeeping Genes'!U$12),T21-'Choose Housekeeping Genes'!U$12,"")</f>
        <v/>
      </c>
      <c r="BM21" s="22" t="str">
        <f ca="1">IF(ISNUMBER(U21-'Choose Housekeeping Genes'!V$12),U21-'Choose Housekeeping Genes'!V$12,"")</f>
        <v/>
      </c>
      <c r="BN21" s="22" t="str">
        <f ca="1">IF(ISNUMBER(V21-'Choose Housekeeping Genes'!W$12),V21-'Choose Housekeeping Genes'!W$12,"")</f>
        <v/>
      </c>
      <c r="BO21" s="146" t="str">
        <f t="shared" si="0"/>
        <v>AK143294</v>
      </c>
      <c r="BP21" s="145" t="s">
        <v>404</v>
      </c>
      <c r="BQ21" s="22" t="str">
        <f ca="1">IF(ISNUMBER(Y21-'Choose Housekeeping Genes'!AA$12),Y21-'Choose Housekeeping Genes'!AA$12,"")</f>
        <v/>
      </c>
      <c r="BR21" s="22" t="str">
        <f ca="1">IF(ISNUMBER(Z21-'Choose Housekeeping Genes'!AB$12),Z21-'Choose Housekeeping Genes'!AB$12,"")</f>
        <v/>
      </c>
      <c r="BS21" s="22" t="str">
        <f ca="1">IF(ISNUMBER(AA21-'Choose Housekeeping Genes'!AC$12),AA21-'Choose Housekeeping Genes'!AC$12,"")</f>
        <v/>
      </c>
      <c r="BT21" s="22" t="str">
        <f ca="1">IF(ISNUMBER(AB21-'Choose Housekeeping Genes'!AD$12),AB21-'Choose Housekeeping Genes'!AD$12,"")</f>
        <v/>
      </c>
      <c r="BU21" s="22" t="str">
        <f ca="1">IF(ISNUMBER(AC21-'Choose Housekeeping Genes'!AE$12),AC21-'Choose Housekeeping Genes'!AE$12,"")</f>
        <v/>
      </c>
      <c r="BV21" s="22" t="str">
        <f ca="1">IF(ISNUMBER(AD21-'Choose Housekeeping Genes'!AF$12),AD21-'Choose Housekeeping Genes'!AF$12,"")</f>
        <v/>
      </c>
      <c r="BW21" s="22" t="str">
        <f ca="1">IF(ISNUMBER(AE21-'Choose Housekeeping Genes'!AG$12),AE21-'Choose Housekeeping Genes'!AG$12,"")</f>
        <v/>
      </c>
      <c r="BX21" s="22" t="str">
        <f ca="1">IF(ISNUMBER(AF21-'Choose Housekeeping Genes'!AH$12),AF21-'Choose Housekeeping Genes'!AH$12,"")</f>
        <v/>
      </c>
      <c r="BY21" s="22" t="str">
        <f ca="1">IF(ISNUMBER(AG21-'Choose Housekeeping Genes'!AI$12),AG21-'Choose Housekeeping Genes'!AI$12,"")</f>
        <v/>
      </c>
      <c r="BZ21" s="22" t="str">
        <f ca="1">IF(ISNUMBER(AH21-'Choose Housekeeping Genes'!AJ$12),AH21-'Choose Housekeeping Genes'!AJ$12,"")</f>
        <v/>
      </c>
      <c r="CA21" s="22" t="str">
        <f ca="1">IF(ISNUMBER(AI21-'Choose Housekeeping Genes'!AK$12),AI21-'Choose Housekeeping Genes'!AK$12,"")</f>
        <v/>
      </c>
      <c r="CB21" s="22" t="str">
        <f ca="1">IF(ISNUMBER(AJ21-'Choose Housekeeping Genes'!AL$12),AJ21-'Choose Housekeeping Genes'!AL$12,"")</f>
        <v/>
      </c>
      <c r="CC21" s="22" t="str">
        <f ca="1">IF(ISNUMBER(AK21-'Choose Housekeeping Genes'!AM$12),AK21-'Choose Housekeeping Genes'!AM$12,"")</f>
        <v/>
      </c>
      <c r="CD21" s="22" t="str">
        <f ca="1">IF(ISNUMBER(AL21-'Choose Housekeeping Genes'!AN$12),AL21-'Choose Housekeeping Genes'!AN$12,"")</f>
        <v/>
      </c>
      <c r="CE21" s="22" t="str">
        <f ca="1">IF(ISNUMBER(AM21-'Choose Housekeeping Genes'!AO$12),AM21-'Choose Housekeeping Genes'!AO$12,"")</f>
        <v/>
      </c>
      <c r="CF21" s="22" t="str">
        <f ca="1">IF(ISNUMBER(AN21-'Choose Housekeeping Genes'!AP$12),AN21-'Choose Housekeeping Genes'!AP$12,"")</f>
        <v/>
      </c>
      <c r="CG21" s="22" t="str">
        <f ca="1">IF(ISNUMBER(AO21-'Choose Housekeeping Genes'!AQ$12),AO21-'Choose Housekeeping Genes'!AQ$12,"")</f>
        <v/>
      </c>
      <c r="CH21" s="22" t="str">
        <f ca="1">IF(ISNUMBER(AP21-'Choose Housekeeping Genes'!AR$12),AP21-'Choose Housekeeping Genes'!AR$12,"")</f>
        <v/>
      </c>
      <c r="CI21" s="22" t="str">
        <f ca="1">IF(ISNUMBER(AQ21-'Choose Housekeeping Genes'!AS$12),AQ21-'Choose Housekeeping Genes'!AS$12,"")</f>
        <v/>
      </c>
      <c r="CJ21" s="22" t="str">
        <f ca="1">IF(ISNUMBER(AR21-'Choose Housekeeping Genes'!AT$12),AR21-'Choose Housekeeping Genes'!AT$12,"")</f>
        <v/>
      </c>
      <c r="CK21" s="69" t="e">
        <f t="shared" ca="1" si="4"/>
        <v>#DIV/0!</v>
      </c>
      <c r="CL21" s="148" t="e">
        <f t="shared" ca="1" si="5"/>
        <v>#DIV/0!</v>
      </c>
      <c r="CQ21" s="1">
        <v>19</v>
      </c>
      <c r="CR21" s="47" t="e">
        <f t="array" aca="1" ref="CR21" ca="1">INDIRECT("'All expressed genes'!$A"&amp;MIN(IF('All expressed genes'!$G$3:$G$187=LARGE('All expressed genes'!$G$3:$G$187,CQ21),ROW('All expressed genes'!$A$3:$A$187),"")))</f>
        <v>#DIV/0!</v>
      </c>
      <c r="CS21" s="47" t="e">
        <f t="array" aca="1" ref="CS21" ca="1">INDIRECT("'All expressed genes'!$G"&amp;MIN(IF('All expressed genes'!$G$3:$G$187=LARGE('All expressed genes'!$G$3:$G$187,CQ21),ROW('All expressed genes'!$A$3:$A$187),"")))</f>
        <v>#DIV/0!</v>
      </c>
      <c r="CT21" s="47"/>
      <c r="CU21" s="47">
        <f t="shared" si="46"/>
        <v>167</v>
      </c>
      <c r="CV21" s="47" t="e">
        <f t="array" aca="1" ref="CV21" ca="1">INDIRECT("'All expressed genes'!$A"&amp;MIN(IF('All expressed genes'!$G$3:$G$187=LARGE('All expressed genes'!$G$3:$G$187,CU21),ROW('All expressed genes'!$A$3:$A$187),"")))</f>
        <v>#DIV/0!</v>
      </c>
      <c r="CW21" s="47" t="e">
        <f t="array" aca="1" ref="CW21" ca="1">INDIRECT("'All expressed genes'!$I"&amp;MIN(IF('All expressed genes'!$G$3:$G$187=LARGE('All expressed genes'!$G$3:$G$187,CU21),ROW('All expressed genes'!$A$3:$A$187),"")))</f>
        <v>#DIV/0!</v>
      </c>
      <c r="CX21" s="47" t="e">
        <f t="shared" ca="1" si="1"/>
        <v>#DIV/0!</v>
      </c>
      <c r="DA21" s="73" t="str">
        <f>'Transcript table'!C29</f>
        <v>AK143294</v>
      </c>
      <c r="DB21" s="21" t="s">
        <v>404</v>
      </c>
      <c r="DC21" s="68" t="str">
        <f t="shared" ca="1" si="6"/>
        <v/>
      </c>
      <c r="DD21" s="68" t="str">
        <f t="shared" ca="1" si="7"/>
        <v/>
      </c>
      <c r="DE21" s="68" t="str">
        <f t="shared" ca="1" si="8"/>
        <v/>
      </c>
      <c r="DF21" s="68" t="str">
        <f t="shared" ca="1" si="9"/>
        <v/>
      </c>
      <c r="DG21" s="68" t="str">
        <f t="shared" ca="1" si="10"/>
        <v/>
      </c>
      <c r="DH21" s="68" t="str">
        <f t="shared" ca="1" si="11"/>
        <v/>
      </c>
      <c r="DI21" s="68" t="str">
        <f t="shared" ca="1" si="12"/>
        <v/>
      </c>
      <c r="DJ21" s="68" t="str">
        <f t="shared" ca="1" si="13"/>
        <v/>
      </c>
      <c r="DK21" s="68" t="str">
        <f t="shared" ca="1" si="14"/>
        <v/>
      </c>
      <c r="DL21" s="68" t="str">
        <f t="shared" ca="1" si="15"/>
        <v/>
      </c>
      <c r="DM21" s="68" t="str">
        <f t="shared" ca="1" si="16"/>
        <v/>
      </c>
      <c r="DN21" s="68" t="str">
        <f t="shared" ca="1" si="17"/>
        <v/>
      </c>
      <c r="DO21" s="68" t="str">
        <f t="shared" ca="1" si="18"/>
        <v/>
      </c>
      <c r="DP21" s="68" t="str">
        <f t="shared" ca="1" si="19"/>
        <v/>
      </c>
      <c r="DQ21" s="68" t="str">
        <f t="shared" ca="1" si="20"/>
        <v/>
      </c>
      <c r="DR21" s="68" t="str">
        <f t="shared" ca="1" si="21"/>
        <v/>
      </c>
      <c r="DS21" s="68" t="str">
        <f t="shared" ca="1" si="22"/>
        <v/>
      </c>
      <c r="DT21" s="68" t="str">
        <f t="shared" ca="1" si="23"/>
        <v/>
      </c>
      <c r="DU21" s="68" t="str">
        <f t="shared" ca="1" si="24"/>
        <v/>
      </c>
      <c r="DV21" s="68" t="str">
        <f t="shared" ca="1" si="25"/>
        <v/>
      </c>
      <c r="DW21" s="146" t="str">
        <f>'Transcript table'!C29</f>
        <v>AK143294</v>
      </c>
      <c r="DX21" s="145" t="s">
        <v>404</v>
      </c>
      <c r="DY21" s="68" t="str">
        <f t="shared" ca="1" si="26"/>
        <v/>
      </c>
      <c r="DZ21" s="68" t="str">
        <f t="shared" ca="1" si="27"/>
        <v/>
      </c>
      <c r="EA21" s="68" t="str">
        <f t="shared" ca="1" si="28"/>
        <v/>
      </c>
      <c r="EB21" s="68" t="str">
        <f t="shared" ca="1" si="29"/>
        <v/>
      </c>
      <c r="EC21" s="68" t="str">
        <f t="shared" ca="1" si="30"/>
        <v/>
      </c>
      <c r="ED21" s="68" t="str">
        <f t="shared" ca="1" si="31"/>
        <v/>
      </c>
      <c r="EE21" s="68" t="str">
        <f t="shared" ca="1" si="32"/>
        <v/>
      </c>
      <c r="EF21" s="68" t="str">
        <f t="shared" ca="1" si="33"/>
        <v/>
      </c>
      <c r="EG21" s="68" t="str">
        <f t="shared" ca="1" si="34"/>
        <v/>
      </c>
      <c r="EH21" s="68" t="str">
        <f t="shared" ca="1" si="35"/>
        <v/>
      </c>
      <c r="EI21" s="68" t="str">
        <f t="shared" ca="1" si="36"/>
        <v/>
      </c>
      <c r="EJ21" s="68" t="str">
        <f t="shared" ca="1" si="37"/>
        <v/>
      </c>
      <c r="EK21" s="68" t="str">
        <f t="shared" ca="1" si="38"/>
        <v/>
      </c>
      <c r="EL21" s="68" t="str">
        <f t="shared" ca="1" si="39"/>
        <v/>
      </c>
      <c r="EM21" s="68" t="str">
        <f t="shared" ca="1" si="40"/>
        <v/>
      </c>
      <c r="EN21" s="68" t="str">
        <f t="shared" ca="1" si="41"/>
        <v/>
      </c>
      <c r="EO21" s="68" t="str">
        <f t="shared" ca="1" si="42"/>
        <v/>
      </c>
      <c r="EP21" s="68" t="str">
        <f t="shared" ca="1" si="43"/>
        <v/>
      </c>
      <c r="EQ21" s="68" t="str">
        <f t="shared" ca="1" si="44"/>
        <v/>
      </c>
      <c r="ER21" s="68" t="str">
        <f t="shared" ca="1" si="45"/>
        <v/>
      </c>
    </row>
    <row r="22" spans="1:148" ht="13.5" customHeight="1">
      <c r="A22" s="139" t="str">
        <f>'Test Sample Data'!A22</f>
        <v>AK143693</v>
      </c>
      <c r="B22" s="141" t="s">
        <v>402</v>
      </c>
      <c r="C22" s="22" t="str">
        <f>IF(SUM('Test Sample Data'!C$3:C$194)&gt;10,IF(AND(ISNUMBER('Test Sample Data'!C22),'Test Sample Data'!C22&lt;35,'Test Sample Data'!C22&gt;0),'Test Sample Data'!C22-'Choose Housekeeping Genes'!D$20,35-'Choose Housekeeping Genes'!D$20),"")</f>
        <v/>
      </c>
      <c r="D22" s="22" t="str">
        <f>IF(SUM('Test Sample Data'!D$3:D$194)&gt;10,IF(AND(ISNUMBER('Test Sample Data'!D22),'Test Sample Data'!D22&lt;35,'Test Sample Data'!D22&gt;0),'Test Sample Data'!D22-'Choose Housekeeping Genes'!E$20,35-'Choose Housekeeping Genes'!E$20),"")</f>
        <v/>
      </c>
      <c r="E22" s="22" t="str">
        <f>IF(SUM('Test Sample Data'!E$3:E$194)&gt;10,IF(AND(ISNUMBER('Test Sample Data'!E22),'Test Sample Data'!E22&lt;35,'Test Sample Data'!E22&gt;0),'Test Sample Data'!E22-'Choose Housekeeping Genes'!F$20,35-'Choose Housekeeping Genes'!F$20),"")</f>
        <v/>
      </c>
      <c r="F22" s="22" t="str">
        <f>IF(SUM('Test Sample Data'!F$3:F$194)&gt;10,IF(AND(ISNUMBER('Test Sample Data'!F22),'Test Sample Data'!F22&lt;35,'Test Sample Data'!F22&gt;0),'Test Sample Data'!F22-'Choose Housekeeping Genes'!G$20,35-'Choose Housekeeping Genes'!G$20),"")</f>
        <v/>
      </c>
      <c r="G22" s="22" t="str">
        <f>IF(SUM('Test Sample Data'!G$3:G$194)&gt;10,IF(AND(ISNUMBER('Test Sample Data'!G22),'Test Sample Data'!G22&lt;35,'Test Sample Data'!G22&gt;0),'Test Sample Data'!G22-'Choose Housekeeping Genes'!H$20,35-'Choose Housekeeping Genes'!H$20),"")</f>
        <v/>
      </c>
      <c r="H22" s="22" t="str">
        <f>IF(SUM('Test Sample Data'!H$3:H$194)&gt;10,IF(AND(ISNUMBER('Test Sample Data'!H22),'Test Sample Data'!H22&lt;35,'Test Sample Data'!H22&gt;0),'Test Sample Data'!H22-'Choose Housekeeping Genes'!I$20,35-'Choose Housekeeping Genes'!I$20),"")</f>
        <v/>
      </c>
      <c r="I22" s="22" t="str">
        <f>IF(SUM('Test Sample Data'!I$3:I$194)&gt;10,IF(AND(ISNUMBER('Test Sample Data'!I22),'Test Sample Data'!I22&lt;35,'Test Sample Data'!I22&gt;0),'Test Sample Data'!I22-'Choose Housekeeping Genes'!J$20,35-'Choose Housekeeping Genes'!J$20),"")</f>
        <v/>
      </c>
      <c r="J22" s="22" t="str">
        <f>IF(SUM('Test Sample Data'!J$3:J$194)&gt;10,IF(AND(ISNUMBER('Test Sample Data'!J22),'Test Sample Data'!J22&lt;35,'Test Sample Data'!J22&gt;0),'Test Sample Data'!J22-'Choose Housekeeping Genes'!K$20,35-'Choose Housekeeping Genes'!K$20),"")</f>
        <v/>
      </c>
      <c r="K22" s="22" t="str">
        <f>IF(SUM('Test Sample Data'!K$3:K$194)&gt;10,IF(AND(ISNUMBER('Test Sample Data'!K22),'Test Sample Data'!K22&lt;35,'Test Sample Data'!K22&gt;0),'Test Sample Data'!K22-'Choose Housekeeping Genes'!L$20,35-'Choose Housekeeping Genes'!L$20),"")</f>
        <v/>
      </c>
      <c r="L22" s="22" t="str">
        <f>IF(SUM('Test Sample Data'!L$3:L$194)&gt;10,IF(AND(ISNUMBER('Test Sample Data'!L22),'Test Sample Data'!L22&lt;35,'Test Sample Data'!L22&gt;0),'Test Sample Data'!L22-'Choose Housekeeping Genes'!M$20,35-'Choose Housekeeping Genes'!M$20),"")</f>
        <v/>
      </c>
      <c r="M22" s="22" t="str">
        <f>IF(SUM('Test Sample Data'!M$3:M$194)&gt;10,IF(AND(ISNUMBER('Test Sample Data'!M22),'Test Sample Data'!M22&lt;35,'Test Sample Data'!M22&gt;0),'Test Sample Data'!M22-'Choose Housekeeping Genes'!N$20,35-'Choose Housekeeping Genes'!N$20),"")</f>
        <v/>
      </c>
      <c r="N22" s="22" t="str">
        <f>IF(SUM('Test Sample Data'!N$3:N$194)&gt;10,IF(AND(ISNUMBER('Test Sample Data'!N22),'Test Sample Data'!N22&lt;35,'Test Sample Data'!N22&gt;0),'Test Sample Data'!N22-'Choose Housekeeping Genes'!O$20,35-'Choose Housekeeping Genes'!O$20),"")</f>
        <v/>
      </c>
      <c r="O22" s="22" t="str">
        <f>IF(SUM('Test Sample Data'!O$3:O$194)&gt;10,IF(AND(ISNUMBER('Test Sample Data'!O22),'Test Sample Data'!O22&lt;35,'Test Sample Data'!O22&gt;0),'Test Sample Data'!O22-'Choose Housekeeping Genes'!P$20,35-'Choose Housekeeping Genes'!P$20),"")</f>
        <v/>
      </c>
      <c r="P22" s="22" t="str">
        <f>IF(SUM('Test Sample Data'!P$3:P$194)&gt;10,IF(AND(ISNUMBER('Test Sample Data'!P22),'Test Sample Data'!P22&lt;35,'Test Sample Data'!P22&gt;0),'Test Sample Data'!P22-'Choose Housekeeping Genes'!Q$20,35-'Choose Housekeeping Genes'!Q$20),"")</f>
        <v/>
      </c>
      <c r="Q22" s="22" t="str">
        <f>IF(SUM('Test Sample Data'!Q$3:Q$194)&gt;10,IF(AND(ISNUMBER('Test Sample Data'!Q22),'Test Sample Data'!Q22&lt;35,'Test Sample Data'!Q22&gt;0),'Test Sample Data'!Q22-'Choose Housekeeping Genes'!R$20,35-'Choose Housekeeping Genes'!R$20),"")</f>
        <v/>
      </c>
      <c r="R22" s="22" t="str">
        <f>IF(SUM('Test Sample Data'!R$3:R$194)&gt;10,IF(AND(ISNUMBER('Test Sample Data'!R22),'Test Sample Data'!R22&lt;35,'Test Sample Data'!R22&gt;0),'Test Sample Data'!R22-'Choose Housekeeping Genes'!S$20,35-'Choose Housekeeping Genes'!S$20),"")</f>
        <v/>
      </c>
      <c r="S22" s="22" t="str">
        <f>IF(SUM('Test Sample Data'!S$3:S$194)&gt;10,IF(AND(ISNUMBER('Test Sample Data'!S22),'Test Sample Data'!S22&lt;35,'Test Sample Data'!S22&gt;0),'Test Sample Data'!S22-'Choose Housekeeping Genes'!T$20,35-'Choose Housekeeping Genes'!T$20),"")</f>
        <v/>
      </c>
      <c r="T22" s="22" t="str">
        <f>IF(SUM('Test Sample Data'!T$3:T$194)&gt;10,IF(AND(ISNUMBER('Test Sample Data'!T22),'Test Sample Data'!T22&lt;35,'Test Sample Data'!T22&gt;0),'Test Sample Data'!T22-'Choose Housekeeping Genes'!U$20,35-'Choose Housekeeping Genes'!U$20),"")</f>
        <v/>
      </c>
      <c r="U22" s="22" t="str">
        <f>IF(SUM('Test Sample Data'!U$3:U$194)&gt;10,IF(AND(ISNUMBER('Test Sample Data'!U22),'Test Sample Data'!U22&lt;35,'Test Sample Data'!U22&gt;0),'Test Sample Data'!U22-'Choose Housekeeping Genes'!V$20,35-'Choose Housekeeping Genes'!V$20),"")</f>
        <v/>
      </c>
      <c r="V22" s="22" t="str">
        <f>IF(SUM('Test Sample Data'!V$3:V$194)&gt;10,IF(AND(ISNUMBER('Test Sample Data'!V22),'Test Sample Data'!V22&lt;35,'Test Sample Data'!V22&gt;0),'Test Sample Data'!V22-'Choose Housekeeping Genes'!W$20,35-'Choose Housekeeping Genes'!W$20),"")</f>
        <v/>
      </c>
      <c r="W22" s="144" t="str">
        <f>'Control Sample Data'!A22</f>
        <v>AK143693</v>
      </c>
      <c r="X22" s="145" t="s">
        <v>402</v>
      </c>
      <c r="Y22" s="22" t="str">
        <f>IF(SUM('Control Sample Data'!C$3:C$194)&gt;10,IF(AND(ISNUMBER('Control Sample Data'!C22),'Control Sample Data'!C22&lt;35,'Control Sample Data'!C22&gt;0),'Control Sample Data'!C22-'Choose Housekeeping Genes'!AA$20,35-'Choose Housekeeping Genes'!AA$20),"")</f>
        <v/>
      </c>
      <c r="Z22" s="22" t="str">
        <f>IF(SUM('Control Sample Data'!D$3:D$194)&gt;10,IF(AND(ISNUMBER('Control Sample Data'!D22),'Control Sample Data'!D22&lt;35,'Control Sample Data'!D22&gt;0),'Control Sample Data'!D22-'Choose Housekeeping Genes'!AB$20,35-'Choose Housekeeping Genes'!AB$20),"")</f>
        <v/>
      </c>
      <c r="AA22" s="22" t="str">
        <f>IF(SUM('Control Sample Data'!E$3:E$194)&gt;10,IF(AND(ISNUMBER('Control Sample Data'!E22),'Control Sample Data'!E22&lt;35,'Control Sample Data'!E22&gt;0),'Control Sample Data'!E22-'Choose Housekeeping Genes'!AC$20,35-'Choose Housekeeping Genes'!AC$20),"")</f>
        <v/>
      </c>
      <c r="AB22" s="22" t="str">
        <f>IF(SUM('Control Sample Data'!F$3:F$194)&gt;10,IF(AND(ISNUMBER('Control Sample Data'!F22),'Control Sample Data'!F22&lt;35,'Control Sample Data'!F22&gt;0),'Control Sample Data'!F22-'Choose Housekeeping Genes'!AD$20,35-'Choose Housekeeping Genes'!AD$20),"")</f>
        <v/>
      </c>
      <c r="AC22" s="22" t="str">
        <f>IF(SUM('Control Sample Data'!G$3:G$194)&gt;10,IF(AND(ISNUMBER('Control Sample Data'!G22),'Control Sample Data'!G22&lt;35,'Control Sample Data'!G22&gt;0),'Control Sample Data'!G22-'Choose Housekeeping Genes'!AE$20,35-'Choose Housekeeping Genes'!AE$20),"")</f>
        <v/>
      </c>
      <c r="AD22" s="22" t="str">
        <f>IF(SUM('Control Sample Data'!H$3:H$194)&gt;10,IF(AND(ISNUMBER('Control Sample Data'!H22),'Control Sample Data'!H22&lt;35,'Control Sample Data'!H22&gt;0),'Control Sample Data'!H22-'Choose Housekeeping Genes'!AF$20,35-'Choose Housekeeping Genes'!AF$20),"")</f>
        <v/>
      </c>
      <c r="AE22" s="22" t="str">
        <f>IF(SUM('Control Sample Data'!I$3:I$194)&gt;10,IF(AND(ISNUMBER('Control Sample Data'!I22),'Control Sample Data'!I22&lt;35,'Control Sample Data'!I22&gt;0),'Control Sample Data'!I22-'Choose Housekeeping Genes'!AG$20,35-'Choose Housekeeping Genes'!AG$20),"")</f>
        <v/>
      </c>
      <c r="AF22" s="22" t="str">
        <f>IF(SUM('Control Sample Data'!J$3:J$194)&gt;10,IF(AND(ISNUMBER('Control Sample Data'!J22),'Control Sample Data'!J22&lt;35,'Control Sample Data'!J22&gt;0),'Control Sample Data'!J22-'Choose Housekeeping Genes'!AH$20,35-'Choose Housekeeping Genes'!AH$20),"")</f>
        <v/>
      </c>
      <c r="AG22" s="22" t="str">
        <f>IF(SUM('Control Sample Data'!K$3:K$194)&gt;10,IF(AND(ISNUMBER('Control Sample Data'!K22),'Control Sample Data'!K22&lt;35,'Control Sample Data'!K22&gt;0),'Control Sample Data'!K22-'Choose Housekeeping Genes'!AI$20,35-'Choose Housekeeping Genes'!AI$20),"")</f>
        <v/>
      </c>
      <c r="AH22" s="22" t="str">
        <f>IF(SUM('Control Sample Data'!L$3:L$194)&gt;10,IF(AND(ISNUMBER('Control Sample Data'!L22),'Control Sample Data'!L22&lt;35,'Control Sample Data'!L22&gt;0),'Control Sample Data'!L22-'Choose Housekeeping Genes'!AJ$20,35-'Choose Housekeeping Genes'!AJ$20),"")</f>
        <v/>
      </c>
      <c r="AI22" s="22" t="str">
        <f>IF(SUM('Control Sample Data'!M$3:M$194)&gt;10,IF(AND(ISNUMBER('Control Sample Data'!M22),'Control Sample Data'!M22&lt;35,'Control Sample Data'!M22&gt;0),'Control Sample Data'!M22-'Choose Housekeeping Genes'!AK$20,35-'Choose Housekeeping Genes'!AK$20),"")</f>
        <v/>
      </c>
      <c r="AJ22" s="22" t="str">
        <f>IF(SUM('Control Sample Data'!N$3:N$194)&gt;10,IF(AND(ISNUMBER('Control Sample Data'!N22),'Control Sample Data'!N22&lt;35,'Control Sample Data'!N22&gt;0),'Control Sample Data'!N22-'Choose Housekeeping Genes'!AL$20,35-'Choose Housekeeping Genes'!AL$20),"")</f>
        <v/>
      </c>
      <c r="AK22" s="22" t="str">
        <f>IF(SUM('Control Sample Data'!O$3:O$194)&gt;10,IF(AND(ISNUMBER('Control Sample Data'!O22),'Control Sample Data'!O22&lt;35,'Control Sample Data'!O22&gt;0),'Control Sample Data'!O22-'Choose Housekeeping Genes'!AM$20,35-'Choose Housekeeping Genes'!AM$20),"")</f>
        <v/>
      </c>
      <c r="AL22" s="22" t="str">
        <f>IF(SUM('Control Sample Data'!P$3:P$194)&gt;10,IF(AND(ISNUMBER('Control Sample Data'!P22),'Control Sample Data'!P22&lt;35,'Control Sample Data'!P22&gt;0),'Control Sample Data'!P22-'Choose Housekeeping Genes'!AN$20,35-'Choose Housekeeping Genes'!AN$20),"")</f>
        <v/>
      </c>
      <c r="AM22" s="22" t="str">
        <f>IF(SUM('Control Sample Data'!Q$3:Q$194)&gt;10,IF(AND(ISNUMBER('Control Sample Data'!Q22),'Control Sample Data'!Q22&lt;35,'Control Sample Data'!Q22&gt;0),'Control Sample Data'!Q22-'Choose Housekeeping Genes'!AO$20,35-'Choose Housekeeping Genes'!AO$20),"")</f>
        <v/>
      </c>
      <c r="AN22" s="22" t="str">
        <f>IF(SUM('Control Sample Data'!R$3:R$194)&gt;10,IF(AND(ISNUMBER('Control Sample Data'!R22),'Control Sample Data'!R22&lt;35,'Control Sample Data'!R22&gt;0),'Control Sample Data'!R22-'Choose Housekeeping Genes'!AP$20,35-'Choose Housekeeping Genes'!AP$20),"")</f>
        <v/>
      </c>
      <c r="AO22" s="22" t="str">
        <f>IF(SUM('Control Sample Data'!S$3:S$194)&gt;10,IF(AND(ISNUMBER('Control Sample Data'!S22),'Control Sample Data'!S22&lt;35,'Control Sample Data'!S22&gt;0),'Control Sample Data'!S22-'Choose Housekeeping Genes'!AQ$20,35-'Choose Housekeeping Genes'!AQ$20),"")</f>
        <v/>
      </c>
      <c r="AP22" s="22" t="str">
        <f>IF(SUM('Control Sample Data'!T$3:T$194)&gt;10,IF(AND(ISNUMBER('Control Sample Data'!T22),'Control Sample Data'!T22&lt;35,'Control Sample Data'!T22&gt;0),'Control Sample Data'!T22-'Choose Housekeeping Genes'!AR$20,35-'Choose Housekeeping Genes'!AR$20),"")</f>
        <v/>
      </c>
      <c r="AQ22" s="22" t="str">
        <f>IF(SUM('Control Sample Data'!U$3:U$194)&gt;10,IF(AND(ISNUMBER('Control Sample Data'!U22),'Control Sample Data'!U22&lt;35,'Control Sample Data'!U22&gt;0),'Control Sample Data'!U22-'Choose Housekeeping Genes'!AS$20,35-'Choose Housekeeping Genes'!AS$20),"")</f>
        <v/>
      </c>
      <c r="AR22" s="22" t="str">
        <f>IF(SUM('Control Sample Data'!V$3:V$194)&gt;10,IF(AND(ISNUMBER('Control Sample Data'!V22),'Control Sample Data'!V22&lt;35,'Control Sample Data'!V22&gt;0),'Control Sample Data'!V22-'Choose Housekeeping Genes'!AT$20,35-'Choose Housekeeping Genes'!AT$20),"")</f>
        <v/>
      </c>
      <c r="AS22" s="73" t="str">
        <f>'Control Sample Data'!A22</f>
        <v>AK143693</v>
      </c>
      <c r="AT22" s="21" t="s">
        <v>402</v>
      </c>
      <c r="AU22" s="22" t="str">
        <f ca="1">IF(ISNUMBER(C22-'Choose Housekeeping Genes'!D$12),C22-'Choose Housekeeping Genes'!D$12,"")</f>
        <v/>
      </c>
      <c r="AV22" s="22" t="str">
        <f ca="1">IF(ISNUMBER(D22-'Choose Housekeeping Genes'!E$12),D22-'Choose Housekeeping Genes'!E$12,"")</f>
        <v/>
      </c>
      <c r="AW22" s="22" t="str">
        <f ca="1">IF(ISNUMBER(E22-'Choose Housekeeping Genes'!F$12),E22-'Choose Housekeeping Genes'!F$12,"")</f>
        <v/>
      </c>
      <c r="AX22" s="22" t="str">
        <f ca="1">IF(ISNUMBER(F22-'Choose Housekeeping Genes'!G$12),F22-'Choose Housekeeping Genes'!G$12,"")</f>
        <v/>
      </c>
      <c r="AY22" s="22" t="str">
        <f ca="1">IF(ISNUMBER(G22-'Choose Housekeeping Genes'!H$12),G22-'Choose Housekeeping Genes'!H$12,"")</f>
        <v/>
      </c>
      <c r="AZ22" s="22" t="str">
        <f ca="1">IF(ISNUMBER(H22-'Choose Housekeeping Genes'!I$12),H22-'Choose Housekeeping Genes'!I$12,"")</f>
        <v/>
      </c>
      <c r="BA22" s="22" t="str">
        <f ca="1">IF(ISNUMBER(I22-'Choose Housekeeping Genes'!J$12),I22-'Choose Housekeeping Genes'!J$12,"")</f>
        <v/>
      </c>
      <c r="BB22" s="22" t="str">
        <f ca="1">IF(ISNUMBER(J22-'Choose Housekeeping Genes'!K$12),J22-'Choose Housekeeping Genes'!K$12,"")</f>
        <v/>
      </c>
      <c r="BC22" s="22" t="str">
        <f ca="1">IF(ISNUMBER(K22-'Choose Housekeeping Genes'!L$12),K22-'Choose Housekeeping Genes'!L$12,"")</f>
        <v/>
      </c>
      <c r="BD22" s="22" t="str">
        <f ca="1">IF(ISNUMBER(L22-'Choose Housekeeping Genes'!M$12),L22-'Choose Housekeeping Genes'!M$12,"")</f>
        <v/>
      </c>
      <c r="BE22" s="22" t="str">
        <f ca="1">IF(ISNUMBER(M22-'Choose Housekeeping Genes'!N$12),M22-'Choose Housekeeping Genes'!N$12,"")</f>
        <v/>
      </c>
      <c r="BF22" s="22" t="str">
        <f ca="1">IF(ISNUMBER(N22-'Choose Housekeeping Genes'!O$12),N22-'Choose Housekeeping Genes'!O$12,"")</f>
        <v/>
      </c>
      <c r="BG22" s="22" t="str">
        <f ca="1">IF(ISNUMBER(O22-'Choose Housekeeping Genes'!P$12),O22-'Choose Housekeeping Genes'!P$12,"")</f>
        <v/>
      </c>
      <c r="BH22" s="22" t="str">
        <f ca="1">IF(ISNUMBER(P22-'Choose Housekeeping Genes'!Q$12),P22-'Choose Housekeeping Genes'!Q$12,"")</f>
        <v/>
      </c>
      <c r="BI22" s="22" t="str">
        <f ca="1">IF(ISNUMBER(Q22-'Choose Housekeeping Genes'!R$12),Q22-'Choose Housekeeping Genes'!R$12,"")</f>
        <v/>
      </c>
      <c r="BJ22" s="22" t="str">
        <f ca="1">IF(ISNUMBER(R22-'Choose Housekeeping Genes'!S$12),R22-'Choose Housekeeping Genes'!S$12,"")</f>
        <v/>
      </c>
      <c r="BK22" s="22" t="str">
        <f ca="1">IF(ISNUMBER(S22-'Choose Housekeeping Genes'!T$12),S22-'Choose Housekeeping Genes'!T$12,"")</f>
        <v/>
      </c>
      <c r="BL22" s="22" t="str">
        <f ca="1">IF(ISNUMBER(T22-'Choose Housekeeping Genes'!U$12),T22-'Choose Housekeeping Genes'!U$12,"")</f>
        <v/>
      </c>
      <c r="BM22" s="22" t="str">
        <f ca="1">IF(ISNUMBER(U22-'Choose Housekeeping Genes'!V$12),U22-'Choose Housekeeping Genes'!V$12,"")</f>
        <v/>
      </c>
      <c r="BN22" s="22" t="str">
        <f ca="1">IF(ISNUMBER(V22-'Choose Housekeeping Genes'!W$12),V22-'Choose Housekeeping Genes'!W$12,"")</f>
        <v/>
      </c>
      <c r="BO22" s="146" t="str">
        <f t="shared" si="0"/>
        <v>AK143693</v>
      </c>
      <c r="BP22" s="145" t="s">
        <v>402</v>
      </c>
      <c r="BQ22" s="22" t="str">
        <f ca="1">IF(ISNUMBER(Y22-'Choose Housekeeping Genes'!AA$12),Y22-'Choose Housekeeping Genes'!AA$12,"")</f>
        <v/>
      </c>
      <c r="BR22" s="22" t="str">
        <f ca="1">IF(ISNUMBER(Z22-'Choose Housekeeping Genes'!AB$12),Z22-'Choose Housekeeping Genes'!AB$12,"")</f>
        <v/>
      </c>
      <c r="BS22" s="22" t="str">
        <f ca="1">IF(ISNUMBER(AA22-'Choose Housekeeping Genes'!AC$12),AA22-'Choose Housekeeping Genes'!AC$12,"")</f>
        <v/>
      </c>
      <c r="BT22" s="22" t="str">
        <f ca="1">IF(ISNUMBER(AB22-'Choose Housekeeping Genes'!AD$12),AB22-'Choose Housekeeping Genes'!AD$12,"")</f>
        <v/>
      </c>
      <c r="BU22" s="22" t="str">
        <f ca="1">IF(ISNUMBER(AC22-'Choose Housekeeping Genes'!AE$12),AC22-'Choose Housekeeping Genes'!AE$12,"")</f>
        <v/>
      </c>
      <c r="BV22" s="22" t="str">
        <f ca="1">IF(ISNUMBER(AD22-'Choose Housekeeping Genes'!AF$12),AD22-'Choose Housekeeping Genes'!AF$12,"")</f>
        <v/>
      </c>
      <c r="BW22" s="22" t="str">
        <f ca="1">IF(ISNUMBER(AE22-'Choose Housekeeping Genes'!AG$12),AE22-'Choose Housekeeping Genes'!AG$12,"")</f>
        <v/>
      </c>
      <c r="BX22" s="22" t="str">
        <f ca="1">IF(ISNUMBER(AF22-'Choose Housekeeping Genes'!AH$12),AF22-'Choose Housekeeping Genes'!AH$12,"")</f>
        <v/>
      </c>
      <c r="BY22" s="22" t="str">
        <f ca="1">IF(ISNUMBER(AG22-'Choose Housekeeping Genes'!AI$12),AG22-'Choose Housekeeping Genes'!AI$12,"")</f>
        <v/>
      </c>
      <c r="BZ22" s="22" t="str">
        <f ca="1">IF(ISNUMBER(AH22-'Choose Housekeeping Genes'!AJ$12),AH22-'Choose Housekeeping Genes'!AJ$12,"")</f>
        <v/>
      </c>
      <c r="CA22" s="22" t="str">
        <f ca="1">IF(ISNUMBER(AI22-'Choose Housekeeping Genes'!AK$12),AI22-'Choose Housekeeping Genes'!AK$12,"")</f>
        <v/>
      </c>
      <c r="CB22" s="22" t="str">
        <f ca="1">IF(ISNUMBER(AJ22-'Choose Housekeeping Genes'!AL$12),AJ22-'Choose Housekeeping Genes'!AL$12,"")</f>
        <v/>
      </c>
      <c r="CC22" s="22" t="str">
        <f ca="1">IF(ISNUMBER(AK22-'Choose Housekeeping Genes'!AM$12),AK22-'Choose Housekeeping Genes'!AM$12,"")</f>
        <v/>
      </c>
      <c r="CD22" s="22" t="str">
        <f ca="1">IF(ISNUMBER(AL22-'Choose Housekeeping Genes'!AN$12),AL22-'Choose Housekeeping Genes'!AN$12,"")</f>
        <v/>
      </c>
      <c r="CE22" s="22" t="str">
        <f ca="1">IF(ISNUMBER(AM22-'Choose Housekeeping Genes'!AO$12),AM22-'Choose Housekeeping Genes'!AO$12,"")</f>
        <v/>
      </c>
      <c r="CF22" s="22" t="str">
        <f ca="1">IF(ISNUMBER(AN22-'Choose Housekeeping Genes'!AP$12),AN22-'Choose Housekeeping Genes'!AP$12,"")</f>
        <v/>
      </c>
      <c r="CG22" s="22" t="str">
        <f ca="1">IF(ISNUMBER(AO22-'Choose Housekeeping Genes'!AQ$12),AO22-'Choose Housekeeping Genes'!AQ$12,"")</f>
        <v/>
      </c>
      <c r="CH22" s="22" t="str">
        <f ca="1">IF(ISNUMBER(AP22-'Choose Housekeeping Genes'!AR$12),AP22-'Choose Housekeeping Genes'!AR$12,"")</f>
        <v/>
      </c>
      <c r="CI22" s="22" t="str">
        <f ca="1">IF(ISNUMBER(AQ22-'Choose Housekeeping Genes'!AS$12),AQ22-'Choose Housekeeping Genes'!AS$12,"")</f>
        <v/>
      </c>
      <c r="CJ22" s="22" t="str">
        <f ca="1">IF(ISNUMBER(AR22-'Choose Housekeeping Genes'!AT$12),AR22-'Choose Housekeeping Genes'!AT$12,"")</f>
        <v/>
      </c>
      <c r="CK22" s="69" t="e">
        <f t="shared" ca="1" si="4"/>
        <v>#DIV/0!</v>
      </c>
      <c r="CL22" s="148" t="e">
        <f t="shared" ca="1" si="5"/>
        <v>#DIV/0!</v>
      </c>
      <c r="CQ22" s="1">
        <v>20</v>
      </c>
      <c r="CR22" s="47" t="e">
        <f t="array" aca="1" ref="CR22" ca="1">INDIRECT("'All expressed genes'!$A"&amp;MIN(IF('All expressed genes'!$G$3:$G$187=LARGE('All expressed genes'!$G$3:$G$187,CQ22),ROW('All expressed genes'!$A$3:$A$187),"")))</f>
        <v>#DIV/0!</v>
      </c>
      <c r="CS22" s="47" t="e">
        <f t="array" aca="1" ref="CS22" ca="1">INDIRECT("'All expressed genes'!$G"&amp;MIN(IF('All expressed genes'!$G$3:$G$187=LARGE('All expressed genes'!$G$3:$G$187,CQ22),ROW('All expressed genes'!$A$3:$A$187),"")))</f>
        <v>#DIV/0!</v>
      </c>
      <c r="CT22" s="47"/>
      <c r="CU22" s="47">
        <f t="shared" si="46"/>
        <v>166</v>
      </c>
      <c r="CV22" s="47" t="e">
        <f t="array" aca="1" ref="CV22" ca="1">INDIRECT("'All expressed genes'!$A"&amp;MIN(IF('All expressed genes'!$G$3:$G$187=LARGE('All expressed genes'!$G$3:$G$187,CU22),ROW('All expressed genes'!$A$3:$A$187),"")))</f>
        <v>#DIV/0!</v>
      </c>
      <c r="CW22" s="47" t="e">
        <f t="array" aca="1" ref="CW22" ca="1">INDIRECT("'All expressed genes'!$I"&amp;MIN(IF('All expressed genes'!$G$3:$G$187=LARGE('All expressed genes'!$G$3:$G$187,CU22),ROW('All expressed genes'!$A$3:$A$187),"")))</f>
        <v>#DIV/0!</v>
      </c>
      <c r="CX22" s="47" t="e">
        <f t="shared" ca="1" si="1"/>
        <v>#DIV/0!</v>
      </c>
      <c r="DA22" s="73" t="str">
        <f>'Transcript table'!C30</f>
        <v>AK143693</v>
      </c>
      <c r="DB22" s="21" t="s">
        <v>402</v>
      </c>
      <c r="DC22" s="68" t="str">
        <f t="shared" ca="1" si="6"/>
        <v/>
      </c>
      <c r="DD22" s="68" t="str">
        <f t="shared" ca="1" si="7"/>
        <v/>
      </c>
      <c r="DE22" s="68" t="str">
        <f t="shared" ca="1" si="8"/>
        <v/>
      </c>
      <c r="DF22" s="68" t="str">
        <f t="shared" ca="1" si="9"/>
        <v/>
      </c>
      <c r="DG22" s="68" t="str">
        <f t="shared" ca="1" si="10"/>
        <v/>
      </c>
      <c r="DH22" s="68" t="str">
        <f t="shared" ca="1" si="11"/>
        <v/>
      </c>
      <c r="DI22" s="68" t="str">
        <f t="shared" ca="1" si="12"/>
        <v/>
      </c>
      <c r="DJ22" s="68" t="str">
        <f t="shared" ca="1" si="13"/>
        <v/>
      </c>
      <c r="DK22" s="68" t="str">
        <f t="shared" ca="1" si="14"/>
        <v/>
      </c>
      <c r="DL22" s="68" t="str">
        <f t="shared" ca="1" si="15"/>
        <v/>
      </c>
      <c r="DM22" s="68" t="str">
        <f t="shared" ca="1" si="16"/>
        <v/>
      </c>
      <c r="DN22" s="68" t="str">
        <f t="shared" ca="1" si="17"/>
        <v/>
      </c>
      <c r="DO22" s="68" t="str">
        <f t="shared" ca="1" si="18"/>
        <v/>
      </c>
      <c r="DP22" s="68" t="str">
        <f t="shared" ca="1" si="19"/>
        <v/>
      </c>
      <c r="DQ22" s="68" t="str">
        <f t="shared" ca="1" si="20"/>
        <v/>
      </c>
      <c r="DR22" s="68" t="str">
        <f t="shared" ca="1" si="21"/>
        <v/>
      </c>
      <c r="DS22" s="68" t="str">
        <f t="shared" ca="1" si="22"/>
        <v/>
      </c>
      <c r="DT22" s="68" t="str">
        <f t="shared" ca="1" si="23"/>
        <v/>
      </c>
      <c r="DU22" s="68" t="str">
        <f t="shared" ca="1" si="24"/>
        <v/>
      </c>
      <c r="DV22" s="68" t="str">
        <f t="shared" ca="1" si="25"/>
        <v/>
      </c>
      <c r="DW22" s="146" t="str">
        <f>'Transcript table'!C30</f>
        <v>AK143693</v>
      </c>
      <c r="DX22" s="145" t="s">
        <v>402</v>
      </c>
      <c r="DY22" s="68" t="str">
        <f t="shared" ca="1" si="26"/>
        <v/>
      </c>
      <c r="DZ22" s="68" t="str">
        <f t="shared" ca="1" si="27"/>
        <v/>
      </c>
      <c r="EA22" s="68" t="str">
        <f t="shared" ca="1" si="28"/>
        <v/>
      </c>
      <c r="EB22" s="68" t="str">
        <f t="shared" ca="1" si="29"/>
        <v/>
      </c>
      <c r="EC22" s="68" t="str">
        <f t="shared" ca="1" si="30"/>
        <v/>
      </c>
      <c r="ED22" s="68" t="str">
        <f t="shared" ca="1" si="31"/>
        <v/>
      </c>
      <c r="EE22" s="68" t="str">
        <f t="shared" ca="1" si="32"/>
        <v/>
      </c>
      <c r="EF22" s="68" t="str">
        <f t="shared" ca="1" si="33"/>
        <v/>
      </c>
      <c r="EG22" s="68" t="str">
        <f t="shared" ca="1" si="34"/>
        <v/>
      </c>
      <c r="EH22" s="68" t="str">
        <f t="shared" ca="1" si="35"/>
        <v/>
      </c>
      <c r="EI22" s="68" t="str">
        <f t="shared" ca="1" si="36"/>
        <v/>
      </c>
      <c r="EJ22" s="68" t="str">
        <f t="shared" ca="1" si="37"/>
        <v/>
      </c>
      <c r="EK22" s="68" t="str">
        <f t="shared" ca="1" si="38"/>
        <v/>
      </c>
      <c r="EL22" s="68" t="str">
        <f t="shared" ca="1" si="39"/>
        <v/>
      </c>
      <c r="EM22" s="68" t="str">
        <f t="shared" ca="1" si="40"/>
        <v/>
      </c>
      <c r="EN22" s="68" t="str">
        <f t="shared" ca="1" si="41"/>
        <v/>
      </c>
      <c r="EO22" s="68" t="str">
        <f t="shared" ca="1" si="42"/>
        <v/>
      </c>
      <c r="EP22" s="68" t="str">
        <f t="shared" ca="1" si="43"/>
        <v/>
      </c>
      <c r="EQ22" s="68" t="str">
        <f t="shared" ca="1" si="44"/>
        <v/>
      </c>
      <c r="ER22" s="68" t="str">
        <f t="shared" ca="1" si="45"/>
        <v/>
      </c>
    </row>
    <row r="23" spans="1:148" ht="12.75" customHeight="1">
      <c r="A23" s="139" t="str">
        <f>'Test Sample Data'!A23</f>
        <v>AK153778</v>
      </c>
      <c r="B23" s="141" t="s">
        <v>400</v>
      </c>
      <c r="C23" s="22" t="str">
        <f>IF(SUM('Test Sample Data'!C$3:C$194)&gt;10,IF(AND(ISNUMBER('Test Sample Data'!C23),'Test Sample Data'!C23&lt;35,'Test Sample Data'!C23&gt;0),'Test Sample Data'!C23-'Choose Housekeeping Genes'!D$20,35-'Choose Housekeeping Genes'!D$20),"")</f>
        <v/>
      </c>
      <c r="D23" s="22" t="str">
        <f>IF(SUM('Test Sample Data'!D$3:D$194)&gt;10,IF(AND(ISNUMBER('Test Sample Data'!D23),'Test Sample Data'!D23&lt;35,'Test Sample Data'!D23&gt;0),'Test Sample Data'!D23-'Choose Housekeeping Genes'!E$20,35-'Choose Housekeeping Genes'!E$20),"")</f>
        <v/>
      </c>
      <c r="E23" s="22" t="str">
        <f>IF(SUM('Test Sample Data'!E$3:E$194)&gt;10,IF(AND(ISNUMBER('Test Sample Data'!E23),'Test Sample Data'!E23&lt;35,'Test Sample Data'!E23&gt;0),'Test Sample Data'!E23-'Choose Housekeeping Genes'!F$20,35-'Choose Housekeeping Genes'!F$20),"")</f>
        <v/>
      </c>
      <c r="F23" s="22" t="str">
        <f>IF(SUM('Test Sample Data'!F$3:F$194)&gt;10,IF(AND(ISNUMBER('Test Sample Data'!F23),'Test Sample Data'!F23&lt;35,'Test Sample Data'!F23&gt;0),'Test Sample Data'!F23-'Choose Housekeeping Genes'!G$20,35-'Choose Housekeeping Genes'!G$20),"")</f>
        <v/>
      </c>
      <c r="G23" s="22" t="str">
        <f>IF(SUM('Test Sample Data'!G$3:G$194)&gt;10,IF(AND(ISNUMBER('Test Sample Data'!G23),'Test Sample Data'!G23&lt;35,'Test Sample Data'!G23&gt;0),'Test Sample Data'!G23-'Choose Housekeeping Genes'!H$20,35-'Choose Housekeeping Genes'!H$20),"")</f>
        <v/>
      </c>
      <c r="H23" s="22" t="str">
        <f>IF(SUM('Test Sample Data'!H$3:H$194)&gt;10,IF(AND(ISNUMBER('Test Sample Data'!H23),'Test Sample Data'!H23&lt;35,'Test Sample Data'!H23&gt;0),'Test Sample Data'!H23-'Choose Housekeeping Genes'!I$20,35-'Choose Housekeeping Genes'!I$20),"")</f>
        <v/>
      </c>
      <c r="I23" s="22" t="str">
        <f>IF(SUM('Test Sample Data'!I$3:I$194)&gt;10,IF(AND(ISNUMBER('Test Sample Data'!I23),'Test Sample Data'!I23&lt;35,'Test Sample Data'!I23&gt;0),'Test Sample Data'!I23-'Choose Housekeeping Genes'!J$20,35-'Choose Housekeeping Genes'!J$20),"")</f>
        <v/>
      </c>
      <c r="J23" s="22" t="str">
        <f>IF(SUM('Test Sample Data'!J$3:J$194)&gt;10,IF(AND(ISNUMBER('Test Sample Data'!J23),'Test Sample Data'!J23&lt;35,'Test Sample Data'!J23&gt;0),'Test Sample Data'!J23-'Choose Housekeeping Genes'!K$20,35-'Choose Housekeeping Genes'!K$20),"")</f>
        <v/>
      </c>
      <c r="K23" s="22" t="str">
        <f>IF(SUM('Test Sample Data'!K$3:K$194)&gt;10,IF(AND(ISNUMBER('Test Sample Data'!K23),'Test Sample Data'!K23&lt;35,'Test Sample Data'!K23&gt;0),'Test Sample Data'!K23-'Choose Housekeeping Genes'!L$20,35-'Choose Housekeeping Genes'!L$20),"")</f>
        <v/>
      </c>
      <c r="L23" s="22" t="str">
        <f>IF(SUM('Test Sample Data'!L$3:L$194)&gt;10,IF(AND(ISNUMBER('Test Sample Data'!L23),'Test Sample Data'!L23&lt;35,'Test Sample Data'!L23&gt;0),'Test Sample Data'!L23-'Choose Housekeeping Genes'!M$20,35-'Choose Housekeeping Genes'!M$20),"")</f>
        <v/>
      </c>
      <c r="M23" s="22" t="str">
        <f>IF(SUM('Test Sample Data'!M$3:M$194)&gt;10,IF(AND(ISNUMBER('Test Sample Data'!M23),'Test Sample Data'!M23&lt;35,'Test Sample Data'!M23&gt;0),'Test Sample Data'!M23-'Choose Housekeeping Genes'!N$20,35-'Choose Housekeeping Genes'!N$20),"")</f>
        <v/>
      </c>
      <c r="N23" s="22" t="str">
        <f>IF(SUM('Test Sample Data'!N$3:N$194)&gt;10,IF(AND(ISNUMBER('Test Sample Data'!N23),'Test Sample Data'!N23&lt;35,'Test Sample Data'!N23&gt;0),'Test Sample Data'!N23-'Choose Housekeeping Genes'!O$20,35-'Choose Housekeeping Genes'!O$20),"")</f>
        <v/>
      </c>
      <c r="O23" s="22" t="str">
        <f>IF(SUM('Test Sample Data'!O$3:O$194)&gt;10,IF(AND(ISNUMBER('Test Sample Data'!O23),'Test Sample Data'!O23&lt;35,'Test Sample Data'!O23&gt;0),'Test Sample Data'!O23-'Choose Housekeeping Genes'!P$20,35-'Choose Housekeeping Genes'!P$20),"")</f>
        <v/>
      </c>
      <c r="P23" s="22" t="str">
        <f>IF(SUM('Test Sample Data'!P$3:P$194)&gt;10,IF(AND(ISNUMBER('Test Sample Data'!P23),'Test Sample Data'!P23&lt;35,'Test Sample Data'!P23&gt;0),'Test Sample Data'!P23-'Choose Housekeeping Genes'!Q$20,35-'Choose Housekeeping Genes'!Q$20),"")</f>
        <v/>
      </c>
      <c r="Q23" s="22" t="str">
        <f>IF(SUM('Test Sample Data'!Q$3:Q$194)&gt;10,IF(AND(ISNUMBER('Test Sample Data'!Q23),'Test Sample Data'!Q23&lt;35,'Test Sample Data'!Q23&gt;0),'Test Sample Data'!Q23-'Choose Housekeeping Genes'!R$20,35-'Choose Housekeeping Genes'!R$20),"")</f>
        <v/>
      </c>
      <c r="R23" s="22" t="str">
        <f>IF(SUM('Test Sample Data'!R$3:R$194)&gt;10,IF(AND(ISNUMBER('Test Sample Data'!R23),'Test Sample Data'!R23&lt;35,'Test Sample Data'!R23&gt;0),'Test Sample Data'!R23-'Choose Housekeeping Genes'!S$20,35-'Choose Housekeeping Genes'!S$20),"")</f>
        <v/>
      </c>
      <c r="S23" s="22" t="str">
        <f>IF(SUM('Test Sample Data'!S$3:S$194)&gt;10,IF(AND(ISNUMBER('Test Sample Data'!S23),'Test Sample Data'!S23&lt;35,'Test Sample Data'!S23&gt;0),'Test Sample Data'!S23-'Choose Housekeeping Genes'!T$20,35-'Choose Housekeeping Genes'!T$20),"")</f>
        <v/>
      </c>
      <c r="T23" s="22" t="str">
        <f>IF(SUM('Test Sample Data'!T$3:T$194)&gt;10,IF(AND(ISNUMBER('Test Sample Data'!T23),'Test Sample Data'!T23&lt;35,'Test Sample Data'!T23&gt;0),'Test Sample Data'!T23-'Choose Housekeeping Genes'!U$20,35-'Choose Housekeeping Genes'!U$20),"")</f>
        <v/>
      </c>
      <c r="U23" s="22" t="str">
        <f>IF(SUM('Test Sample Data'!U$3:U$194)&gt;10,IF(AND(ISNUMBER('Test Sample Data'!U23),'Test Sample Data'!U23&lt;35,'Test Sample Data'!U23&gt;0),'Test Sample Data'!U23-'Choose Housekeeping Genes'!V$20,35-'Choose Housekeeping Genes'!V$20),"")</f>
        <v/>
      </c>
      <c r="V23" s="22" t="str">
        <f>IF(SUM('Test Sample Data'!V$3:V$194)&gt;10,IF(AND(ISNUMBER('Test Sample Data'!V23),'Test Sample Data'!V23&lt;35,'Test Sample Data'!V23&gt;0),'Test Sample Data'!V23-'Choose Housekeeping Genes'!W$20,35-'Choose Housekeeping Genes'!W$20),"")</f>
        <v/>
      </c>
      <c r="W23" s="144" t="str">
        <f>'Control Sample Data'!A23</f>
        <v>AK153778</v>
      </c>
      <c r="X23" s="145" t="s">
        <v>400</v>
      </c>
      <c r="Y23" s="22" t="str">
        <f>IF(SUM('Control Sample Data'!C$3:C$194)&gt;10,IF(AND(ISNUMBER('Control Sample Data'!C23),'Control Sample Data'!C23&lt;35,'Control Sample Data'!C23&gt;0),'Control Sample Data'!C23-'Choose Housekeeping Genes'!AA$20,35-'Choose Housekeeping Genes'!AA$20),"")</f>
        <v/>
      </c>
      <c r="Z23" s="22" t="str">
        <f>IF(SUM('Control Sample Data'!D$3:D$194)&gt;10,IF(AND(ISNUMBER('Control Sample Data'!D23),'Control Sample Data'!D23&lt;35,'Control Sample Data'!D23&gt;0),'Control Sample Data'!D23-'Choose Housekeeping Genes'!AB$20,35-'Choose Housekeeping Genes'!AB$20),"")</f>
        <v/>
      </c>
      <c r="AA23" s="22" t="str">
        <f>IF(SUM('Control Sample Data'!E$3:E$194)&gt;10,IF(AND(ISNUMBER('Control Sample Data'!E23),'Control Sample Data'!E23&lt;35,'Control Sample Data'!E23&gt;0),'Control Sample Data'!E23-'Choose Housekeeping Genes'!AC$20,35-'Choose Housekeeping Genes'!AC$20),"")</f>
        <v/>
      </c>
      <c r="AB23" s="22" t="str">
        <f>IF(SUM('Control Sample Data'!F$3:F$194)&gt;10,IF(AND(ISNUMBER('Control Sample Data'!F23),'Control Sample Data'!F23&lt;35,'Control Sample Data'!F23&gt;0),'Control Sample Data'!F23-'Choose Housekeeping Genes'!AD$20,35-'Choose Housekeeping Genes'!AD$20),"")</f>
        <v/>
      </c>
      <c r="AC23" s="22" t="str">
        <f>IF(SUM('Control Sample Data'!G$3:G$194)&gt;10,IF(AND(ISNUMBER('Control Sample Data'!G23),'Control Sample Data'!G23&lt;35,'Control Sample Data'!G23&gt;0),'Control Sample Data'!G23-'Choose Housekeeping Genes'!AE$20,35-'Choose Housekeeping Genes'!AE$20),"")</f>
        <v/>
      </c>
      <c r="AD23" s="22" t="str">
        <f>IF(SUM('Control Sample Data'!H$3:H$194)&gt;10,IF(AND(ISNUMBER('Control Sample Data'!H23),'Control Sample Data'!H23&lt;35,'Control Sample Data'!H23&gt;0),'Control Sample Data'!H23-'Choose Housekeeping Genes'!AF$20,35-'Choose Housekeeping Genes'!AF$20),"")</f>
        <v/>
      </c>
      <c r="AE23" s="22" t="str">
        <f>IF(SUM('Control Sample Data'!I$3:I$194)&gt;10,IF(AND(ISNUMBER('Control Sample Data'!I23),'Control Sample Data'!I23&lt;35,'Control Sample Data'!I23&gt;0),'Control Sample Data'!I23-'Choose Housekeeping Genes'!AG$20,35-'Choose Housekeeping Genes'!AG$20),"")</f>
        <v/>
      </c>
      <c r="AF23" s="22" t="str">
        <f>IF(SUM('Control Sample Data'!J$3:J$194)&gt;10,IF(AND(ISNUMBER('Control Sample Data'!J23),'Control Sample Data'!J23&lt;35,'Control Sample Data'!J23&gt;0),'Control Sample Data'!J23-'Choose Housekeeping Genes'!AH$20,35-'Choose Housekeeping Genes'!AH$20),"")</f>
        <v/>
      </c>
      <c r="AG23" s="22" t="str">
        <f>IF(SUM('Control Sample Data'!K$3:K$194)&gt;10,IF(AND(ISNUMBER('Control Sample Data'!K23),'Control Sample Data'!K23&lt;35,'Control Sample Data'!K23&gt;0),'Control Sample Data'!K23-'Choose Housekeeping Genes'!AI$20,35-'Choose Housekeeping Genes'!AI$20),"")</f>
        <v/>
      </c>
      <c r="AH23" s="22" t="str">
        <f>IF(SUM('Control Sample Data'!L$3:L$194)&gt;10,IF(AND(ISNUMBER('Control Sample Data'!L23),'Control Sample Data'!L23&lt;35,'Control Sample Data'!L23&gt;0),'Control Sample Data'!L23-'Choose Housekeeping Genes'!AJ$20,35-'Choose Housekeeping Genes'!AJ$20),"")</f>
        <v/>
      </c>
      <c r="AI23" s="22" t="str">
        <f>IF(SUM('Control Sample Data'!M$3:M$194)&gt;10,IF(AND(ISNUMBER('Control Sample Data'!M23),'Control Sample Data'!M23&lt;35,'Control Sample Data'!M23&gt;0),'Control Sample Data'!M23-'Choose Housekeeping Genes'!AK$20,35-'Choose Housekeeping Genes'!AK$20),"")</f>
        <v/>
      </c>
      <c r="AJ23" s="22" t="str">
        <f>IF(SUM('Control Sample Data'!N$3:N$194)&gt;10,IF(AND(ISNUMBER('Control Sample Data'!N23),'Control Sample Data'!N23&lt;35,'Control Sample Data'!N23&gt;0),'Control Sample Data'!N23-'Choose Housekeeping Genes'!AL$20,35-'Choose Housekeeping Genes'!AL$20),"")</f>
        <v/>
      </c>
      <c r="AK23" s="22" t="str">
        <f>IF(SUM('Control Sample Data'!O$3:O$194)&gt;10,IF(AND(ISNUMBER('Control Sample Data'!O23),'Control Sample Data'!O23&lt;35,'Control Sample Data'!O23&gt;0),'Control Sample Data'!O23-'Choose Housekeeping Genes'!AM$20,35-'Choose Housekeeping Genes'!AM$20),"")</f>
        <v/>
      </c>
      <c r="AL23" s="22" t="str">
        <f>IF(SUM('Control Sample Data'!P$3:P$194)&gt;10,IF(AND(ISNUMBER('Control Sample Data'!P23),'Control Sample Data'!P23&lt;35,'Control Sample Data'!P23&gt;0),'Control Sample Data'!P23-'Choose Housekeeping Genes'!AN$20,35-'Choose Housekeeping Genes'!AN$20),"")</f>
        <v/>
      </c>
      <c r="AM23" s="22" t="str">
        <f>IF(SUM('Control Sample Data'!Q$3:Q$194)&gt;10,IF(AND(ISNUMBER('Control Sample Data'!Q23),'Control Sample Data'!Q23&lt;35,'Control Sample Data'!Q23&gt;0),'Control Sample Data'!Q23-'Choose Housekeeping Genes'!AO$20,35-'Choose Housekeeping Genes'!AO$20),"")</f>
        <v/>
      </c>
      <c r="AN23" s="22" t="str">
        <f>IF(SUM('Control Sample Data'!R$3:R$194)&gt;10,IF(AND(ISNUMBER('Control Sample Data'!R23),'Control Sample Data'!R23&lt;35,'Control Sample Data'!R23&gt;0),'Control Sample Data'!R23-'Choose Housekeeping Genes'!AP$20,35-'Choose Housekeeping Genes'!AP$20),"")</f>
        <v/>
      </c>
      <c r="AO23" s="22" t="str">
        <f>IF(SUM('Control Sample Data'!S$3:S$194)&gt;10,IF(AND(ISNUMBER('Control Sample Data'!S23),'Control Sample Data'!S23&lt;35,'Control Sample Data'!S23&gt;0),'Control Sample Data'!S23-'Choose Housekeeping Genes'!AQ$20,35-'Choose Housekeeping Genes'!AQ$20),"")</f>
        <v/>
      </c>
      <c r="AP23" s="22" t="str">
        <f>IF(SUM('Control Sample Data'!T$3:T$194)&gt;10,IF(AND(ISNUMBER('Control Sample Data'!T23),'Control Sample Data'!T23&lt;35,'Control Sample Data'!T23&gt;0),'Control Sample Data'!T23-'Choose Housekeeping Genes'!AR$20,35-'Choose Housekeeping Genes'!AR$20),"")</f>
        <v/>
      </c>
      <c r="AQ23" s="22" t="str">
        <f>IF(SUM('Control Sample Data'!U$3:U$194)&gt;10,IF(AND(ISNUMBER('Control Sample Data'!U23),'Control Sample Data'!U23&lt;35,'Control Sample Data'!U23&gt;0),'Control Sample Data'!U23-'Choose Housekeeping Genes'!AS$20,35-'Choose Housekeeping Genes'!AS$20),"")</f>
        <v/>
      </c>
      <c r="AR23" s="22" t="str">
        <f>IF(SUM('Control Sample Data'!V$3:V$194)&gt;10,IF(AND(ISNUMBER('Control Sample Data'!V23),'Control Sample Data'!V23&lt;35,'Control Sample Data'!V23&gt;0),'Control Sample Data'!V23-'Choose Housekeeping Genes'!AT$20,35-'Choose Housekeeping Genes'!AT$20),"")</f>
        <v/>
      </c>
      <c r="AS23" s="73" t="str">
        <f>'Control Sample Data'!A23</f>
        <v>AK153778</v>
      </c>
      <c r="AT23" s="21" t="s">
        <v>400</v>
      </c>
      <c r="AU23" s="22" t="str">
        <f ca="1">IF(ISNUMBER(C23-'Choose Housekeeping Genes'!D$12),C23-'Choose Housekeeping Genes'!D$12,"")</f>
        <v/>
      </c>
      <c r="AV23" s="22" t="str">
        <f ca="1">IF(ISNUMBER(D23-'Choose Housekeeping Genes'!E$12),D23-'Choose Housekeeping Genes'!E$12,"")</f>
        <v/>
      </c>
      <c r="AW23" s="22" t="str">
        <f ca="1">IF(ISNUMBER(E23-'Choose Housekeeping Genes'!F$12),E23-'Choose Housekeeping Genes'!F$12,"")</f>
        <v/>
      </c>
      <c r="AX23" s="22" t="str">
        <f ca="1">IF(ISNUMBER(F23-'Choose Housekeeping Genes'!G$12),F23-'Choose Housekeeping Genes'!G$12,"")</f>
        <v/>
      </c>
      <c r="AY23" s="22" t="str">
        <f ca="1">IF(ISNUMBER(G23-'Choose Housekeeping Genes'!H$12),G23-'Choose Housekeeping Genes'!H$12,"")</f>
        <v/>
      </c>
      <c r="AZ23" s="22" t="str">
        <f ca="1">IF(ISNUMBER(H23-'Choose Housekeeping Genes'!I$12),H23-'Choose Housekeeping Genes'!I$12,"")</f>
        <v/>
      </c>
      <c r="BA23" s="22" t="str">
        <f ca="1">IF(ISNUMBER(I23-'Choose Housekeeping Genes'!J$12),I23-'Choose Housekeeping Genes'!J$12,"")</f>
        <v/>
      </c>
      <c r="BB23" s="22" t="str">
        <f ca="1">IF(ISNUMBER(J23-'Choose Housekeeping Genes'!K$12),J23-'Choose Housekeeping Genes'!K$12,"")</f>
        <v/>
      </c>
      <c r="BC23" s="22" t="str">
        <f ca="1">IF(ISNUMBER(K23-'Choose Housekeeping Genes'!L$12),K23-'Choose Housekeeping Genes'!L$12,"")</f>
        <v/>
      </c>
      <c r="BD23" s="22" t="str">
        <f ca="1">IF(ISNUMBER(L23-'Choose Housekeeping Genes'!M$12),L23-'Choose Housekeeping Genes'!M$12,"")</f>
        <v/>
      </c>
      <c r="BE23" s="22" t="str">
        <f ca="1">IF(ISNUMBER(M23-'Choose Housekeeping Genes'!N$12),M23-'Choose Housekeeping Genes'!N$12,"")</f>
        <v/>
      </c>
      <c r="BF23" s="22" t="str">
        <f ca="1">IF(ISNUMBER(N23-'Choose Housekeeping Genes'!O$12),N23-'Choose Housekeeping Genes'!O$12,"")</f>
        <v/>
      </c>
      <c r="BG23" s="22" t="str">
        <f ca="1">IF(ISNUMBER(O23-'Choose Housekeeping Genes'!P$12),O23-'Choose Housekeeping Genes'!P$12,"")</f>
        <v/>
      </c>
      <c r="BH23" s="22" t="str">
        <f ca="1">IF(ISNUMBER(P23-'Choose Housekeeping Genes'!Q$12),P23-'Choose Housekeeping Genes'!Q$12,"")</f>
        <v/>
      </c>
      <c r="BI23" s="22" t="str">
        <f ca="1">IF(ISNUMBER(Q23-'Choose Housekeeping Genes'!R$12),Q23-'Choose Housekeeping Genes'!R$12,"")</f>
        <v/>
      </c>
      <c r="BJ23" s="22" t="str">
        <f ca="1">IF(ISNUMBER(R23-'Choose Housekeeping Genes'!S$12),R23-'Choose Housekeeping Genes'!S$12,"")</f>
        <v/>
      </c>
      <c r="BK23" s="22" t="str">
        <f ca="1">IF(ISNUMBER(S23-'Choose Housekeeping Genes'!T$12),S23-'Choose Housekeeping Genes'!T$12,"")</f>
        <v/>
      </c>
      <c r="BL23" s="22" t="str">
        <f ca="1">IF(ISNUMBER(T23-'Choose Housekeeping Genes'!U$12),T23-'Choose Housekeeping Genes'!U$12,"")</f>
        <v/>
      </c>
      <c r="BM23" s="22" t="str">
        <f ca="1">IF(ISNUMBER(U23-'Choose Housekeeping Genes'!V$12),U23-'Choose Housekeeping Genes'!V$12,"")</f>
        <v/>
      </c>
      <c r="BN23" s="22" t="str">
        <f ca="1">IF(ISNUMBER(V23-'Choose Housekeeping Genes'!W$12),V23-'Choose Housekeeping Genes'!W$12,"")</f>
        <v/>
      </c>
      <c r="BO23" s="146" t="str">
        <f t="shared" si="0"/>
        <v>AK153778</v>
      </c>
      <c r="BP23" s="145" t="s">
        <v>400</v>
      </c>
      <c r="BQ23" s="22" t="str">
        <f ca="1">IF(ISNUMBER(Y23-'Choose Housekeeping Genes'!AA$12),Y23-'Choose Housekeeping Genes'!AA$12,"")</f>
        <v/>
      </c>
      <c r="BR23" s="22" t="str">
        <f ca="1">IF(ISNUMBER(Z23-'Choose Housekeeping Genes'!AB$12),Z23-'Choose Housekeeping Genes'!AB$12,"")</f>
        <v/>
      </c>
      <c r="BS23" s="22" t="str">
        <f ca="1">IF(ISNUMBER(AA23-'Choose Housekeeping Genes'!AC$12),AA23-'Choose Housekeeping Genes'!AC$12,"")</f>
        <v/>
      </c>
      <c r="BT23" s="22" t="str">
        <f ca="1">IF(ISNUMBER(AB23-'Choose Housekeeping Genes'!AD$12),AB23-'Choose Housekeeping Genes'!AD$12,"")</f>
        <v/>
      </c>
      <c r="BU23" s="22" t="str">
        <f ca="1">IF(ISNUMBER(AC23-'Choose Housekeeping Genes'!AE$12),AC23-'Choose Housekeeping Genes'!AE$12,"")</f>
        <v/>
      </c>
      <c r="BV23" s="22" t="str">
        <f ca="1">IF(ISNUMBER(AD23-'Choose Housekeeping Genes'!AF$12),AD23-'Choose Housekeeping Genes'!AF$12,"")</f>
        <v/>
      </c>
      <c r="BW23" s="22" t="str">
        <f ca="1">IF(ISNUMBER(AE23-'Choose Housekeeping Genes'!AG$12),AE23-'Choose Housekeeping Genes'!AG$12,"")</f>
        <v/>
      </c>
      <c r="BX23" s="22" t="str">
        <f ca="1">IF(ISNUMBER(AF23-'Choose Housekeeping Genes'!AH$12),AF23-'Choose Housekeeping Genes'!AH$12,"")</f>
        <v/>
      </c>
      <c r="BY23" s="22" t="str">
        <f ca="1">IF(ISNUMBER(AG23-'Choose Housekeeping Genes'!AI$12),AG23-'Choose Housekeeping Genes'!AI$12,"")</f>
        <v/>
      </c>
      <c r="BZ23" s="22" t="str">
        <f ca="1">IF(ISNUMBER(AH23-'Choose Housekeeping Genes'!AJ$12),AH23-'Choose Housekeeping Genes'!AJ$12,"")</f>
        <v/>
      </c>
      <c r="CA23" s="22" t="str">
        <f ca="1">IF(ISNUMBER(AI23-'Choose Housekeeping Genes'!AK$12),AI23-'Choose Housekeeping Genes'!AK$12,"")</f>
        <v/>
      </c>
      <c r="CB23" s="22" t="str">
        <f ca="1">IF(ISNUMBER(AJ23-'Choose Housekeeping Genes'!AL$12),AJ23-'Choose Housekeeping Genes'!AL$12,"")</f>
        <v/>
      </c>
      <c r="CC23" s="22" t="str">
        <f ca="1">IF(ISNUMBER(AK23-'Choose Housekeeping Genes'!AM$12),AK23-'Choose Housekeeping Genes'!AM$12,"")</f>
        <v/>
      </c>
      <c r="CD23" s="22" t="str">
        <f ca="1">IF(ISNUMBER(AL23-'Choose Housekeeping Genes'!AN$12),AL23-'Choose Housekeeping Genes'!AN$12,"")</f>
        <v/>
      </c>
      <c r="CE23" s="22" t="str">
        <f ca="1">IF(ISNUMBER(AM23-'Choose Housekeeping Genes'!AO$12),AM23-'Choose Housekeeping Genes'!AO$12,"")</f>
        <v/>
      </c>
      <c r="CF23" s="22" t="str">
        <f ca="1">IF(ISNUMBER(AN23-'Choose Housekeeping Genes'!AP$12),AN23-'Choose Housekeeping Genes'!AP$12,"")</f>
        <v/>
      </c>
      <c r="CG23" s="22" t="str">
        <f ca="1">IF(ISNUMBER(AO23-'Choose Housekeeping Genes'!AQ$12),AO23-'Choose Housekeeping Genes'!AQ$12,"")</f>
        <v/>
      </c>
      <c r="CH23" s="22" t="str">
        <f ca="1">IF(ISNUMBER(AP23-'Choose Housekeeping Genes'!AR$12),AP23-'Choose Housekeeping Genes'!AR$12,"")</f>
        <v/>
      </c>
      <c r="CI23" s="22" t="str">
        <f ca="1">IF(ISNUMBER(AQ23-'Choose Housekeeping Genes'!AS$12),AQ23-'Choose Housekeeping Genes'!AS$12,"")</f>
        <v/>
      </c>
      <c r="CJ23" s="22" t="str">
        <f ca="1">IF(ISNUMBER(AR23-'Choose Housekeeping Genes'!AT$12),AR23-'Choose Housekeeping Genes'!AT$12,"")</f>
        <v/>
      </c>
      <c r="CK23" s="69" t="e">
        <f t="shared" ca="1" si="4"/>
        <v>#DIV/0!</v>
      </c>
      <c r="CL23" s="148" t="e">
        <f t="shared" ca="1" si="5"/>
        <v>#DIV/0!</v>
      </c>
      <c r="DA23" s="73" t="str">
        <f>'Transcript table'!C31</f>
        <v>AK153778</v>
      </c>
      <c r="DB23" s="21" t="s">
        <v>400</v>
      </c>
      <c r="DC23" s="68" t="str">
        <f t="shared" ca="1" si="6"/>
        <v/>
      </c>
      <c r="DD23" s="68" t="str">
        <f t="shared" ca="1" si="7"/>
        <v/>
      </c>
      <c r="DE23" s="68" t="str">
        <f t="shared" ca="1" si="8"/>
        <v/>
      </c>
      <c r="DF23" s="68" t="str">
        <f t="shared" ca="1" si="9"/>
        <v/>
      </c>
      <c r="DG23" s="68" t="str">
        <f t="shared" ca="1" si="10"/>
        <v/>
      </c>
      <c r="DH23" s="68" t="str">
        <f t="shared" ca="1" si="11"/>
        <v/>
      </c>
      <c r="DI23" s="68" t="str">
        <f t="shared" ca="1" si="12"/>
        <v/>
      </c>
      <c r="DJ23" s="68" t="str">
        <f t="shared" ca="1" si="13"/>
        <v/>
      </c>
      <c r="DK23" s="68" t="str">
        <f t="shared" ca="1" si="14"/>
        <v/>
      </c>
      <c r="DL23" s="68" t="str">
        <f t="shared" ca="1" si="15"/>
        <v/>
      </c>
      <c r="DM23" s="68" t="str">
        <f t="shared" ca="1" si="16"/>
        <v/>
      </c>
      <c r="DN23" s="68" t="str">
        <f t="shared" ca="1" si="17"/>
        <v/>
      </c>
      <c r="DO23" s="68" t="str">
        <f t="shared" ca="1" si="18"/>
        <v/>
      </c>
      <c r="DP23" s="68" t="str">
        <f t="shared" ca="1" si="19"/>
        <v/>
      </c>
      <c r="DQ23" s="68" t="str">
        <f t="shared" ca="1" si="20"/>
        <v/>
      </c>
      <c r="DR23" s="68" t="str">
        <f t="shared" ca="1" si="21"/>
        <v/>
      </c>
      <c r="DS23" s="68" t="str">
        <f t="shared" ca="1" si="22"/>
        <v/>
      </c>
      <c r="DT23" s="68" t="str">
        <f t="shared" ca="1" si="23"/>
        <v/>
      </c>
      <c r="DU23" s="68" t="str">
        <f t="shared" ca="1" si="24"/>
        <v/>
      </c>
      <c r="DV23" s="68" t="str">
        <f t="shared" ca="1" si="25"/>
        <v/>
      </c>
      <c r="DW23" s="146" t="str">
        <f>'Transcript table'!C31</f>
        <v>AK153778</v>
      </c>
      <c r="DX23" s="145" t="s">
        <v>400</v>
      </c>
      <c r="DY23" s="68" t="str">
        <f t="shared" ca="1" si="26"/>
        <v/>
      </c>
      <c r="DZ23" s="68" t="str">
        <f t="shared" ca="1" si="27"/>
        <v/>
      </c>
      <c r="EA23" s="68" t="str">
        <f t="shared" ca="1" si="28"/>
        <v/>
      </c>
      <c r="EB23" s="68" t="str">
        <f t="shared" ca="1" si="29"/>
        <v/>
      </c>
      <c r="EC23" s="68" t="str">
        <f t="shared" ca="1" si="30"/>
        <v/>
      </c>
      <c r="ED23" s="68" t="str">
        <f t="shared" ca="1" si="31"/>
        <v/>
      </c>
      <c r="EE23" s="68" t="str">
        <f t="shared" ca="1" si="32"/>
        <v/>
      </c>
      <c r="EF23" s="68" t="str">
        <f t="shared" ca="1" si="33"/>
        <v/>
      </c>
      <c r="EG23" s="68" t="str">
        <f t="shared" ca="1" si="34"/>
        <v/>
      </c>
      <c r="EH23" s="68" t="str">
        <f t="shared" ca="1" si="35"/>
        <v/>
      </c>
      <c r="EI23" s="68" t="str">
        <f t="shared" ca="1" si="36"/>
        <v/>
      </c>
      <c r="EJ23" s="68" t="str">
        <f t="shared" ca="1" si="37"/>
        <v/>
      </c>
      <c r="EK23" s="68" t="str">
        <f t="shared" ca="1" si="38"/>
        <v/>
      </c>
      <c r="EL23" s="68" t="str">
        <f t="shared" ca="1" si="39"/>
        <v/>
      </c>
      <c r="EM23" s="68" t="str">
        <f t="shared" ca="1" si="40"/>
        <v/>
      </c>
      <c r="EN23" s="68" t="str">
        <f t="shared" ca="1" si="41"/>
        <v/>
      </c>
      <c r="EO23" s="68" t="str">
        <f t="shared" ca="1" si="42"/>
        <v/>
      </c>
      <c r="EP23" s="68" t="str">
        <f t="shared" ca="1" si="43"/>
        <v/>
      </c>
      <c r="EQ23" s="68" t="str">
        <f t="shared" ca="1" si="44"/>
        <v/>
      </c>
      <c r="ER23" s="68" t="str">
        <f t="shared" ca="1" si="45"/>
        <v/>
      </c>
    </row>
    <row r="24" spans="1:148" ht="12.75" customHeight="1">
      <c r="A24" s="139" t="str">
        <f>'Test Sample Data'!A24</f>
        <v>alncRNA-EC7</v>
      </c>
      <c r="B24" s="141" t="s">
        <v>398</v>
      </c>
      <c r="C24" s="22" t="str">
        <f>IF(SUM('Test Sample Data'!C$3:C$194)&gt;10,IF(AND(ISNUMBER('Test Sample Data'!C24),'Test Sample Data'!C24&lt;35,'Test Sample Data'!C24&gt;0),'Test Sample Data'!C24-'Choose Housekeeping Genes'!D$20,35-'Choose Housekeeping Genes'!D$20),"")</f>
        <v/>
      </c>
      <c r="D24" s="22" t="str">
        <f>IF(SUM('Test Sample Data'!D$3:D$194)&gt;10,IF(AND(ISNUMBER('Test Sample Data'!D24),'Test Sample Data'!D24&lt;35,'Test Sample Data'!D24&gt;0),'Test Sample Data'!D24-'Choose Housekeeping Genes'!E$20,35-'Choose Housekeeping Genes'!E$20),"")</f>
        <v/>
      </c>
      <c r="E24" s="22" t="str">
        <f>IF(SUM('Test Sample Data'!E$3:E$194)&gt;10,IF(AND(ISNUMBER('Test Sample Data'!E24),'Test Sample Data'!E24&lt;35,'Test Sample Data'!E24&gt;0),'Test Sample Data'!E24-'Choose Housekeeping Genes'!F$20,35-'Choose Housekeeping Genes'!F$20),"")</f>
        <v/>
      </c>
      <c r="F24" s="22" t="str">
        <f>IF(SUM('Test Sample Data'!F$3:F$194)&gt;10,IF(AND(ISNUMBER('Test Sample Data'!F24),'Test Sample Data'!F24&lt;35,'Test Sample Data'!F24&gt;0),'Test Sample Data'!F24-'Choose Housekeeping Genes'!G$20,35-'Choose Housekeeping Genes'!G$20),"")</f>
        <v/>
      </c>
      <c r="G24" s="22" t="str">
        <f>IF(SUM('Test Sample Data'!G$3:G$194)&gt;10,IF(AND(ISNUMBER('Test Sample Data'!G24),'Test Sample Data'!G24&lt;35,'Test Sample Data'!G24&gt;0),'Test Sample Data'!G24-'Choose Housekeeping Genes'!H$20,35-'Choose Housekeeping Genes'!H$20),"")</f>
        <v/>
      </c>
      <c r="H24" s="22" t="str">
        <f>IF(SUM('Test Sample Data'!H$3:H$194)&gt;10,IF(AND(ISNUMBER('Test Sample Data'!H24),'Test Sample Data'!H24&lt;35,'Test Sample Data'!H24&gt;0),'Test Sample Data'!H24-'Choose Housekeeping Genes'!I$20,35-'Choose Housekeeping Genes'!I$20),"")</f>
        <v/>
      </c>
      <c r="I24" s="22" t="str">
        <f>IF(SUM('Test Sample Data'!I$3:I$194)&gt;10,IF(AND(ISNUMBER('Test Sample Data'!I24),'Test Sample Data'!I24&lt;35,'Test Sample Data'!I24&gt;0),'Test Sample Data'!I24-'Choose Housekeeping Genes'!J$20,35-'Choose Housekeeping Genes'!J$20),"")</f>
        <v/>
      </c>
      <c r="J24" s="22" t="str">
        <f>IF(SUM('Test Sample Data'!J$3:J$194)&gt;10,IF(AND(ISNUMBER('Test Sample Data'!J24),'Test Sample Data'!J24&lt;35,'Test Sample Data'!J24&gt;0),'Test Sample Data'!J24-'Choose Housekeeping Genes'!K$20,35-'Choose Housekeeping Genes'!K$20),"")</f>
        <v/>
      </c>
      <c r="K24" s="22" t="str">
        <f>IF(SUM('Test Sample Data'!K$3:K$194)&gt;10,IF(AND(ISNUMBER('Test Sample Data'!K24),'Test Sample Data'!K24&lt;35,'Test Sample Data'!K24&gt;0),'Test Sample Data'!K24-'Choose Housekeeping Genes'!L$20,35-'Choose Housekeeping Genes'!L$20),"")</f>
        <v/>
      </c>
      <c r="L24" s="22" t="str">
        <f>IF(SUM('Test Sample Data'!L$3:L$194)&gt;10,IF(AND(ISNUMBER('Test Sample Data'!L24),'Test Sample Data'!L24&lt;35,'Test Sample Data'!L24&gt;0),'Test Sample Data'!L24-'Choose Housekeeping Genes'!M$20,35-'Choose Housekeeping Genes'!M$20),"")</f>
        <v/>
      </c>
      <c r="M24" s="22" t="str">
        <f>IF(SUM('Test Sample Data'!M$3:M$194)&gt;10,IF(AND(ISNUMBER('Test Sample Data'!M24),'Test Sample Data'!M24&lt;35,'Test Sample Data'!M24&gt;0),'Test Sample Data'!M24-'Choose Housekeeping Genes'!N$20,35-'Choose Housekeeping Genes'!N$20),"")</f>
        <v/>
      </c>
      <c r="N24" s="22" t="str">
        <f>IF(SUM('Test Sample Data'!N$3:N$194)&gt;10,IF(AND(ISNUMBER('Test Sample Data'!N24),'Test Sample Data'!N24&lt;35,'Test Sample Data'!N24&gt;0),'Test Sample Data'!N24-'Choose Housekeeping Genes'!O$20,35-'Choose Housekeeping Genes'!O$20),"")</f>
        <v/>
      </c>
      <c r="O24" s="22" t="str">
        <f>IF(SUM('Test Sample Data'!O$3:O$194)&gt;10,IF(AND(ISNUMBER('Test Sample Data'!O24),'Test Sample Data'!O24&lt;35,'Test Sample Data'!O24&gt;0),'Test Sample Data'!O24-'Choose Housekeeping Genes'!P$20,35-'Choose Housekeeping Genes'!P$20),"")</f>
        <v/>
      </c>
      <c r="P24" s="22" t="str">
        <f>IF(SUM('Test Sample Data'!P$3:P$194)&gt;10,IF(AND(ISNUMBER('Test Sample Data'!P24),'Test Sample Data'!P24&lt;35,'Test Sample Data'!P24&gt;0),'Test Sample Data'!P24-'Choose Housekeeping Genes'!Q$20,35-'Choose Housekeeping Genes'!Q$20),"")</f>
        <v/>
      </c>
      <c r="Q24" s="22" t="str">
        <f>IF(SUM('Test Sample Data'!Q$3:Q$194)&gt;10,IF(AND(ISNUMBER('Test Sample Data'!Q24),'Test Sample Data'!Q24&lt;35,'Test Sample Data'!Q24&gt;0),'Test Sample Data'!Q24-'Choose Housekeeping Genes'!R$20,35-'Choose Housekeeping Genes'!R$20),"")</f>
        <v/>
      </c>
      <c r="R24" s="22" t="str">
        <f>IF(SUM('Test Sample Data'!R$3:R$194)&gt;10,IF(AND(ISNUMBER('Test Sample Data'!R24),'Test Sample Data'!R24&lt;35,'Test Sample Data'!R24&gt;0),'Test Sample Data'!R24-'Choose Housekeeping Genes'!S$20,35-'Choose Housekeeping Genes'!S$20),"")</f>
        <v/>
      </c>
      <c r="S24" s="22" t="str">
        <f>IF(SUM('Test Sample Data'!S$3:S$194)&gt;10,IF(AND(ISNUMBER('Test Sample Data'!S24),'Test Sample Data'!S24&lt;35,'Test Sample Data'!S24&gt;0),'Test Sample Data'!S24-'Choose Housekeeping Genes'!T$20,35-'Choose Housekeeping Genes'!T$20),"")</f>
        <v/>
      </c>
      <c r="T24" s="22" t="str">
        <f>IF(SUM('Test Sample Data'!T$3:T$194)&gt;10,IF(AND(ISNUMBER('Test Sample Data'!T24),'Test Sample Data'!T24&lt;35,'Test Sample Data'!T24&gt;0),'Test Sample Data'!T24-'Choose Housekeeping Genes'!U$20,35-'Choose Housekeeping Genes'!U$20),"")</f>
        <v/>
      </c>
      <c r="U24" s="22" t="str">
        <f>IF(SUM('Test Sample Data'!U$3:U$194)&gt;10,IF(AND(ISNUMBER('Test Sample Data'!U24),'Test Sample Data'!U24&lt;35,'Test Sample Data'!U24&gt;0),'Test Sample Data'!U24-'Choose Housekeeping Genes'!V$20,35-'Choose Housekeeping Genes'!V$20),"")</f>
        <v/>
      </c>
      <c r="V24" s="22" t="str">
        <f>IF(SUM('Test Sample Data'!V$3:V$194)&gt;10,IF(AND(ISNUMBER('Test Sample Data'!V24),'Test Sample Data'!V24&lt;35,'Test Sample Data'!V24&gt;0),'Test Sample Data'!V24-'Choose Housekeeping Genes'!W$20,35-'Choose Housekeeping Genes'!W$20),"")</f>
        <v/>
      </c>
      <c r="W24" s="144" t="str">
        <f>'Control Sample Data'!A24</f>
        <v>alncRNA-EC7</v>
      </c>
      <c r="X24" s="145" t="s">
        <v>398</v>
      </c>
      <c r="Y24" s="22" t="str">
        <f>IF(SUM('Control Sample Data'!C$3:C$194)&gt;10,IF(AND(ISNUMBER('Control Sample Data'!C24),'Control Sample Data'!C24&lt;35,'Control Sample Data'!C24&gt;0),'Control Sample Data'!C24-'Choose Housekeeping Genes'!AA$20,35-'Choose Housekeeping Genes'!AA$20),"")</f>
        <v/>
      </c>
      <c r="Z24" s="22" t="str">
        <f>IF(SUM('Control Sample Data'!D$3:D$194)&gt;10,IF(AND(ISNUMBER('Control Sample Data'!D24),'Control Sample Data'!D24&lt;35,'Control Sample Data'!D24&gt;0),'Control Sample Data'!D24-'Choose Housekeeping Genes'!AB$20,35-'Choose Housekeeping Genes'!AB$20),"")</f>
        <v/>
      </c>
      <c r="AA24" s="22" t="str">
        <f>IF(SUM('Control Sample Data'!E$3:E$194)&gt;10,IF(AND(ISNUMBER('Control Sample Data'!E24),'Control Sample Data'!E24&lt;35,'Control Sample Data'!E24&gt;0),'Control Sample Data'!E24-'Choose Housekeeping Genes'!AC$20,35-'Choose Housekeeping Genes'!AC$20),"")</f>
        <v/>
      </c>
      <c r="AB24" s="22" t="str">
        <f>IF(SUM('Control Sample Data'!F$3:F$194)&gt;10,IF(AND(ISNUMBER('Control Sample Data'!F24),'Control Sample Data'!F24&lt;35,'Control Sample Data'!F24&gt;0),'Control Sample Data'!F24-'Choose Housekeeping Genes'!AD$20,35-'Choose Housekeeping Genes'!AD$20),"")</f>
        <v/>
      </c>
      <c r="AC24" s="22" t="str">
        <f>IF(SUM('Control Sample Data'!G$3:G$194)&gt;10,IF(AND(ISNUMBER('Control Sample Data'!G24),'Control Sample Data'!G24&lt;35,'Control Sample Data'!G24&gt;0),'Control Sample Data'!G24-'Choose Housekeeping Genes'!AE$20,35-'Choose Housekeeping Genes'!AE$20),"")</f>
        <v/>
      </c>
      <c r="AD24" s="22" t="str">
        <f>IF(SUM('Control Sample Data'!H$3:H$194)&gt;10,IF(AND(ISNUMBER('Control Sample Data'!H24),'Control Sample Data'!H24&lt;35,'Control Sample Data'!H24&gt;0),'Control Sample Data'!H24-'Choose Housekeeping Genes'!AF$20,35-'Choose Housekeeping Genes'!AF$20),"")</f>
        <v/>
      </c>
      <c r="AE24" s="22" t="str">
        <f>IF(SUM('Control Sample Data'!I$3:I$194)&gt;10,IF(AND(ISNUMBER('Control Sample Data'!I24),'Control Sample Data'!I24&lt;35,'Control Sample Data'!I24&gt;0),'Control Sample Data'!I24-'Choose Housekeeping Genes'!AG$20,35-'Choose Housekeeping Genes'!AG$20),"")</f>
        <v/>
      </c>
      <c r="AF24" s="22" t="str">
        <f>IF(SUM('Control Sample Data'!J$3:J$194)&gt;10,IF(AND(ISNUMBER('Control Sample Data'!J24),'Control Sample Data'!J24&lt;35,'Control Sample Data'!J24&gt;0),'Control Sample Data'!J24-'Choose Housekeeping Genes'!AH$20,35-'Choose Housekeeping Genes'!AH$20),"")</f>
        <v/>
      </c>
      <c r="AG24" s="22" t="str">
        <f>IF(SUM('Control Sample Data'!K$3:K$194)&gt;10,IF(AND(ISNUMBER('Control Sample Data'!K24),'Control Sample Data'!K24&lt;35,'Control Sample Data'!K24&gt;0),'Control Sample Data'!K24-'Choose Housekeeping Genes'!AI$20,35-'Choose Housekeeping Genes'!AI$20),"")</f>
        <v/>
      </c>
      <c r="AH24" s="22" t="str">
        <f>IF(SUM('Control Sample Data'!L$3:L$194)&gt;10,IF(AND(ISNUMBER('Control Sample Data'!L24),'Control Sample Data'!L24&lt;35,'Control Sample Data'!L24&gt;0),'Control Sample Data'!L24-'Choose Housekeeping Genes'!AJ$20,35-'Choose Housekeeping Genes'!AJ$20),"")</f>
        <v/>
      </c>
      <c r="AI24" s="22" t="str">
        <f>IF(SUM('Control Sample Data'!M$3:M$194)&gt;10,IF(AND(ISNUMBER('Control Sample Data'!M24),'Control Sample Data'!M24&lt;35,'Control Sample Data'!M24&gt;0),'Control Sample Data'!M24-'Choose Housekeeping Genes'!AK$20,35-'Choose Housekeeping Genes'!AK$20),"")</f>
        <v/>
      </c>
      <c r="AJ24" s="22" t="str">
        <f>IF(SUM('Control Sample Data'!N$3:N$194)&gt;10,IF(AND(ISNUMBER('Control Sample Data'!N24),'Control Sample Data'!N24&lt;35,'Control Sample Data'!N24&gt;0),'Control Sample Data'!N24-'Choose Housekeeping Genes'!AL$20,35-'Choose Housekeeping Genes'!AL$20),"")</f>
        <v/>
      </c>
      <c r="AK24" s="22" t="str">
        <f>IF(SUM('Control Sample Data'!O$3:O$194)&gt;10,IF(AND(ISNUMBER('Control Sample Data'!O24),'Control Sample Data'!O24&lt;35,'Control Sample Data'!O24&gt;0),'Control Sample Data'!O24-'Choose Housekeeping Genes'!AM$20,35-'Choose Housekeeping Genes'!AM$20),"")</f>
        <v/>
      </c>
      <c r="AL24" s="22" t="str">
        <f>IF(SUM('Control Sample Data'!P$3:P$194)&gt;10,IF(AND(ISNUMBER('Control Sample Data'!P24),'Control Sample Data'!P24&lt;35,'Control Sample Data'!P24&gt;0),'Control Sample Data'!P24-'Choose Housekeeping Genes'!AN$20,35-'Choose Housekeeping Genes'!AN$20),"")</f>
        <v/>
      </c>
      <c r="AM24" s="22" t="str">
        <f>IF(SUM('Control Sample Data'!Q$3:Q$194)&gt;10,IF(AND(ISNUMBER('Control Sample Data'!Q24),'Control Sample Data'!Q24&lt;35,'Control Sample Data'!Q24&gt;0),'Control Sample Data'!Q24-'Choose Housekeeping Genes'!AO$20,35-'Choose Housekeeping Genes'!AO$20),"")</f>
        <v/>
      </c>
      <c r="AN24" s="22" t="str">
        <f>IF(SUM('Control Sample Data'!R$3:R$194)&gt;10,IF(AND(ISNUMBER('Control Sample Data'!R24),'Control Sample Data'!R24&lt;35,'Control Sample Data'!R24&gt;0),'Control Sample Data'!R24-'Choose Housekeeping Genes'!AP$20,35-'Choose Housekeeping Genes'!AP$20),"")</f>
        <v/>
      </c>
      <c r="AO24" s="22" t="str">
        <f>IF(SUM('Control Sample Data'!S$3:S$194)&gt;10,IF(AND(ISNUMBER('Control Sample Data'!S24),'Control Sample Data'!S24&lt;35,'Control Sample Data'!S24&gt;0),'Control Sample Data'!S24-'Choose Housekeeping Genes'!AQ$20,35-'Choose Housekeeping Genes'!AQ$20),"")</f>
        <v/>
      </c>
      <c r="AP24" s="22" t="str">
        <f>IF(SUM('Control Sample Data'!T$3:T$194)&gt;10,IF(AND(ISNUMBER('Control Sample Data'!T24),'Control Sample Data'!T24&lt;35,'Control Sample Data'!T24&gt;0),'Control Sample Data'!T24-'Choose Housekeeping Genes'!AR$20,35-'Choose Housekeeping Genes'!AR$20),"")</f>
        <v/>
      </c>
      <c r="AQ24" s="22" t="str">
        <f>IF(SUM('Control Sample Data'!U$3:U$194)&gt;10,IF(AND(ISNUMBER('Control Sample Data'!U24),'Control Sample Data'!U24&lt;35,'Control Sample Data'!U24&gt;0),'Control Sample Data'!U24-'Choose Housekeeping Genes'!AS$20,35-'Choose Housekeeping Genes'!AS$20),"")</f>
        <v/>
      </c>
      <c r="AR24" s="22" t="str">
        <f>IF(SUM('Control Sample Data'!V$3:V$194)&gt;10,IF(AND(ISNUMBER('Control Sample Data'!V24),'Control Sample Data'!V24&lt;35,'Control Sample Data'!V24&gt;0),'Control Sample Data'!V24-'Choose Housekeeping Genes'!AT$20,35-'Choose Housekeeping Genes'!AT$20),"")</f>
        <v/>
      </c>
      <c r="AS24" s="73" t="str">
        <f>'Control Sample Data'!A24</f>
        <v>alncRNA-EC7</v>
      </c>
      <c r="AT24" s="21" t="s">
        <v>398</v>
      </c>
      <c r="AU24" s="22" t="str">
        <f ca="1">IF(ISNUMBER(C24-'Choose Housekeeping Genes'!D$12),C24-'Choose Housekeeping Genes'!D$12,"")</f>
        <v/>
      </c>
      <c r="AV24" s="22" t="str">
        <f ca="1">IF(ISNUMBER(D24-'Choose Housekeeping Genes'!E$12),D24-'Choose Housekeeping Genes'!E$12,"")</f>
        <v/>
      </c>
      <c r="AW24" s="22" t="str">
        <f ca="1">IF(ISNUMBER(E24-'Choose Housekeeping Genes'!F$12),E24-'Choose Housekeeping Genes'!F$12,"")</f>
        <v/>
      </c>
      <c r="AX24" s="22" t="str">
        <f ca="1">IF(ISNUMBER(F24-'Choose Housekeeping Genes'!G$12),F24-'Choose Housekeeping Genes'!G$12,"")</f>
        <v/>
      </c>
      <c r="AY24" s="22" t="str">
        <f ca="1">IF(ISNUMBER(G24-'Choose Housekeeping Genes'!H$12),G24-'Choose Housekeeping Genes'!H$12,"")</f>
        <v/>
      </c>
      <c r="AZ24" s="22" t="str">
        <f ca="1">IF(ISNUMBER(H24-'Choose Housekeeping Genes'!I$12),H24-'Choose Housekeeping Genes'!I$12,"")</f>
        <v/>
      </c>
      <c r="BA24" s="22" t="str">
        <f ca="1">IF(ISNUMBER(I24-'Choose Housekeeping Genes'!J$12),I24-'Choose Housekeeping Genes'!J$12,"")</f>
        <v/>
      </c>
      <c r="BB24" s="22" t="str">
        <f ca="1">IF(ISNUMBER(J24-'Choose Housekeeping Genes'!K$12),J24-'Choose Housekeeping Genes'!K$12,"")</f>
        <v/>
      </c>
      <c r="BC24" s="22" t="str">
        <f ca="1">IF(ISNUMBER(K24-'Choose Housekeeping Genes'!L$12),K24-'Choose Housekeeping Genes'!L$12,"")</f>
        <v/>
      </c>
      <c r="BD24" s="22" t="str">
        <f ca="1">IF(ISNUMBER(L24-'Choose Housekeeping Genes'!M$12),L24-'Choose Housekeeping Genes'!M$12,"")</f>
        <v/>
      </c>
      <c r="BE24" s="22" t="str">
        <f ca="1">IF(ISNUMBER(M24-'Choose Housekeeping Genes'!N$12),M24-'Choose Housekeeping Genes'!N$12,"")</f>
        <v/>
      </c>
      <c r="BF24" s="22" t="str">
        <f ca="1">IF(ISNUMBER(N24-'Choose Housekeeping Genes'!O$12),N24-'Choose Housekeeping Genes'!O$12,"")</f>
        <v/>
      </c>
      <c r="BG24" s="22" t="str">
        <f ca="1">IF(ISNUMBER(O24-'Choose Housekeeping Genes'!P$12),O24-'Choose Housekeeping Genes'!P$12,"")</f>
        <v/>
      </c>
      <c r="BH24" s="22" t="str">
        <f ca="1">IF(ISNUMBER(P24-'Choose Housekeeping Genes'!Q$12),P24-'Choose Housekeeping Genes'!Q$12,"")</f>
        <v/>
      </c>
      <c r="BI24" s="22" t="str">
        <f ca="1">IF(ISNUMBER(Q24-'Choose Housekeeping Genes'!R$12),Q24-'Choose Housekeeping Genes'!R$12,"")</f>
        <v/>
      </c>
      <c r="BJ24" s="22" t="str">
        <f ca="1">IF(ISNUMBER(R24-'Choose Housekeeping Genes'!S$12),R24-'Choose Housekeeping Genes'!S$12,"")</f>
        <v/>
      </c>
      <c r="BK24" s="22" t="str">
        <f ca="1">IF(ISNUMBER(S24-'Choose Housekeeping Genes'!T$12),S24-'Choose Housekeeping Genes'!T$12,"")</f>
        <v/>
      </c>
      <c r="BL24" s="22" t="str">
        <f ca="1">IF(ISNUMBER(T24-'Choose Housekeeping Genes'!U$12),T24-'Choose Housekeeping Genes'!U$12,"")</f>
        <v/>
      </c>
      <c r="BM24" s="22" t="str">
        <f ca="1">IF(ISNUMBER(U24-'Choose Housekeeping Genes'!V$12),U24-'Choose Housekeeping Genes'!V$12,"")</f>
        <v/>
      </c>
      <c r="BN24" s="22" t="str">
        <f ca="1">IF(ISNUMBER(V24-'Choose Housekeeping Genes'!W$12),V24-'Choose Housekeeping Genes'!W$12,"")</f>
        <v/>
      </c>
      <c r="BO24" s="146" t="str">
        <f t="shared" si="0"/>
        <v>alncRNA-EC7</v>
      </c>
      <c r="BP24" s="145" t="s">
        <v>398</v>
      </c>
      <c r="BQ24" s="22" t="str">
        <f ca="1">IF(ISNUMBER(Y24-'Choose Housekeeping Genes'!AA$12),Y24-'Choose Housekeeping Genes'!AA$12,"")</f>
        <v/>
      </c>
      <c r="BR24" s="22" t="str">
        <f ca="1">IF(ISNUMBER(Z24-'Choose Housekeeping Genes'!AB$12),Z24-'Choose Housekeeping Genes'!AB$12,"")</f>
        <v/>
      </c>
      <c r="BS24" s="22" t="str">
        <f ca="1">IF(ISNUMBER(AA24-'Choose Housekeeping Genes'!AC$12),AA24-'Choose Housekeeping Genes'!AC$12,"")</f>
        <v/>
      </c>
      <c r="BT24" s="22" t="str">
        <f ca="1">IF(ISNUMBER(AB24-'Choose Housekeeping Genes'!AD$12),AB24-'Choose Housekeeping Genes'!AD$12,"")</f>
        <v/>
      </c>
      <c r="BU24" s="22" t="str">
        <f ca="1">IF(ISNUMBER(AC24-'Choose Housekeeping Genes'!AE$12),AC24-'Choose Housekeeping Genes'!AE$12,"")</f>
        <v/>
      </c>
      <c r="BV24" s="22" t="str">
        <f ca="1">IF(ISNUMBER(AD24-'Choose Housekeeping Genes'!AF$12),AD24-'Choose Housekeeping Genes'!AF$12,"")</f>
        <v/>
      </c>
      <c r="BW24" s="22" t="str">
        <f ca="1">IF(ISNUMBER(AE24-'Choose Housekeeping Genes'!AG$12),AE24-'Choose Housekeeping Genes'!AG$12,"")</f>
        <v/>
      </c>
      <c r="BX24" s="22" t="str">
        <f ca="1">IF(ISNUMBER(AF24-'Choose Housekeeping Genes'!AH$12),AF24-'Choose Housekeeping Genes'!AH$12,"")</f>
        <v/>
      </c>
      <c r="BY24" s="22" t="str">
        <f ca="1">IF(ISNUMBER(AG24-'Choose Housekeeping Genes'!AI$12),AG24-'Choose Housekeeping Genes'!AI$12,"")</f>
        <v/>
      </c>
      <c r="BZ24" s="22" t="str">
        <f ca="1">IF(ISNUMBER(AH24-'Choose Housekeeping Genes'!AJ$12),AH24-'Choose Housekeeping Genes'!AJ$12,"")</f>
        <v/>
      </c>
      <c r="CA24" s="22" t="str">
        <f ca="1">IF(ISNUMBER(AI24-'Choose Housekeeping Genes'!AK$12),AI24-'Choose Housekeeping Genes'!AK$12,"")</f>
        <v/>
      </c>
      <c r="CB24" s="22" t="str">
        <f ca="1">IF(ISNUMBER(AJ24-'Choose Housekeeping Genes'!AL$12),AJ24-'Choose Housekeeping Genes'!AL$12,"")</f>
        <v/>
      </c>
      <c r="CC24" s="22" t="str">
        <f ca="1">IF(ISNUMBER(AK24-'Choose Housekeeping Genes'!AM$12),AK24-'Choose Housekeeping Genes'!AM$12,"")</f>
        <v/>
      </c>
      <c r="CD24" s="22" t="str">
        <f ca="1">IF(ISNUMBER(AL24-'Choose Housekeeping Genes'!AN$12),AL24-'Choose Housekeeping Genes'!AN$12,"")</f>
        <v/>
      </c>
      <c r="CE24" s="22" t="str">
        <f ca="1">IF(ISNUMBER(AM24-'Choose Housekeeping Genes'!AO$12),AM24-'Choose Housekeeping Genes'!AO$12,"")</f>
        <v/>
      </c>
      <c r="CF24" s="22" t="str">
        <f ca="1">IF(ISNUMBER(AN24-'Choose Housekeeping Genes'!AP$12),AN24-'Choose Housekeeping Genes'!AP$12,"")</f>
        <v/>
      </c>
      <c r="CG24" s="22" t="str">
        <f ca="1">IF(ISNUMBER(AO24-'Choose Housekeeping Genes'!AQ$12),AO24-'Choose Housekeeping Genes'!AQ$12,"")</f>
        <v/>
      </c>
      <c r="CH24" s="22" t="str">
        <f ca="1">IF(ISNUMBER(AP24-'Choose Housekeeping Genes'!AR$12),AP24-'Choose Housekeeping Genes'!AR$12,"")</f>
        <v/>
      </c>
      <c r="CI24" s="22" t="str">
        <f ca="1">IF(ISNUMBER(AQ24-'Choose Housekeeping Genes'!AS$12),AQ24-'Choose Housekeeping Genes'!AS$12,"")</f>
        <v/>
      </c>
      <c r="CJ24" s="22" t="str">
        <f ca="1">IF(ISNUMBER(AR24-'Choose Housekeeping Genes'!AT$12),AR24-'Choose Housekeeping Genes'!AT$12,"")</f>
        <v/>
      </c>
      <c r="CK24" s="69" t="e">
        <f t="shared" ca="1" si="4"/>
        <v>#DIV/0!</v>
      </c>
      <c r="CL24" s="148" t="e">
        <f t="shared" ca="1" si="5"/>
        <v>#DIV/0!</v>
      </c>
      <c r="DA24" s="73" t="str">
        <f>'Transcript table'!C32</f>
        <v>alncRNA-EC7</v>
      </c>
      <c r="DB24" s="21" t="s">
        <v>398</v>
      </c>
      <c r="DC24" s="68" t="str">
        <f t="shared" ca="1" si="6"/>
        <v/>
      </c>
      <c r="DD24" s="68" t="str">
        <f t="shared" ca="1" si="7"/>
        <v/>
      </c>
      <c r="DE24" s="68" t="str">
        <f t="shared" ca="1" si="8"/>
        <v/>
      </c>
      <c r="DF24" s="68" t="str">
        <f t="shared" ca="1" si="9"/>
        <v/>
      </c>
      <c r="DG24" s="68" t="str">
        <f t="shared" ca="1" si="10"/>
        <v/>
      </c>
      <c r="DH24" s="68" t="str">
        <f t="shared" ca="1" si="11"/>
        <v/>
      </c>
      <c r="DI24" s="68" t="str">
        <f t="shared" ca="1" si="12"/>
        <v/>
      </c>
      <c r="DJ24" s="68" t="str">
        <f t="shared" ca="1" si="13"/>
        <v/>
      </c>
      <c r="DK24" s="68" t="str">
        <f t="shared" ca="1" si="14"/>
        <v/>
      </c>
      <c r="DL24" s="68" t="str">
        <f t="shared" ca="1" si="15"/>
        <v/>
      </c>
      <c r="DM24" s="68" t="str">
        <f t="shared" ca="1" si="16"/>
        <v/>
      </c>
      <c r="DN24" s="68" t="str">
        <f t="shared" ca="1" si="17"/>
        <v/>
      </c>
      <c r="DO24" s="68" t="str">
        <f t="shared" ca="1" si="18"/>
        <v/>
      </c>
      <c r="DP24" s="68" t="str">
        <f t="shared" ca="1" si="19"/>
        <v/>
      </c>
      <c r="DQ24" s="68" t="str">
        <f t="shared" ca="1" si="20"/>
        <v/>
      </c>
      <c r="DR24" s="68" t="str">
        <f t="shared" ca="1" si="21"/>
        <v/>
      </c>
      <c r="DS24" s="68" t="str">
        <f t="shared" ca="1" si="22"/>
        <v/>
      </c>
      <c r="DT24" s="68" t="str">
        <f t="shared" ca="1" si="23"/>
        <v/>
      </c>
      <c r="DU24" s="68" t="str">
        <f t="shared" ca="1" si="24"/>
        <v/>
      </c>
      <c r="DV24" s="68" t="str">
        <f t="shared" ca="1" si="25"/>
        <v/>
      </c>
      <c r="DW24" s="146" t="str">
        <f>'Transcript table'!C32</f>
        <v>alncRNA-EC7</v>
      </c>
      <c r="DX24" s="145" t="s">
        <v>398</v>
      </c>
      <c r="DY24" s="68" t="str">
        <f t="shared" ca="1" si="26"/>
        <v/>
      </c>
      <c r="DZ24" s="68" t="str">
        <f t="shared" ca="1" si="27"/>
        <v/>
      </c>
      <c r="EA24" s="68" t="str">
        <f t="shared" ca="1" si="28"/>
        <v/>
      </c>
      <c r="EB24" s="68" t="str">
        <f t="shared" ca="1" si="29"/>
        <v/>
      </c>
      <c r="EC24" s="68" t="str">
        <f t="shared" ca="1" si="30"/>
        <v/>
      </c>
      <c r="ED24" s="68" t="str">
        <f t="shared" ca="1" si="31"/>
        <v/>
      </c>
      <c r="EE24" s="68" t="str">
        <f t="shared" ca="1" si="32"/>
        <v/>
      </c>
      <c r="EF24" s="68" t="str">
        <f t="shared" ca="1" si="33"/>
        <v/>
      </c>
      <c r="EG24" s="68" t="str">
        <f t="shared" ca="1" si="34"/>
        <v/>
      </c>
      <c r="EH24" s="68" t="str">
        <f t="shared" ca="1" si="35"/>
        <v/>
      </c>
      <c r="EI24" s="68" t="str">
        <f t="shared" ca="1" si="36"/>
        <v/>
      </c>
      <c r="EJ24" s="68" t="str">
        <f t="shared" ca="1" si="37"/>
        <v/>
      </c>
      <c r="EK24" s="68" t="str">
        <f t="shared" ca="1" si="38"/>
        <v/>
      </c>
      <c r="EL24" s="68" t="str">
        <f t="shared" ca="1" si="39"/>
        <v/>
      </c>
      <c r="EM24" s="68" t="str">
        <f t="shared" ca="1" si="40"/>
        <v/>
      </c>
      <c r="EN24" s="68" t="str">
        <f t="shared" ca="1" si="41"/>
        <v/>
      </c>
      <c r="EO24" s="68" t="str">
        <f t="shared" ca="1" si="42"/>
        <v/>
      </c>
      <c r="EP24" s="68" t="str">
        <f t="shared" ca="1" si="43"/>
        <v/>
      </c>
      <c r="EQ24" s="68" t="str">
        <f t="shared" ca="1" si="44"/>
        <v/>
      </c>
      <c r="ER24" s="68" t="str">
        <f t="shared" ca="1" si="45"/>
        <v/>
      </c>
    </row>
    <row r="25" spans="1:148" ht="13.5" customHeight="1">
      <c r="A25" s="139" t="str">
        <f>'Test Sample Data'!A25</f>
        <v>APOA4-AS</v>
      </c>
      <c r="B25" s="141" t="s">
        <v>396</v>
      </c>
      <c r="C25" s="22" t="str">
        <f>IF(SUM('Test Sample Data'!C$3:C$194)&gt;10,IF(AND(ISNUMBER('Test Sample Data'!C25),'Test Sample Data'!C25&lt;35,'Test Sample Data'!C25&gt;0),'Test Sample Data'!C25-'Choose Housekeeping Genes'!D$20,35-'Choose Housekeeping Genes'!D$20),"")</f>
        <v/>
      </c>
      <c r="D25" s="22" t="str">
        <f>IF(SUM('Test Sample Data'!D$3:D$194)&gt;10,IF(AND(ISNUMBER('Test Sample Data'!D25),'Test Sample Data'!D25&lt;35,'Test Sample Data'!D25&gt;0),'Test Sample Data'!D25-'Choose Housekeeping Genes'!E$20,35-'Choose Housekeeping Genes'!E$20),"")</f>
        <v/>
      </c>
      <c r="E25" s="22" t="str">
        <f>IF(SUM('Test Sample Data'!E$3:E$194)&gt;10,IF(AND(ISNUMBER('Test Sample Data'!E25),'Test Sample Data'!E25&lt;35,'Test Sample Data'!E25&gt;0),'Test Sample Data'!E25-'Choose Housekeeping Genes'!F$20,35-'Choose Housekeeping Genes'!F$20),"")</f>
        <v/>
      </c>
      <c r="F25" s="22" t="str">
        <f>IF(SUM('Test Sample Data'!F$3:F$194)&gt;10,IF(AND(ISNUMBER('Test Sample Data'!F25),'Test Sample Data'!F25&lt;35,'Test Sample Data'!F25&gt;0),'Test Sample Data'!F25-'Choose Housekeeping Genes'!G$20,35-'Choose Housekeeping Genes'!G$20),"")</f>
        <v/>
      </c>
      <c r="G25" s="22" t="str">
        <f>IF(SUM('Test Sample Data'!G$3:G$194)&gt;10,IF(AND(ISNUMBER('Test Sample Data'!G25),'Test Sample Data'!G25&lt;35,'Test Sample Data'!G25&gt;0),'Test Sample Data'!G25-'Choose Housekeeping Genes'!H$20,35-'Choose Housekeeping Genes'!H$20),"")</f>
        <v/>
      </c>
      <c r="H25" s="22" t="str">
        <f>IF(SUM('Test Sample Data'!H$3:H$194)&gt;10,IF(AND(ISNUMBER('Test Sample Data'!H25),'Test Sample Data'!H25&lt;35,'Test Sample Data'!H25&gt;0),'Test Sample Data'!H25-'Choose Housekeeping Genes'!I$20,35-'Choose Housekeeping Genes'!I$20),"")</f>
        <v/>
      </c>
      <c r="I25" s="22" t="str">
        <f>IF(SUM('Test Sample Data'!I$3:I$194)&gt;10,IF(AND(ISNUMBER('Test Sample Data'!I25),'Test Sample Data'!I25&lt;35,'Test Sample Data'!I25&gt;0),'Test Sample Data'!I25-'Choose Housekeeping Genes'!J$20,35-'Choose Housekeeping Genes'!J$20),"")</f>
        <v/>
      </c>
      <c r="J25" s="22" t="str">
        <f>IF(SUM('Test Sample Data'!J$3:J$194)&gt;10,IF(AND(ISNUMBER('Test Sample Data'!J25),'Test Sample Data'!J25&lt;35,'Test Sample Data'!J25&gt;0),'Test Sample Data'!J25-'Choose Housekeeping Genes'!K$20,35-'Choose Housekeeping Genes'!K$20),"")</f>
        <v/>
      </c>
      <c r="K25" s="22" t="str">
        <f>IF(SUM('Test Sample Data'!K$3:K$194)&gt;10,IF(AND(ISNUMBER('Test Sample Data'!K25),'Test Sample Data'!K25&lt;35,'Test Sample Data'!K25&gt;0),'Test Sample Data'!K25-'Choose Housekeeping Genes'!L$20,35-'Choose Housekeeping Genes'!L$20),"")</f>
        <v/>
      </c>
      <c r="L25" s="22" t="str">
        <f>IF(SUM('Test Sample Data'!L$3:L$194)&gt;10,IF(AND(ISNUMBER('Test Sample Data'!L25),'Test Sample Data'!L25&lt;35,'Test Sample Data'!L25&gt;0),'Test Sample Data'!L25-'Choose Housekeeping Genes'!M$20,35-'Choose Housekeeping Genes'!M$20),"")</f>
        <v/>
      </c>
      <c r="M25" s="22" t="str">
        <f>IF(SUM('Test Sample Data'!M$3:M$194)&gt;10,IF(AND(ISNUMBER('Test Sample Data'!M25),'Test Sample Data'!M25&lt;35,'Test Sample Data'!M25&gt;0),'Test Sample Data'!M25-'Choose Housekeeping Genes'!N$20,35-'Choose Housekeeping Genes'!N$20),"")</f>
        <v/>
      </c>
      <c r="N25" s="22" t="str">
        <f>IF(SUM('Test Sample Data'!N$3:N$194)&gt;10,IF(AND(ISNUMBER('Test Sample Data'!N25),'Test Sample Data'!N25&lt;35,'Test Sample Data'!N25&gt;0),'Test Sample Data'!N25-'Choose Housekeeping Genes'!O$20,35-'Choose Housekeeping Genes'!O$20),"")</f>
        <v/>
      </c>
      <c r="O25" s="22" t="str">
        <f>IF(SUM('Test Sample Data'!O$3:O$194)&gt;10,IF(AND(ISNUMBER('Test Sample Data'!O25),'Test Sample Data'!O25&lt;35,'Test Sample Data'!O25&gt;0),'Test Sample Data'!O25-'Choose Housekeeping Genes'!P$20,35-'Choose Housekeeping Genes'!P$20),"")</f>
        <v/>
      </c>
      <c r="P25" s="22" t="str">
        <f>IF(SUM('Test Sample Data'!P$3:P$194)&gt;10,IF(AND(ISNUMBER('Test Sample Data'!P25),'Test Sample Data'!P25&lt;35,'Test Sample Data'!P25&gt;0),'Test Sample Data'!P25-'Choose Housekeeping Genes'!Q$20,35-'Choose Housekeeping Genes'!Q$20),"")</f>
        <v/>
      </c>
      <c r="Q25" s="22" t="str">
        <f>IF(SUM('Test Sample Data'!Q$3:Q$194)&gt;10,IF(AND(ISNUMBER('Test Sample Data'!Q25),'Test Sample Data'!Q25&lt;35,'Test Sample Data'!Q25&gt;0),'Test Sample Data'!Q25-'Choose Housekeeping Genes'!R$20,35-'Choose Housekeeping Genes'!R$20),"")</f>
        <v/>
      </c>
      <c r="R25" s="22" t="str">
        <f>IF(SUM('Test Sample Data'!R$3:R$194)&gt;10,IF(AND(ISNUMBER('Test Sample Data'!R25),'Test Sample Data'!R25&lt;35,'Test Sample Data'!R25&gt;0),'Test Sample Data'!R25-'Choose Housekeeping Genes'!S$20,35-'Choose Housekeeping Genes'!S$20),"")</f>
        <v/>
      </c>
      <c r="S25" s="22" t="str">
        <f>IF(SUM('Test Sample Data'!S$3:S$194)&gt;10,IF(AND(ISNUMBER('Test Sample Data'!S25),'Test Sample Data'!S25&lt;35,'Test Sample Data'!S25&gt;0),'Test Sample Data'!S25-'Choose Housekeeping Genes'!T$20,35-'Choose Housekeeping Genes'!T$20),"")</f>
        <v/>
      </c>
      <c r="T25" s="22" t="str">
        <f>IF(SUM('Test Sample Data'!T$3:T$194)&gt;10,IF(AND(ISNUMBER('Test Sample Data'!T25),'Test Sample Data'!T25&lt;35,'Test Sample Data'!T25&gt;0),'Test Sample Data'!T25-'Choose Housekeeping Genes'!U$20,35-'Choose Housekeeping Genes'!U$20),"")</f>
        <v/>
      </c>
      <c r="U25" s="22" t="str">
        <f>IF(SUM('Test Sample Data'!U$3:U$194)&gt;10,IF(AND(ISNUMBER('Test Sample Data'!U25),'Test Sample Data'!U25&lt;35,'Test Sample Data'!U25&gt;0),'Test Sample Data'!U25-'Choose Housekeeping Genes'!V$20,35-'Choose Housekeeping Genes'!V$20),"")</f>
        <v/>
      </c>
      <c r="V25" s="22" t="str">
        <f>IF(SUM('Test Sample Data'!V$3:V$194)&gt;10,IF(AND(ISNUMBER('Test Sample Data'!V25),'Test Sample Data'!V25&lt;35,'Test Sample Data'!V25&gt;0),'Test Sample Data'!V25-'Choose Housekeeping Genes'!W$20,35-'Choose Housekeeping Genes'!W$20),"")</f>
        <v/>
      </c>
      <c r="W25" s="144" t="str">
        <f>'Control Sample Data'!A25</f>
        <v>APOA4-AS</v>
      </c>
      <c r="X25" s="145" t="s">
        <v>396</v>
      </c>
      <c r="Y25" s="22" t="str">
        <f>IF(SUM('Control Sample Data'!C$3:C$194)&gt;10,IF(AND(ISNUMBER('Control Sample Data'!C25),'Control Sample Data'!C25&lt;35,'Control Sample Data'!C25&gt;0),'Control Sample Data'!C25-'Choose Housekeeping Genes'!AA$20,35-'Choose Housekeeping Genes'!AA$20),"")</f>
        <v/>
      </c>
      <c r="Z25" s="22" t="str">
        <f>IF(SUM('Control Sample Data'!D$3:D$194)&gt;10,IF(AND(ISNUMBER('Control Sample Data'!D25),'Control Sample Data'!D25&lt;35,'Control Sample Data'!D25&gt;0),'Control Sample Data'!D25-'Choose Housekeeping Genes'!AB$20,35-'Choose Housekeeping Genes'!AB$20),"")</f>
        <v/>
      </c>
      <c r="AA25" s="22" t="str">
        <f>IF(SUM('Control Sample Data'!E$3:E$194)&gt;10,IF(AND(ISNUMBER('Control Sample Data'!E25),'Control Sample Data'!E25&lt;35,'Control Sample Data'!E25&gt;0),'Control Sample Data'!E25-'Choose Housekeeping Genes'!AC$20,35-'Choose Housekeeping Genes'!AC$20),"")</f>
        <v/>
      </c>
      <c r="AB25" s="22" t="str">
        <f>IF(SUM('Control Sample Data'!F$3:F$194)&gt;10,IF(AND(ISNUMBER('Control Sample Data'!F25),'Control Sample Data'!F25&lt;35,'Control Sample Data'!F25&gt;0),'Control Sample Data'!F25-'Choose Housekeeping Genes'!AD$20,35-'Choose Housekeeping Genes'!AD$20),"")</f>
        <v/>
      </c>
      <c r="AC25" s="22" t="str">
        <f>IF(SUM('Control Sample Data'!G$3:G$194)&gt;10,IF(AND(ISNUMBER('Control Sample Data'!G25),'Control Sample Data'!G25&lt;35,'Control Sample Data'!G25&gt;0),'Control Sample Data'!G25-'Choose Housekeeping Genes'!AE$20,35-'Choose Housekeeping Genes'!AE$20),"")</f>
        <v/>
      </c>
      <c r="AD25" s="22" t="str">
        <f>IF(SUM('Control Sample Data'!H$3:H$194)&gt;10,IF(AND(ISNUMBER('Control Sample Data'!H25),'Control Sample Data'!H25&lt;35,'Control Sample Data'!H25&gt;0),'Control Sample Data'!H25-'Choose Housekeeping Genes'!AF$20,35-'Choose Housekeeping Genes'!AF$20),"")</f>
        <v/>
      </c>
      <c r="AE25" s="22" t="str">
        <f>IF(SUM('Control Sample Data'!I$3:I$194)&gt;10,IF(AND(ISNUMBER('Control Sample Data'!I25),'Control Sample Data'!I25&lt;35,'Control Sample Data'!I25&gt;0),'Control Sample Data'!I25-'Choose Housekeeping Genes'!AG$20,35-'Choose Housekeeping Genes'!AG$20),"")</f>
        <v/>
      </c>
      <c r="AF25" s="22" t="str">
        <f>IF(SUM('Control Sample Data'!J$3:J$194)&gt;10,IF(AND(ISNUMBER('Control Sample Data'!J25),'Control Sample Data'!J25&lt;35,'Control Sample Data'!J25&gt;0),'Control Sample Data'!J25-'Choose Housekeeping Genes'!AH$20,35-'Choose Housekeeping Genes'!AH$20),"")</f>
        <v/>
      </c>
      <c r="AG25" s="22" t="str">
        <f>IF(SUM('Control Sample Data'!K$3:K$194)&gt;10,IF(AND(ISNUMBER('Control Sample Data'!K25),'Control Sample Data'!K25&lt;35,'Control Sample Data'!K25&gt;0),'Control Sample Data'!K25-'Choose Housekeeping Genes'!AI$20,35-'Choose Housekeeping Genes'!AI$20),"")</f>
        <v/>
      </c>
      <c r="AH25" s="22" t="str">
        <f>IF(SUM('Control Sample Data'!L$3:L$194)&gt;10,IF(AND(ISNUMBER('Control Sample Data'!L25),'Control Sample Data'!L25&lt;35,'Control Sample Data'!L25&gt;0),'Control Sample Data'!L25-'Choose Housekeeping Genes'!AJ$20,35-'Choose Housekeeping Genes'!AJ$20),"")</f>
        <v/>
      </c>
      <c r="AI25" s="22" t="str">
        <f>IF(SUM('Control Sample Data'!M$3:M$194)&gt;10,IF(AND(ISNUMBER('Control Sample Data'!M25),'Control Sample Data'!M25&lt;35,'Control Sample Data'!M25&gt;0),'Control Sample Data'!M25-'Choose Housekeeping Genes'!AK$20,35-'Choose Housekeeping Genes'!AK$20),"")</f>
        <v/>
      </c>
      <c r="AJ25" s="22" t="str">
        <f>IF(SUM('Control Sample Data'!N$3:N$194)&gt;10,IF(AND(ISNUMBER('Control Sample Data'!N25),'Control Sample Data'!N25&lt;35,'Control Sample Data'!N25&gt;0),'Control Sample Data'!N25-'Choose Housekeeping Genes'!AL$20,35-'Choose Housekeeping Genes'!AL$20),"")</f>
        <v/>
      </c>
      <c r="AK25" s="22" t="str">
        <f>IF(SUM('Control Sample Data'!O$3:O$194)&gt;10,IF(AND(ISNUMBER('Control Sample Data'!O25),'Control Sample Data'!O25&lt;35,'Control Sample Data'!O25&gt;0),'Control Sample Data'!O25-'Choose Housekeeping Genes'!AM$20,35-'Choose Housekeeping Genes'!AM$20),"")</f>
        <v/>
      </c>
      <c r="AL25" s="22" t="str">
        <f>IF(SUM('Control Sample Data'!P$3:P$194)&gt;10,IF(AND(ISNUMBER('Control Sample Data'!P25),'Control Sample Data'!P25&lt;35,'Control Sample Data'!P25&gt;0),'Control Sample Data'!P25-'Choose Housekeeping Genes'!AN$20,35-'Choose Housekeeping Genes'!AN$20),"")</f>
        <v/>
      </c>
      <c r="AM25" s="22" t="str">
        <f>IF(SUM('Control Sample Data'!Q$3:Q$194)&gt;10,IF(AND(ISNUMBER('Control Sample Data'!Q25),'Control Sample Data'!Q25&lt;35,'Control Sample Data'!Q25&gt;0),'Control Sample Data'!Q25-'Choose Housekeeping Genes'!AO$20,35-'Choose Housekeeping Genes'!AO$20),"")</f>
        <v/>
      </c>
      <c r="AN25" s="22" t="str">
        <f>IF(SUM('Control Sample Data'!R$3:R$194)&gt;10,IF(AND(ISNUMBER('Control Sample Data'!R25),'Control Sample Data'!R25&lt;35,'Control Sample Data'!R25&gt;0),'Control Sample Data'!R25-'Choose Housekeeping Genes'!AP$20,35-'Choose Housekeeping Genes'!AP$20),"")</f>
        <v/>
      </c>
      <c r="AO25" s="22" t="str">
        <f>IF(SUM('Control Sample Data'!S$3:S$194)&gt;10,IF(AND(ISNUMBER('Control Sample Data'!S25),'Control Sample Data'!S25&lt;35,'Control Sample Data'!S25&gt;0),'Control Sample Data'!S25-'Choose Housekeeping Genes'!AQ$20,35-'Choose Housekeeping Genes'!AQ$20),"")</f>
        <v/>
      </c>
      <c r="AP25" s="22" t="str">
        <f>IF(SUM('Control Sample Data'!T$3:T$194)&gt;10,IF(AND(ISNUMBER('Control Sample Data'!T25),'Control Sample Data'!T25&lt;35,'Control Sample Data'!T25&gt;0),'Control Sample Data'!T25-'Choose Housekeeping Genes'!AR$20,35-'Choose Housekeeping Genes'!AR$20),"")</f>
        <v/>
      </c>
      <c r="AQ25" s="22" t="str">
        <f>IF(SUM('Control Sample Data'!U$3:U$194)&gt;10,IF(AND(ISNUMBER('Control Sample Data'!U25),'Control Sample Data'!U25&lt;35,'Control Sample Data'!U25&gt;0),'Control Sample Data'!U25-'Choose Housekeeping Genes'!AS$20,35-'Choose Housekeeping Genes'!AS$20),"")</f>
        <v/>
      </c>
      <c r="AR25" s="22" t="str">
        <f>IF(SUM('Control Sample Data'!V$3:V$194)&gt;10,IF(AND(ISNUMBER('Control Sample Data'!V25),'Control Sample Data'!V25&lt;35,'Control Sample Data'!V25&gt;0),'Control Sample Data'!V25-'Choose Housekeeping Genes'!AT$20,35-'Choose Housekeeping Genes'!AT$20),"")</f>
        <v/>
      </c>
      <c r="AS25" s="73" t="str">
        <f>'Control Sample Data'!A25</f>
        <v>APOA4-AS</v>
      </c>
      <c r="AT25" s="21" t="s">
        <v>396</v>
      </c>
      <c r="AU25" s="22" t="str">
        <f ca="1">IF(ISNUMBER(C25-'Choose Housekeeping Genes'!D$12),C25-'Choose Housekeeping Genes'!D$12,"")</f>
        <v/>
      </c>
      <c r="AV25" s="22" t="str">
        <f ca="1">IF(ISNUMBER(D25-'Choose Housekeeping Genes'!E$12),D25-'Choose Housekeeping Genes'!E$12,"")</f>
        <v/>
      </c>
      <c r="AW25" s="22" t="str">
        <f ca="1">IF(ISNUMBER(E25-'Choose Housekeeping Genes'!F$12),E25-'Choose Housekeeping Genes'!F$12,"")</f>
        <v/>
      </c>
      <c r="AX25" s="22" t="str">
        <f ca="1">IF(ISNUMBER(F25-'Choose Housekeeping Genes'!G$12),F25-'Choose Housekeeping Genes'!G$12,"")</f>
        <v/>
      </c>
      <c r="AY25" s="22" t="str">
        <f ca="1">IF(ISNUMBER(G25-'Choose Housekeeping Genes'!H$12),G25-'Choose Housekeeping Genes'!H$12,"")</f>
        <v/>
      </c>
      <c r="AZ25" s="22" t="str">
        <f ca="1">IF(ISNUMBER(H25-'Choose Housekeeping Genes'!I$12),H25-'Choose Housekeeping Genes'!I$12,"")</f>
        <v/>
      </c>
      <c r="BA25" s="22" t="str">
        <f ca="1">IF(ISNUMBER(I25-'Choose Housekeeping Genes'!J$12),I25-'Choose Housekeeping Genes'!J$12,"")</f>
        <v/>
      </c>
      <c r="BB25" s="22" t="str">
        <f ca="1">IF(ISNUMBER(J25-'Choose Housekeeping Genes'!K$12),J25-'Choose Housekeeping Genes'!K$12,"")</f>
        <v/>
      </c>
      <c r="BC25" s="22" t="str">
        <f ca="1">IF(ISNUMBER(K25-'Choose Housekeeping Genes'!L$12),K25-'Choose Housekeeping Genes'!L$12,"")</f>
        <v/>
      </c>
      <c r="BD25" s="22" t="str">
        <f ca="1">IF(ISNUMBER(L25-'Choose Housekeeping Genes'!M$12),L25-'Choose Housekeeping Genes'!M$12,"")</f>
        <v/>
      </c>
      <c r="BE25" s="22" t="str">
        <f ca="1">IF(ISNUMBER(M25-'Choose Housekeeping Genes'!N$12),M25-'Choose Housekeeping Genes'!N$12,"")</f>
        <v/>
      </c>
      <c r="BF25" s="22" t="str">
        <f ca="1">IF(ISNUMBER(N25-'Choose Housekeeping Genes'!O$12),N25-'Choose Housekeeping Genes'!O$12,"")</f>
        <v/>
      </c>
      <c r="BG25" s="22" t="str">
        <f ca="1">IF(ISNUMBER(O25-'Choose Housekeeping Genes'!P$12),O25-'Choose Housekeeping Genes'!P$12,"")</f>
        <v/>
      </c>
      <c r="BH25" s="22" t="str">
        <f ca="1">IF(ISNUMBER(P25-'Choose Housekeeping Genes'!Q$12),P25-'Choose Housekeeping Genes'!Q$12,"")</f>
        <v/>
      </c>
      <c r="BI25" s="22" t="str">
        <f ca="1">IF(ISNUMBER(Q25-'Choose Housekeeping Genes'!R$12),Q25-'Choose Housekeeping Genes'!R$12,"")</f>
        <v/>
      </c>
      <c r="BJ25" s="22" t="str">
        <f ca="1">IF(ISNUMBER(R25-'Choose Housekeeping Genes'!S$12),R25-'Choose Housekeeping Genes'!S$12,"")</f>
        <v/>
      </c>
      <c r="BK25" s="22" t="str">
        <f ca="1">IF(ISNUMBER(S25-'Choose Housekeeping Genes'!T$12),S25-'Choose Housekeeping Genes'!T$12,"")</f>
        <v/>
      </c>
      <c r="BL25" s="22" t="str">
        <f ca="1">IF(ISNUMBER(T25-'Choose Housekeeping Genes'!U$12),T25-'Choose Housekeeping Genes'!U$12,"")</f>
        <v/>
      </c>
      <c r="BM25" s="22" t="str">
        <f ca="1">IF(ISNUMBER(U25-'Choose Housekeeping Genes'!V$12),U25-'Choose Housekeeping Genes'!V$12,"")</f>
        <v/>
      </c>
      <c r="BN25" s="22" t="str">
        <f ca="1">IF(ISNUMBER(V25-'Choose Housekeeping Genes'!W$12),V25-'Choose Housekeeping Genes'!W$12,"")</f>
        <v/>
      </c>
      <c r="BO25" s="147" t="str">
        <f t="shared" si="0"/>
        <v>APOA4-AS</v>
      </c>
      <c r="BP25" s="145" t="s">
        <v>396</v>
      </c>
      <c r="BQ25" s="22" t="str">
        <f ca="1">IF(ISNUMBER(Y25-'Choose Housekeeping Genes'!AA$12),Y25-'Choose Housekeeping Genes'!AA$12,"")</f>
        <v/>
      </c>
      <c r="BR25" s="22" t="str">
        <f ca="1">IF(ISNUMBER(Z25-'Choose Housekeeping Genes'!AB$12),Z25-'Choose Housekeeping Genes'!AB$12,"")</f>
        <v/>
      </c>
      <c r="BS25" s="22" t="str">
        <f ca="1">IF(ISNUMBER(AA25-'Choose Housekeeping Genes'!AC$12),AA25-'Choose Housekeeping Genes'!AC$12,"")</f>
        <v/>
      </c>
      <c r="BT25" s="22" t="str">
        <f ca="1">IF(ISNUMBER(AB25-'Choose Housekeeping Genes'!AD$12),AB25-'Choose Housekeeping Genes'!AD$12,"")</f>
        <v/>
      </c>
      <c r="BU25" s="22" t="str">
        <f ca="1">IF(ISNUMBER(AC25-'Choose Housekeeping Genes'!AE$12),AC25-'Choose Housekeeping Genes'!AE$12,"")</f>
        <v/>
      </c>
      <c r="BV25" s="22" t="str">
        <f ca="1">IF(ISNUMBER(AD25-'Choose Housekeeping Genes'!AF$12),AD25-'Choose Housekeeping Genes'!AF$12,"")</f>
        <v/>
      </c>
      <c r="BW25" s="22" t="str">
        <f ca="1">IF(ISNUMBER(AE25-'Choose Housekeeping Genes'!AG$12),AE25-'Choose Housekeeping Genes'!AG$12,"")</f>
        <v/>
      </c>
      <c r="BX25" s="22" t="str">
        <f ca="1">IF(ISNUMBER(AF25-'Choose Housekeeping Genes'!AH$12),AF25-'Choose Housekeeping Genes'!AH$12,"")</f>
        <v/>
      </c>
      <c r="BY25" s="22" t="str">
        <f ca="1">IF(ISNUMBER(AG25-'Choose Housekeeping Genes'!AI$12),AG25-'Choose Housekeeping Genes'!AI$12,"")</f>
        <v/>
      </c>
      <c r="BZ25" s="22" t="str">
        <f ca="1">IF(ISNUMBER(AH25-'Choose Housekeeping Genes'!AJ$12),AH25-'Choose Housekeeping Genes'!AJ$12,"")</f>
        <v/>
      </c>
      <c r="CA25" s="22" t="str">
        <f ca="1">IF(ISNUMBER(AI25-'Choose Housekeeping Genes'!AK$12),AI25-'Choose Housekeeping Genes'!AK$12,"")</f>
        <v/>
      </c>
      <c r="CB25" s="22" t="str">
        <f ca="1">IF(ISNUMBER(AJ25-'Choose Housekeeping Genes'!AL$12),AJ25-'Choose Housekeeping Genes'!AL$12,"")</f>
        <v/>
      </c>
      <c r="CC25" s="22" t="str">
        <f ca="1">IF(ISNUMBER(AK25-'Choose Housekeeping Genes'!AM$12),AK25-'Choose Housekeeping Genes'!AM$12,"")</f>
        <v/>
      </c>
      <c r="CD25" s="22" t="str">
        <f ca="1">IF(ISNUMBER(AL25-'Choose Housekeeping Genes'!AN$12),AL25-'Choose Housekeeping Genes'!AN$12,"")</f>
        <v/>
      </c>
      <c r="CE25" s="22" t="str">
        <f ca="1">IF(ISNUMBER(AM25-'Choose Housekeeping Genes'!AO$12),AM25-'Choose Housekeeping Genes'!AO$12,"")</f>
        <v/>
      </c>
      <c r="CF25" s="22" t="str">
        <f ca="1">IF(ISNUMBER(AN25-'Choose Housekeeping Genes'!AP$12),AN25-'Choose Housekeeping Genes'!AP$12,"")</f>
        <v/>
      </c>
      <c r="CG25" s="22" t="str">
        <f ca="1">IF(ISNUMBER(AO25-'Choose Housekeeping Genes'!AQ$12),AO25-'Choose Housekeeping Genes'!AQ$12,"")</f>
        <v/>
      </c>
      <c r="CH25" s="22" t="str">
        <f ca="1">IF(ISNUMBER(AP25-'Choose Housekeeping Genes'!AR$12),AP25-'Choose Housekeeping Genes'!AR$12,"")</f>
        <v/>
      </c>
      <c r="CI25" s="22" t="str">
        <f ca="1">IF(ISNUMBER(AQ25-'Choose Housekeeping Genes'!AS$12),AQ25-'Choose Housekeeping Genes'!AS$12,"")</f>
        <v/>
      </c>
      <c r="CJ25" s="22" t="str">
        <f ca="1">IF(ISNUMBER(AR25-'Choose Housekeeping Genes'!AT$12),AR25-'Choose Housekeeping Genes'!AT$12,"")</f>
        <v/>
      </c>
      <c r="CK25" s="69" t="e">
        <f t="shared" ca="1" si="4"/>
        <v>#DIV/0!</v>
      </c>
      <c r="CL25" s="148" t="e">
        <f t="shared" ca="1" si="5"/>
        <v>#DIV/0!</v>
      </c>
      <c r="DA25" s="73" t="str">
        <f>'Transcript table'!C33</f>
        <v>APOA4-AS</v>
      </c>
      <c r="DB25" s="21" t="s">
        <v>396</v>
      </c>
      <c r="DC25" s="68" t="str">
        <f t="shared" ca="1" si="6"/>
        <v/>
      </c>
      <c r="DD25" s="68" t="str">
        <f t="shared" ca="1" si="7"/>
        <v/>
      </c>
      <c r="DE25" s="68" t="str">
        <f t="shared" ca="1" si="8"/>
        <v/>
      </c>
      <c r="DF25" s="68" t="str">
        <f t="shared" ca="1" si="9"/>
        <v/>
      </c>
      <c r="DG25" s="68" t="str">
        <f t="shared" ca="1" si="10"/>
        <v/>
      </c>
      <c r="DH25" s="68" t="str">
        <f t="shared" ca="1" si="11"/>
        <v/>
      </c>
      <c r="DI25" s="68" t="str">
        <f t="shared" ca="1" si="12"/>
        <v/>
      </c>
      <c r="DJ25" s="68" t="str">
        <f t="shared" ca="1" si="13"/>
        <v/>
      </c>
      <c r="DK25" s="68" t="str">
        <f t="shared" ca="1" si="14"/>
        <v/>
      </c>
      <c r="DL25" s="68" t="str">
        <f t="shared" ca="1" si="15"/>
        <v/>
      </c>
      <c r="DM25" s="68" t="str">
        <f t="shared" ca="1" si="16"/>
        <v/>
      </c>
      <c r="DN25" s="68" t="str">
        <f t="shared" ca="1" si="17"/>
        <v/>
      </c>
      <c r="DO25" s="68" t="str">
        <f t="shared" ca="1" si="18"/>
        <v/>
      </c>
      <c r="DP25" s="68" t="str">
        <f t="shared" ca="1" si="19"/>
        <v/>
      </c>
      <c r="DQ25" s="68" t="str">
        <f t="shared" ca="1" si="20"/>
        <v/>
      </c>
      <c r="DR25" s="68" t="str">
        <f t="shared" ca="1" si="21"/>
        <v/>
      </c>
      <c r="DS25" s="68" t="str">
        <f t="shared" ca="1" si="22"/>
        <v/>
      </c>
      <c r="DT25" s="68" t="str">
        <f t="shared" ca="1" si="23"/>
        <v/>
      </c>
      <c r="DU25" s="68" t="str">
        <f t="shared" ca="1" si="24"/>
        <v/>
      </c>
      <c r="DV25" s="68" t="str">
        <f t="shared" ca="1" si="25"/>
        <v/>
      </c>
      <c r="DW25" s="146" t="str">
        <f>'Transcript table'!C33</f>
        <v>APOA4-AS</v>
      </c>
      <c r="DX25" s="145" t="s">
        <v>396</v>
      </c>
      <c r="DY25" s="68" t="str">
        <f t="shared" ca="1" si="26"/>
        <v/>
      </c>
      <c r="DZ25" s="68" t="str">
        <f t="shared" ca="1" si="27"/>
        <v/>
      </c>
      <c r="EA25" s="68" t="str">
        <f t="shared" ca="1" si="28"/>
        <v/>
      </c>
      <c r="EB25" s="68" t="str">
        <f t="shared" ca="1" si="29"/>
        <v/>
      </c>
      <c r="EC25" s="68" t="str">
        <f t="shared" ca="1" si="30"/>
        <v/>
      </c>
      <c r="ED25" s="68" t="str">
        <f t="shared" ca="1" si="31"/>
        <v/>
      </c>
      <c r="EE25" s="68" t="str">
        <f t="shared" ca="1" si="32"/>
        <v/>
      </c>
      <c r="EF25" s="68" t="str">
        <f t="shared" ca="1" si="33"/>
        <v/>
      </c>
      <c r="EG25" s="68" t="str">
        <f t="shared" ca="1" si="34"/>
        <v/>
      </c>
      <c r="EH25" s="68" t="str">
        <f t="shared" ca="1" si="35"/>
        <v/>
      </c>
      <c r="EI25" s="68" t="str">
        <f t="shared" ca="1" si="36"/>
        <v/>
      </c>
      <c r="EJ25" s="68" t="str">
        <f t="shared" ca="1" si="37"/>
        <v/>
      </c>
      <c r="EK25" s="68" t="str">
        <f t="shared" ca="1" si="38"/>
        <v/>
      </c>
      <c r="EL25" s="68" t="str">
        <f t="shared" ca="1" si="39"/>
        <v/>
      </c>
      <c r="EM25" s="68" t="str">
        <f t="shared" ca="1" si="40"/>
        <v/>
      </c>
      <c r="EN25" s="68" t="str">
        <f t="shared" ca="1" si="41"/>
        <v/>
      </c>
      <c r="EO25" s="68" t="str">
        <f t="shared" ca="1" si="42"/>
        <v/>
      </c>
      <c r="EP25" s="68" t="str">
        <f t="shared" ca="1" si="43"/>
        <v/>
      </c>
      <c r="EQ25" s="68" t="str">
        <f t="shared" ca="1" si="44"/>
        <v/>
      </c>
      <c r="ER25" s="68" t="str">
        <f t="shared" ca="1" si="45"/>
        <v/>
      </c>
    </row>
    <row r="26" spans="1:148" ht="12.75" customHeight="1">
      <c r="A26" s="139" t="str">
        <f>'Test Sample Data'!A26</f>
        <v>Atp2a2</v>
      </c>
      <c r="B26" s="141" t="s">
        <v>394</v>
      </c>
      <c r="C26" s="22" t="str">
        <f>IF(SUM('Test Sample Data'!C$3:C$194)&gt;10,IF(AND(ISNUMBER('Test Sample Data'!C26),'Test Sample Data'!C26&lt;35,'Test Sample Data'!C26&gt;0),'Test Sample Data'!C26-'Choose Housekeeping Genes'!D$20,35-'Choose Housekeeping Genes'!D$20),"")</f>
        <v/>
      </c>
      <c r="D26" s="22" t="str">
        <f>IF(SUM('Test Sample Data'!D$3:D$194)&gt;10,IF(AND(ISNUMBER('Test Sample Data'!D26),'Test Sample Data'!D26&lt;35,'Test Sample Data'!D26&gt;0),'Test Sample Data'!D26-'Choose Housekeeping Genes'!E$20,35-'Choose Housekeeping Genes'!E$20),"")</f>
        <v/>
      </c>
      <c r="E26" s="22" t="str">
        <f>IF(SUM('Test Sample Data'!E$3:E$194)&gt;10,IF(AND(ISNUMBER('Test Sample Data'!E26),'Test Sample Data'!E26&lt;35,'Test Sample Data'!E26&gt;0),'Test Sample Data'!E26-'Choose Housekeeping Genes'!F$20,35-'Choose Housekeeping Genes'!F$20),"")</f>
        <v/>
      </c>
      <c r="F26" s="22" t="str">
        <f>IF(SUM('Test Sample Data'!F$3:F$194)&gt;10,IF(AND(ISNUMBER('Test Sample Data'!F26),'Test Sample Data'!F26&lt;35,'Test Sample Data'!F26&gt;0),'Test Sample Data'!F26-'Choose Housekeeping Genes'!G$20,35-'Choose Housekeeping Genes'!G$20),"")</f>
        <v/>
      </c>
      <c r="G26" s="22" t="str">
        <f>IF(SUM('Test Sample Data'!G$3:G$194)&gt;10,IF(AND(ISNUMBER('Test Sample Data'!G26),'Test Sample Data'!G26&lt;35,'Test Sample Data'!G26&gt;0),'Test Sample Data'!G26-'Choose Housekeeping Genes'!H$20,35-'Choose Housekeeping Genes'!H$20),"")</f>
        <v/>
      </c>
      <c r="H26" s="22" t="str">
        <f>IF(SUM('Test Sample Data'!H$3:H$194)&gt;10,IF(AND(ISNUMBER('Test Sample Data'!H26),'Test Sample Data'!H26&lt;35,'Test Sample Data'!H26&gt;0),'Test Sample Data'!H26-'Choose Housekeeping Genes'!I$20,35-'Choose Housekeeping Genes'!I$20),"")</f>
        <v/>
      </c>
      <c r="I26" s="22" t="str">
        <f>IF(SUM('Test Sample Data'!I$3:I$194)&gt;10,IF(AND(ISNUMBER('Test Sample Data'!I26),'Test Sample Data'!I26&lt;35,'Test Sample Data'!I26&gt;0),'Test Sample Data'!I26-'Choose Housekeeping Genes'!J$20,35-'Choose Housekeeping Genes'!J$20),"")</f>
        <v/>
      </c>
      <c r="J26" s="22" t="str">
        <f>IF(SUM('Test Sample Data'!J$3:J$194)&gt;10,IF(AND(ISNUMBER('Test Sample Data'!J26),'Test Sample Data'!J26&lt;35,'Test Sample Data'!J26&gt;0),'Test Sample Data'!J26-'Choose Housekeeping Genes'!K$20,35-'Choose Housekeeping Genes'!K$20),"")</f>
        <v/>
      </c>
      <c r="K26" s="22" t="str">
        <f>IF(SUM('Test Sample Data'!K$3:K$194)&gt;10,IF(AND(ISNUMBER('Test Sample Data'!K26),'Test Sample Data'!K26&lt;35,'Test Sample Data'!K26&gt;0),'Test Sample Data'!K26-'Choose Housekeeping Genes'!L$20,35-'Choose Housekeeping Genes'!L$20),"")</f>
        <v/>
      </c>
      <c r="L26" s="22" t="str">
        <f>IF(SUM('Test Sample Data'!L$3:L$194)&gt;10,IF(AND(ISNUMBER('Test Sample Data'!L26),'Test Sample Data'!L26&lt;35,'Test Sample Data'!L26&gt;0),'Test Sample Data'!L26-'Choose Housekeeping Genes'!M$20,35-'Choose Housekeeping Genes'!M$20),"")</f>
        <v/>
      </c>
      <c r="M26" s="22" t="str">
        <f>IF(SUM('Test Sample Data'!M$3:M$194)&gt;10,IF(AND(ISNUMBER('Test Sample Data'!M26),'Test Sample Data'!M26&lt;35,'Test Sample Data'!M26&gt;0),'Test Sample Data'!M26-'Choose Housekeeping Genes'!N$20,35-'Choose Housekeeping Genes'!N$20),"")</f>
        <v/>
      </c>
      <c r="N26" s="22" t="str">
        <f>IF(SUM('Test Sample Data'!N$3:N$194)&gt;10,IF(AND(ISNUMBER('Test Sample Data'!N26),'Test Sample Data'!N26&lt;35,'Test Sample Data'!N26&gt;0),'Test Sample Data'!N26-'Choose Housekeeping Genes'!O$20,35-'Choose Housekeeping Genes'!O$20),"")</f>
        <v/>
      </c>
      <c r="O26" s="22" t="str">
        <f>IF(SUM('Test Sample Data'!O$3:O$194)&gt;10,IF(AND(ISNUMBER('Test Sample Data'!O26),'Test Sample Data'!O26&lt;35,'Test Sample Data'!O26&gt;0),'Test Sample Data'!O26-'Choose Housekeeping Genes'!P$20,35-'Choose Housekeeping Genes'!P$20),"")</f>
        <v/>
      </c>
      <c r="P26" s="22" t="str">
        <f>IF(SUM('Test Sample Data'!P$3:P$194)&gt;10,IF(AND(ISNUMBER('Test Sample Data'!P26),'Test Sample Data'!P26&lt;35,'Test Sample Data'!P26&gt;0),'Test Sample Data'!P26-'Choose Housekeeping Genes'!Q$20,35-'Choose Housekeeping Genes'!Q$20),"")</f>
        <v/>
      </c>
      <c r="Q26" s="22" t="str">
        <f>IF(SUM('Test Sample Data'!Q$3:Q$194)&gt;10,IF(AND(ISNUMBER('Test Sample Data'!Q26),'Test Sample Data'!Q26&lt;35,'Test Sample Data'!Q26&gt;0),'Test Sample Data'!Q26-'Choose Housekeeping Genes'!R$20,35-'Choose Housekeeping Genes'!R$20),"")</f>
        <v/>
      </c>
      <c r="R26" s="22" t="str">
        <f>IF(SUM('Test Sample Data'!R$3:R$194)&gt;10,IF(AND(ISNUMBER('Test Sample Data'!R26),'Test Sample Data'!R26&lt;35,'Test Sample Data'!R26&gt;0),'Test Sample Data'!R26-'Choose Housekeeping Genes'!S$20,35-'Choose Housekeeping Genes'!S$20),"")</f>
        <v/>
      </c>
      <c r="S26" s="22" t="str">
        <f>IF(SUM('Test Sample Data'!S$3:S$194)&gt;10,IF(AND(ISNUMBER('Test Sample Data'!S26),'Test Sample Data'!S26&lt;35,'Test Sample Data'!S26&gt;0),'Test Sample Data'!S26-'Choose Housekeeping Genes'!T$20,35-'Choose Housekeeping Genes'!T$20),"")</f>
        <v/>
      </c>
      <c r="T26" s="22" t="str">
        <f>IF(SUM('Test Sample Data'!T$3:T$194)&gt;10,IF(AND(ISNUMBER('Test Sample Data'!T26),'Test Sample Data'!T26&lt;35,'Test Sample Data'!T26&gt;0),'Test Sample Data'!T26-'Choose Housekeeping Genes'!U$20,35-'Choose Housekeeping Genes'!U$20),"")</f>
        <v/>
      </c>
      <c r="U26" s="22" t="str">
        <f>IF(SUM('Test Sample Data'!U$3:U$194)&gt;10,IF(AND(ISNUMBER('Test Sample Data'!U26),'Test Sample Data'!U26&lt;35,'Test Sample Data'!U26&gt;0),'Test Sample Data'!U26-'Choose Housekeeping Genes'!V$20,35-'Choose Housekeeping Genes'!V$20),"")</f>
        <v/>
      </c>
      <c r="V26" s="22" t="str">
        <f>IF(SUM('Test Sample Data'!V$3:V$194)&gt;10,IF(AND(ISNUMBER('Test Sample Data'!V26),'Test Sample Data'!V26&lt;35,'Test Sample Data'!V26&gt;0),'Test Sample Data'!V26-'Choose Housekeeping Genes'!W$20,35-'Choose Housekeeping Genes'!W$20),"")</f>
        <v/>
      </c>
      <c r="W26" s="144" t="str">
        <f>'Control Sample Data'!A26</f>
        <v>Atp2a2</v>
      </c>
      <c r="X26" s="145" t="s">
        <v>394</v>
      </c>
      <c r="Y26" s="22" t="str">
        <f>IF(SUM('Control Sample Data'!C$3:C$194)&gt;10,IF(AND(ISNUMBER('Control Sample Data'!C26),'Control Sample Data'!C26&lt;35,'Control Sample Data'!C26&gt;0),'Control Sample Data'!C26-'Choose Housekeeping Genes'!AA$20,35-'Choose Housekeeping Genes'!AA$20),"")</f>
        <v/>
      </c>
      <c r="Z26" s="22" t="str">
        <f>IF(SUM('Control Sample Data'!D$3:D$194)&gt;10,IF(AND(ISNUMBER('Control Sample Data'!D26),'Control Sample Data'!D26&lt;35,'Control Sample Data'!D26&gt;0),'Control Sample Data'!D26-'Choose Housekeeping Genes'!AB$20,35-'Choose Housekeeping Genes'!AB$20),"")</f>
        <v/>
      </c>
      <c r="AA26" s="22" t="str">
        <f>IF(SUM('Control Sample Data'!E$3:E$194)&gt;10,IF(AND(ISNUMBER('Control Sample Data'!E26),'Control Sample Data'!E26&lt;35,'Control Sample Data'!E26&gt;0),'Control Sample Data'!E26-'Choose Housekeeping Genes'!AC$20,35-'Choose Housekeeping Genes'!AC$20),"")</f>
        <v/>
      </c>
      <c r="AB26" s="22" t="str">
        <f>IF(SUM('Control Sample Data'!F$3:F$194)&gt;10,IF(AND(ISNUMBER('Control Sample Data'!F26),'Control Sample Data'!F26&lt;35,'Control Sample Data'!F26&gt;0),'Control Sample Data'!F26-'Choose Housekeeping Genes'!AD$20,35-'Choose Housekeeping Genes'!AD$20),"")</f>
        <v/>
      </c>
      <c r="AC26" s="22" t="str">
        <f>IF(SUM('Control Sample Data'!G$3:G$194)&gt;10,IF(AND(ISNUMBER('Control Sample Data'!G26),'Control Sample Data'!G26&lt;35,'Control Sample Data'!G26&gt;0),'Control Sample Data'!G26-'Choose Housekeeping Genes'!AE$20,35-'Choose Housekeeping Genes'!AE$20),"")</f>
        <v/>
      </c>
      <c r="AD26" s="22" t="str">
        <f>IF(SUM('Control Sample Data'!H$3:H$194)&gt;10,IF(AND(ISNUMBER('Control Sample Data'!H26),'Control Sample Data'!H26&lt;35,'Control Sample Data'!H26&gt;0),'Control Sample Data'!H26-'Choose Housekeeping Genes'!AF$20,35-'Choose Housekeeping Genes'!AF$20),"")</f>
        <v/>
      </c>
      <c r="AE26" s="22" t="str">
        <f>IF(SUM('Control Sample Data'!I$3:I$194)&gt;10,IF(AND(ISNUMBER('Control Sample Data'!I26),'Control Sample Data'!I26&lt;35,'Control Sample Data'!I26&gt;0),'Control Sample Data'!I26-'Choose Housekeeping Genes'!AG$20,35-'Choose Housekeeping Genes'!AG$20),"")</f>
        <v/>
      </c>
      <c r="AF26" s="22" t="str">
        <f>IF(SUM('Control Sample Data'!J$3:J$194)&gt;10,IF(AND(ISNUMBER('Control Sample Data'!J26),'Control Sample Data'!J26&lt;35,'Control Sample Data'!J26&gt;0),'Control Sample Data'!J26-'Choose Housekeeping Genes'!AH$20,35-'Choose Housekeeping Genes'!AH$20),"")</f>
        <v/>
      </c>
      <c r="AG26" s="22" t="str">
        <f>IF(SUM('Control Sample Data'!K$3:K$194)&gt;10,IF(AND(ISNUMBER('Control Sample Data'!K26),'Control Sample Data'!K26&lt;35,'Control Sample Data'!K26&gt;0),'Control Sample Data'!K26-'Choose Housekeeping Genes'!AI$20,35-'Choose Housekeeping Genes'!AI$20),"")</f>
        <v/>
      </c>
      <c r="AH26" s="22" t="str">
        <f>IF(SUM('Control Sample Data'!L$3:L$194)&gt;10,IF(AND(ISNUMBER('Control Sample Data'!L26),'Control Sample Data'!L26&lt;35,'Control Sample Data'!L26&gt;0),'Control Sample Data'!L26-'Choose Housekeeping Genes'!AJ$20,35-'Choose Housekeeping Genes'!AJ$20),"")</f>
        <v/>
      </c>
      <c r="AI26" s="22" t="str">
        <f>IF(SUM('Control Sample Data'!M$3:M$194)&gt;10,IF(AND(ISNUMBER('Control Sample Data'!M26),'Control Sample Data'!M26&lt;35,'Control Sample Data'!M26&gt;0),'Control Sample Data'!M26-'Choose Housekeeping Genes'!AK$20,35-'Choose Housekeeping Genes'!AK$20),"")</f>
        <v/>
      </c>
      <c r="AJ26" s="22" t="str">
        <f>IF(SUM('Control Sample Data'!N$3:N$194)&gt;10,IF(AND(ISNUMBER('Control Sample Data'!N26),'Control Sample Data'!N26&lt;35,'Control Sample Data'!N26&gt;0),'Control Sample Data'!N26-'Choose Housekeeping Genes'!AL$20,35-'Choose Housekeeping Genes'!AL$20),"")</f>
        <v/>
      </c>
      <c r="AK26" s="22" t="str">
        <f>IF(SUM('Control Sample Data'!O$3:O$194)&gt;10,IF(AND(ISNUMBER('Control Sample Data'!O26),'Control Sample Data'!O26&lt;35,'Control Sample Data'!O26&gt;0),'Control Sample Data'!O26-'Choose Housekeeping Genes'!AM$20,35-'Choose Housekeeping Genes'!AM$20),"")</f>
        <v/>
      </c>
      <c r="AL26" s="22" t="str">
        <f>IF(SUM('Control Sample Data'!P$3:P$194)&gt;10,IF(AND(ISNUMBER('Control Sample Data'!P26),'Control Sample Data'!P26&lt;35,'Control Sample Data'!P26&gt;0),'Control Sample Data'!P26-'Choose Housekeeping Genes'!AN$20,35-'Choose Housekeeping Genes'!AN$20),"")</f>
        <v/>
      </c>
      <c r="AM26" s="22" t="str">
        <f>IF(SUM('Control Sample Data'!Q$3:Q$194)&gt;10,IF(AND(ISNUMBER('Control Sample Data'!Q26),'Control Sample Data'!Q26&lt;35,'Control Sample Data'!Q26&gt;0),'Control Sample Data'!Q26-'Choose Housekeeping Genes'!AO$20,35-'Choose Housekeeping Genes'!AO$20),"")</f>
        <v/>
      </c>
      <c r="AN26" s="22" t="str">
        <f>IF(SUM('Control Sample Data'!R$3:R$194)&gt;10,IF(AND(ISNUMBER('Control Sample Data'!R26),'Control Sample Data'!R26&lt;35,'Control Sample Data'!R26&gt;0),'Control Sample Data'!R26-'Choose Housekeeping Genes'!AP$20,35-'Choose Housekeeping Genes'!AP$20),"")</f>
        <v/>
      </c>
      <c r="AO26" s="22" t="str">
        <f>IF(SUM('Control Sample Data'!S$3:S$194)&gt;10,IF(AND(ISNUMBER('Control Sample Data'!S26),'Control Sample Data'!S26&lt;35,'Control Sample Data'!S26&gt;0),'Control Sample Data'!S26-'Choose Housekeeping Genes'!AQ$20,35-'Choose Housekeeping Genes'!AQ$20),"")</f>
        <v/>
      </c>
      <c r="AP26" s="22" t="str">
        <f>IF(SUM('Control Sample Data'!T$3:T$194)&gt;10,IF(AND(ISNUMBER('Control Sample Data'!T26),'Control Sample Data'!T26&lt;35,'Control Sample Data'!T26&gt;0),'Control Sample Data'!T26-'Choose Housekeeping Genes'!AR$20,35-'Choose Housekeeping Genes'!AR$20),"")</f>
        <v/>
      </c>
      <c r="AQ26" s="22" t="str">
        <f>IF(SUM('Control Sample Data'!U$3:U$194)&gt;10,IF(AND(ISNUMBER('Control Sample Data'!U26),'Control Sample Data'!U26&lt;35,'Control Sample Data'!U26&gt;0),'Control Sample Data'!U26-'Choose Housekeeping Genes'!AS$20,35-'Choose Housekeeping Genes'!AS$20),"")</f>
        <v/>
      </c>
      <c r="AR26" s="22" t="str">
        <f>IF(SUM('Control Sample Data'!V$3:V$194)&gt;10,IF(AND(ISNUMBER('Control Sample Data'!V26),'Control Sample Data'!V26&lt;35,'Control Sample Data'!V26&gt;0),'Control Sample Data'!V26-'Choose Housekeeping Genes'!AT$20,35-'Choose Housekeeping Genes'!AT$20),"")</f>
        <v/>
      </c>
      <c r="AS26" s="73" t="str">
        <f>'Control Sample Data'!A26</f>
        <v>Atp2a2</v>
      </c>
      <c r="AT26" s="21" t="s">
        <v>394</v>
      </c>
      <c r="AU26" s="22" t="str">
        <f ca="1">IF(ISNUMBER(C26-'Choose Housekeeping Genes'!D$12),C26-'Choose Housekeeping Genes'!D$12,"")</f>
        <v/>
      </c>
      <c r="AV26" s="22" t="str">
        <f ca="1">IF(ISNUMBER(D26-'Choose Housekeeping Genes'!E$12),D26-'Choose Housekeeping Genes'!E$12,"")</f>
        <v/>
      </c>
      <c r="AW26" s="22" t="str">
        <f ca="1">IF(ISNUMBER(E26-'Choose Housekeeping Genes'!F$12),E26-'Choose Housekeeping Genes'!F$12,"")</f>
        <v/>
      </c>
      <c r="AX26" s="22" t="str">
        <f ca="1">IF(ISNUMBER(F26-'Choose Housekeeping Genes'!G$12),F26-'Choose Housekeeping Genes'!G$12,"")</f>
        <v/>
      </c>
      <c r="AY26" s="22" t="str">
        <f ca="1">IF(ISNUMBER(G26-'Choose Housekeeping Genes'!H$12),G26-'Choose Housekeeping Genes'!H$12,"")</f>
        <v/>
      </c>
      <c r="AZ26" s="22" t="str">
        <f ca="1">IF(ISNUMBER(H26-'Choose Housekeeping Genes'!I$12),H26-'Choose Housekeeping Genes'!I$12,"")</f>
        <v/>
      </c>
      <c r="BA26" s="22" t="str">
        <f ca="1">IF(ISNUMBER(I26-'Choose Housekeeping Genes'!J$12),I26-'Choose Housekeeping Genes'!J$12,"")</f>
        <v/>
      </c>
      <c r="BB26" s="22" t="str">
        <f ca="1">IF(ISNUMBER(J26-'Choose Housekeeping Genes'!K$12),J26-'Choose Housekeeping Genes'!K$12,"")</f>
        <v/>
      </c>
      <c r="BC26" s="22" t="str">
        <f ca="1">IF(ISNUMBER(K26-'Choose Housekeeping Genes'!L$12),K26-'Choose Housekeeping Genes'!L$12,"")</f>
        <v/>
      </c>
      <c r="BD26" s="22" t="str">
        <f ca="1">IF(ISNUMBER(L26-'Choose Housekeeping Genes'!M$12),L26-'Choose Housekeeping Genes'!M$12,"")</f>
        <v/>
      </c>
      <c r="BE26" s="22" t="str">
        <f ca="1">IF(ISNUMBER(M26-'Choose Housekeeping Genes'!N$12),M26-'Choose Housekeeping Genes'!N$12,"")</f>
        <v/>
      </c>
      <c r="BF26" s="22" t="str">
        <f ca="1">IF(ISNUMBER(N26-'Choose Housekeeping Genes'!O$12),N26-'Choose Housekeeping Genes'!O$12,"")</f>
        <v/>
      </c>
      <c r="BG26" s="22" t="str">
        <f ca="1">IF(ISNUMBER(O26-'Choose Housekeeping Genes'!P$12),O26-'Choose Housekeeping Genes'!P$12,"")</f>
        <v/>
      </c>
      <c r="BH26" s="22" t="str">
        <f ca="1">IF(ISNUMBER(P26-'Choose Housekeeping Genes'!Q$12),P26-'Choose Housekeeping Genes'!Q$12,"")</f>
        <v/>
      </c>
      <c r="BI26" s="22" t="str">
        <f ca="1">IF(ISNUMBER(Q26-'Choose Housekeeping Genes'!R$12),Q26-'Choose Housekeeping Genes'!R$12,"")</f>
        <v/>
      </c>
      <c r="BJ26" s="22" t="str">
        <f ca="1">IF(ISNUMBER(R26-'Choose Housekeeping Genes'!S$12),R26-'Choose Housekeeping Genes'!S$12,"")</f>
        <v/>
      </c>
      <c r="BK26" s="22" t="str">
        <f ca="1">IF(ISNUMBER(S26-'Choose Housekeeping Genes'!T$12),S26-'Choose Housekeeping Genes'!T$12,"")</f>
        <v/>
      </c>
      <c r="BL26" s="22" t="str">
        <f ca="1">IF(ISNUMBER(T26-'Choose Housekeeping Genes'!U$12),T26-'Choose Housekeeping Genes'!U$12,"")</f>
        <v/>
      </c>
      <c r="BM26" s="22" t="str">
        <f ca="1">IF(ISNUMBER(U26-'Choose Housekeeping Genes'!V$12),U26-'Choose Housekeeping Genes'!V$12,"")</f>
        <v/>
      </c>
      <c r="BN26" s="22" t="str">
        <f ca="1">IF(ISNUMBER(V26-'Choose Housekeeping Genes'!W$12),V26-'Choose Housekeeping Genes'!W$12,"")</f>
        <v/>
      </c>
      <c r="BO26" s="147" t="str">
        <f t="shared" si="0"/>
        <v>Atp2a2</v>
      </c>
      <c r="BP26" s="145" t="s">
        <v>394</v>
      </c>
      <c r="BQ26" s="22" t="str">
        <f ca="1">IF(ISNUMBER(Y26-'Choose Housekeeping Genes'!AA$12),Y26-'Choose Housekeeping Genes'!AA$12,"")</f>
        <v/>
      </c>
      <c r="BR26" s="22" t="str">
        <f ca="1">IF(ISNUMBER(Z26-'Choose Housekeeping Genes'!AB$12),Z26-'Choose Housekeeping Genes'!AB$12,"")</f>
        <v/>
      </c>
      <c r="BS26" s="22" t="str">
        <f ca="1">IF(ISNUMBER(AA26-'Choose Housekeeping Genes'!AC$12),AA26-'Choose Housekeeping Genes'!AC$12,"")</f>
        <v/>
      </c>
      <c r="BT26" s="22" t="str">
        <f ca="1">IF(ISNUMBER(AB26-'Choose Housekeeping Genes'!AD$12),AB26-'Choose Housekeeping Genes'!AD$12,"")</f>
        <v/>
      </c>
      <c r="BU26" s="22" t="str">
        <f ca="1">IF(ISNUMBER(AC26-'Choose Housekeeping Genes'!AE$12),AC26-'Choose Housekeeping Genes'!AE$12,"")</f>
        <v/>
      </c>
      <c r="BV26" s="22" t="str">
        <f ca="1">IF(ISNUMBER(AD26-'Choose Housekeeping Genes'!AF$12),AD26-'Choose Housekeeping Genes'!AF$12,"")</f>
        <v/>
      </c>
      <c r="BW26" s="22" t="str">
        <f ca="1">IF(ISNUMBER(AE26-'Choose Housekeeping Genes'!AG$12),AE26-'Choose Housekeeping Genes'!AG$12,"")</f>
        <v/>
      </c>
      <c r="BX26" s="22" t="str">
        <f ca="1">IF(ISNUMBER(AF26-'Choose Housekeeping Genes'!AH$12),AF26-'Choose Housekeeping Genes'!AH$12,"")</f>
        <v/>
      </c>
      <c r="BY26" s="22" t="str">
        <f ca="1">IF(ISNUMBER(AG26-'Choose Housekeeping Genes'!AI$12),AG26-'Choose Housekeeping Genes'!AI$12,"")</f>
        <v/>
      </c>
      <c r="BZ26" s="22" t="str">
        <f ca="1">IF(ISNUMBER(AH26-'Choose Housekeeping Genes'!AJ$12),AH26-'Choose Housekeeping Genes'!AJ$12,"")</f>
        <v/>
      </c>
      <c r="CA26" s="22" t="str">
        <f ca="1">IF(ISNUMBER(AI26-'Choose Housekeeping Genes'!AK$12),AI26-'Choose Housekeeping Genes'!AK$12,"")</f>
        <v/>
      </c>
      <c r="CB26" s="22" t="str">
        <f ca="1">IF(ISNUMBER(AJ26-'Choose Housekeeping Genes'!AL$12),AJ26-'Choose Housekeeping Genes'!AL$12,"")</f>
        <v/>
      </c>
      <c r="CC26" s="22" t="str">
        <f ca="1">IF(ISNUMBER(AK26-'Choose Housekeeping Genes'!AM$12),AK26-'Choose Housekeeping Genes'!AM$12,"")</f>
        <v/>
      </c>
      <c r="CD26" s="22" t="str">
        <f ca="1">IF(ISNUMBER(AL26-'Choose Housekeeping Genes'!AN$12),AL26-'Choose Housekeeping Genes'!AN$12,"")</f>
        <v/>
      </c>
      <c r="CE26" s="22" t="str">
        <f ca="1">IF(ISNUMBER(AM26-'Choose Housekeeping Genes'!AO$12),AM26-'Choose Housekeeping Genes'!AO$12,"")</f>
        <v/>
      </c>
      <c r="CF26" s="22" t="str">
        <f ca="1">IF(ISNUMBER(AN26-'Choose Housekeeping Genes'!AP$12),AN26-'Choose Housekeeping Genes'!AP$12,"")</f>
        <v/>
      </c>
      <c r="CG26" s="22" t="str">
        <f ca="1">IF(ISNUMBER(AO26-'Choose Housekeeping Genes'!AQ$12),AO26-'Choose Housekeeping Genes'!AQ$12,"")</f>
        <v/>
      </c>
      <c r="CH26" s="22" t="str">
        <f ca="1">IF(ISNUMBER(AP26-'Choose Housekeeping Genes'!AR$12),AP26-'Choose Housekeeping Genes'!AR$12,"")</f>
        <v/>
      </c>
      <c r="CI26" s="22" t="str">
        <f ca="1">IF(ISNUMBER(AQ26-'Choose Housekeeping Genes'!AS$12),AQ26-'Choose Housekeeping Genes'!AS$12,"")</f>
        <v/>
      </c>
      <c r="CJ26" s="22" t="str">
        <f ca="1">IF(ISNUMBER(AR26-'Choose Housekeeping Genes'!AT$12),AR26-'Choose Housekeeping Genes'!AT$12,"")</f>
        <v/>
      </c>
      <c r="CK26" s="69" t="e">
        <f t="shared" ca="1" si="4"/>
        <v>#DIV/0!</v>
      </c>
      <c r="CL26" s="148" t="e">
        <f t="shared" ca="1" si="5"/>
        <v>#DIV/0!</v>
      </c>
      <c r="DA26" s="73" t="str">
        <f>'Transcript table'!C34</f>
        <v>Atp2a2</v>
      </c>
      <c r="DB26" s="21" t="s">
        <v>394</v>
      </c>
      <c r="DC26" s="68" t="str">
        <f t="shared" ca="1" si="6"/>
        <v/>
      </c>
      <c r="DD26" s="68" t="str">
        <f t="shared" ca="1" si="7"/>
        <v/>
      </c>
      <c r="DE26" s="68" t="str">
        <f t="shared" ca="1" si="8"/>
        <v/>
      </c>
      <c r="DF26" s="68" t="str">
        <f t="shared" ca="1" si="9"/>
        <v/>
      </c>
      <c r="DG26" s="68" t="str">
        <f t="shared" ca="1" si="10"/>
        <v/>
      </c>
      <c r="DH26" s="68" t="str">
        <f t="shared" ca="1" si="11"/>
        <v/>
      </c>
      <c r="DI26" s="68" t="str">
        <f t="shared" ca="1" si="12"/>
        <v/>
      </c>
      <c r="DJ26" s="68" t="str">
        <f t="shared" ca="1" si="13"/>
        <v/>
      </c>
      <c r="DK26" s="68" t="str">
        <f t="shared" ca="1" si="14"/>
        <v/>
      </c>
      <c r="DL26" s="68" t="str">
        <f t="shared" ca="1" si="15"/>
        <v/>
      </c>
      <c r="DM26" s="68" t="str">
        <f t="shared" ca="1" si="16"/>
        <v/>
      </c>
      <c r="DN26" s="68" t="str">
        <f t="shared" ca="1" si="17"/>
        <v/>
      </c>
      <c r="DO26" s="68" t="str">
        <f t="shared" ca="1" si="18"/>
        <v/>
      </c>
      <c r="DP26" s="68" t="str">
        <f t="shared" ca="1" si="19"/>
        <v/>
      </c>
      <c r="DQ26" s="68" t="str">
        <f t="shared" ca="1" si="20"/>
        <v/>
      </c>
      <c r="DR26" s="68" t="str">
        <f t="shared" ca="1" si="21"/>
        <v/>
      </c>
      <c r="DS26" s="68" t="str">
        <f t="shared" ca="1" si="22"/>
        <v/>
      </c>
      <c r="DT26" s="68" t="str">
        <f t="shared" ca="1" si="23"/>
        <v/>
      </c>
      <c r="DU26" s="68" t="str">
        <f t="shared" ca="1" si="24"/>
        <v/>
      </c>
      <c r="DV26" s="68" t="str">
        <f t="shared" ca="1" si="25"/>
        <v/>
      </c>
      <c r="DW26" s="146" t="str">
        <f>'Transcript table'!C34</f>
        <v>Atp2a2</v>
      </c>
      <c r="DX26" s="145" t="s">
        <v>394</v>
      </c>
      <c r="DY26" s="68" t="str">
        <f t="shared" ca="1" si="26"/>
        <v/>
      </c>
      <c r="DZ26" s="68" t="str">
        <f t="shared" ca="1" si="27"/>
        <v/>
      </c>
      <c r="EA26" s="68" t="str">
        <f t="shared" ca="1" si="28"/>
        <v/>
      </c>
      <c r="EB26" s="68" t="str">
        <f t="shared" ca="1" si="29"/>
        <v/>
      </c>
      <c r="EC26" s="68" t="str">
        <f t="shared" ca="1" si="30"/>
        <v/>
      </c>
      <c r="ED26" s="68" t="str">
        <f t="shared" ca="1" si="31"/>
        <v/>
      </c>
      <c r="EE26" s="68" t="str">
        <f t="shared" ca="1" si="32"/>
        <v/>
      </c>
      <c r="EF26" s="68" t="str">
        <f t="shared" ca="1" si="33"/>
        <v/>
      </c>
      <c r="EG26" s="68" t="str">
        <f t="shared" ca="1" si="34"/>
        <v/>
      </c>
      <c r="EH26" s="68" t="str">
        <f t="shared" ca="1" si="35"/>
        <v/>
      </c>
      <c r="EI26" s="68" t="str">
        <f t="shared" ca="1" si="36"/>
        <v/>
      </c>
      <c r="EJ26" s="68" t="str">
        <f t="shared" ca="1" si="37"/>
        <v/>
      </c>
      <c r="EK26" s="68" t="str">
        <f t="shared" ca="1" si="38"/>
        <v/>
      </c>
      <c r="EL26" s="68" t="str">
        <f t="shared" ca="1" si="39"/>
        <v/>
      </c>
      <c r="EM26" s="68" t="str">
        <f t="shared" ca="1" si="40"/>
        <v/>
      </c>
      <c r="EN26" s="68" t="str">
        <f t="shared" ca="1" si="41"/>
        <v/>
      </c>
      <c r="EO26" s="68" t="str">
        <f t="shared" ca="1" si="42"/>
        <v/>
      </c>
      <c r="EP26" s="68" t="str">
        <f t="shared" ca="1" si="43"/>
        <v/>
      </c>
      <c r="EQ26" s="68" t="str">
        <f t="shared" ca="1" si="44"/>
        <v/>
      </c>
      <c r="ER26" s="68" t="str">
        <f t="shared" ca="1" si="45"/>
        <v/>
      </c>
    </row>
    <row r="27" spans="1:148" ht="12.75" customHeight="1">
      <c r="A27" s="139" t="str">
        <f>'Test Sample Data'!A27</f>
        <v>B130024G19Rik</v>
      </c>
      <c r="B27" s="141" t="s">
        <v>392</v>
      </c>
      <c r="C27" s="22" t="str">
        <f>IF(SUM('Test Sample Data'!C$3:C$194)&gt;10,IF(AND(ISNUMBER('Test Sample Data'!C27),'Test Sample Data'!C27&lt;35,'Test Sample Data'!C27&gt;0),'Test Sample Data'!C27-'Choose Housekeeping Genes'!D$20,35-'Choose Housekeeping Genes'!D$20),"")</f>
        <v/>
      </c>
      <c r="D27" s="22" t="str">
        <f>IF(SUM('Test Sample Data'!D$3:D$194)&gt;10,IF(AND(ISNUMBER('Test Sample Data'!D27),'Test Sample Data'!D27&lt;35,'Test Sample Data'!D27&gt;0),'Test Sample Data'!D27-'Choose Housekeeping Genes'!E$20,35-'Choose Housekeeping Genes'!E$20),"")</f>
        <v/>
      </c>
      <c r="E27" s="22" t="str">
        <f>IF(SUM('Test Sample Data'!E$3:E$194)&gt;10,IF(AND(ISNUMBER('Test Sample Data'!E27),'Test Sample Data'!E27&lt;35,'Test Sample Data'!E27&gt;0),'Test Sample Data'!E27-'Choose Housekeeping Genes'!F$20,35-'Choose Housekeeping Genes'!F$20),"")</f>
        <v/>
      </c>
      <c r="F27" s="22" t="str">
        <f>IF(SUM('Test Sample Data'!F$3:F$194)&gt;10,IF(AND(ISNUMBER('Test Sample Data'!F27),'Test Sample Data'!F27&lt;35,'Test Sample Data'!F27&gt;0),'Test Sample Data'!F27-'Choose Housekeeping Genes'!G$20,35-'Choose Housekeeping Genes'!G$20),"")</f>
        <v/>
      </c>
      <c r="G27" s="22" t="str">
        <f>IF(SUM('Test Sample Data'!G$3:G$194)&gt;10,IF(AND(ISNUMBER('Test Sample Data'!G27),'Test Sample Data'!G27&lt;35,'Test Sample Data'!G27&gt;0),'Test Sample Data'!G27-'Choose Housekeeping Genes'!H$20,35-'Choose Housekeeping Genes'!H$20),"")</f>
        <v/>
      </c>
      <c r="H27" s="22" t="str">
        <f>IF(SUM('Test Sample Data'!H$3:H$194)&gt;10,IF(AND(ISNUMBER('Test Sample Data'!H27),'Test Sample Data'!H27&lt;35,'Test Sample Data'!H27&gt;0),'Test Sample Data'!H27-'Choose Housekeeping Genes'!I$20,35-'Choose Housekeeping Genes'!I$20),"")</f>
        <v/>
      </c>
      <c r="I27" s="22" t="str">
        <f>IF(SUM('Test Sample Data'!I$3:I$194)&gt;10,IF(AND(ISNUMBER('Test Sample Data'!I27),'Test Sample Data'!I27&lt;35,'Test Sample Data'!I27&gt;0),'Test Sample Data'!I27-'Choose Housekeeping Genes'!J$20,35-'Choose Housekeeping Genes'!J$20),"")</f>
        <v/>
      </c>
      <c r="J27" s="22" t="str">
        <f>IF(SUM('Test Sample Data'!J$3:J$194)&gt;10,IF(AND(ISNUMBER('Test Sample Data'!J27),'Test Sample Data'!J27&lt;35,'Test Sample Data'!J27&gt;0),'Test Sample Data'!J27-'Choose Housekeeping Genes'!K$20,35-'Choose Housekeeping Genes'!K$20),"")</f>
        <v/>
      </c>
      <c r="K27" s="22" t="str">
        <f>IF(SUM('Test Sample Data'!K$3:K$194)&gt;10,IF(AND(ISNUMBER('Test Sample Data'!K27),'Test Sample Data'!K27&lt;35,'Test Sample Data'!K27&gt;0),'Test Sample Data'!K27-'Choose Housekeeping Genes'!L$20,35-'Choose Housekeeping Genes'!L$20),"")</f>
        <v/>
      </c>
      <c r="L27" s="22" t="str">
        <f>IF(SUM('Test Sample Data'!L$3:L$194)&gt;10,IF(AND(ISNUMBER('Test Sample Data'!L27),'Test Sample Data'!L27&lt;35,'Test Sample Data'!L27&gt;0),'Test Sample Data'!L27-'Choose Housekeeping Genes'!M$20,35-'Choose Housekeeping Genes'!M$20),"")</f>
        <v/>
      </c>
      <c r="M27" s="22" t="str">
        <f>IF(SUM('Test Sample Data'!M$3:M$194)&gt;10,IF(AND(ISNUMBER('Test Sample Data'!M27),'Test Sample Data'!M27&lt;35,'Test Sample Data'!M27&gt;0),'Test Sample Data'!M27-'Choose Housekeeping Genes'!N$20,35-'Choose Housekeeping Genes'!N$20),"")</f>
        <v/>
      </c>
      <c r="N27" s="22" t="str">
        <f>IF(SUM('Test Sample Data'!N$3:N$194)&gt;10,IF(AND(ISNUMBER('Test Sample Data'!N27),'Test Sample Data'!N27&lt;35,'Test Sample Data'!N27&gt;0),'Test Sample Data'!N27-'Choose Housekeeping Genes'!O$20,35-'Choose Housekeeping Genes'!O$20),"")</f>
        <v/>
      </c>
      <c r="O27" s="22" t="str">
        <f>IF(SUM('Test Sample Data'!O$3:O$194)&gt;10,IF(AND(ISNUMBER('Test Sample Data'!O27),'Test Sample Data'!O27&lt;35,'Test Sample Data'!O27&gt;0),'Test Sample Data'!O27-'Choose Housekeeping Genes'!P$20,35-'Choose Housekeeping Genes'!P$20),"")</f>
        <v/>
      </c>
      <c r="P27" s="22" t="str">
        <f>IF(SUM('Test Sample Data'!P$3:P$194)&gt;10,IF(AND(ISNUMBER('Test Sample Data'!P27),'Test Sample Data'!P27&lt;35,'Test Sample Data'!P27&gt;0),'Test Sample Data'!P27-'Choose Housekeeping Genes'!Q$20,35-'Choose Housekeeping Genes'!Q$20),"")</f>
        <v/>
      </c>
      <c r="Q27" s="22" t="str">
        <f>IF(SUM('Test Sample Data'!Q$3:Q$194)&gt;10,IF(AND(ISNUMBER('Test Sample Data'!Q27),'Test Sample Data'!Q27&lt;35,'Test Sample Data'!Q27&gt;0),'Test Sample Data'!Q27-'Choose Housekeeping Genes'!R$20,35-'Choose Housekeeping Genes'!R$20),"")</f>
        <v/>
      </c>
      <c r="R27" s="22" t="str">
        <f>IF(SUM('Test Sample Data'!R$3:R$194)&gt;10,IF(AND(ISNUMBER('Test Sample Data'!R27),'Test Sample Data'!R27&lt;35,'Test Sample Data'!R27&gt;0),'Test Sample Data'!R27-'Choose Housekeeping Genes'!S$20,35-'Choose Housekeeping Genes'!S$20),"")</f>
        <v/>
      </c>
      <c r="S27" s="22" t="str">
        <f>IF(SUM('Test Sample Data'!S$3:S$194)&gt;10,IF(AND(ISNUMBER('Test Sample Data'!S27),'Test Sample Data'!S27&lt;35,'Test Sample Data'!S27&gt;0),'Test Sample Data'!S27-'Choose Housekeeping Genes'!T$20,35-'Choose Housekeeping Genes'!T$20),"")</f>
        <v/>
      </c>
      <c r="T27" s="22" t="str">
        <f>IF(SUM('Test Sample Data'!T$3:T$194)&gt;10,IF(AND(ISNUMBER('Test Sample Data'!T27),'Test Sample Data'!T27&lt;35,'Test Sample Data'!T27&gt;0),'Test Sample Data'!T27-'Choose Housekeeping Genes'!U$20,35-'Choose Housekeeping Genes'!U$20),"")</f>
        <v/>
      </c>
      <c r="U27" s="22" t="str">
        <f>IF(SUM('Test Sample Data'!U$3:U$194)&gt;10,IF(AND(ISNUMBER('Test Sample Data'!U27),'Test Sample Data'!U27&lt;35,'Test Sample Data'!U27&gt;0),'Test Sample Data'!U27-'Choose Housekeeping Genes'!V$20,35-'Choose Housekeeping Genes'!V$20),"")</f>
        <v/>
      </c>
      <c r="V27" s="22" t="str">
        <f>IF(SUM('Test Sample Data'!V$3:V$194)&gt;10,IF(AND(ISNUMBER('Test Sample Data'!V27),'Test Sample Data'!V27&lt;35,'Test Sample Data'!V27&gt;0),'Test Sample Data'!V27-'Choose Housekeeping Genes'!W$20,35-'Choose Housekeeping Genes'!W$20),"")</f>
        <v/>
      </c>
      <c r="W27" s="144" t="str">
        <f>'Control Sample Data'!A27</f>
        <v>B130024G19Rik</v>
      </c>
      <c r="X27" s="145" t="s">
        <v>392</v>
      </c>
      <c r="Y27" s="22" t="str">
        <f>IF(SUM('Control Sample Data'!C$3:C$194)&gt;10,IF(AND(ISNUMBER('Control Sample Data'!C27),'Control Sample Data'!C27&lt;35,'Control Sample Data'!C27&gt;0),'Control Sample Data'!C27-'Choose Housekeeping Genes'!AA$20,35-'Choose Housekeeping Genes'!AA$20),"")</f>
        <v/>
      </c>
      <c r="Z27" s="22" t="str">
        <f>IF(SUM('Control Sample Data'!D$3:D$194)&gt;10,IF(AND(ISNUMBER('Control Sample Data'!D27),'Control Sample Data'!D27&lt;35,'Control Sample Data'!D27&gt;0),'Control Sample Data'!D27-'Choose Housekeeping Genes'!AB$20,35-'Choose Housekeeping Genes'!AB$20),"")</f>
        <v/>
      </c>
      <c r="AA27" s="22" t="str">
        <f>IF(SUM('Control Sample Data'!E$3:E$194)&gt;10,IF(AND(ISNUMBER('Control Sample Data'!E27),'Control Sample Data'!E27&lt;35,'Control Sample Data'!E27&gt;0),'Control Sample Data'!E27-'Choose Housekeeping Genes'!AC$20,35-'Choose Housekeeping Genes'!AC$20),"")</f>
        <v/>
      </c>
      <c r="AB27" s="22" t="str">
        <f>IF(SUM('Control Sample Data'!F$3:F$194)&gt;10,IF(AND(ISNUMBER('Control Sample Data'!F27),'Control Sample Data'!F27&lt;35,'Control Sample Data'!F27&gt;0),'Control Sample Data'!F27-'Choose Housekeeping Genes'!AD$20,35-'Choose Housekeeping Genes'!AD$20),"")</f>
        <v/>
      </c>
      <c r="AC27" s="22" t="str">
        <f>IF(SUM('Control Sample Data'!G$3:G$194)&gt;10,IF(AND(ISNUMBER('Control Sample Data'!G27),'Control Sample Data'!G27&lt;35,'Control Sample Data'!G27&gt;0),'Control Sample Data'!G27-'Choose Housekeeping Genes'!AE$20,35-'Choose Housekeeping Genes'!AE$20),"")</f>
        <v/>
      </c>
      <c r="AD27" s="22" t="str">
        <f>IF(SUM('Control Sample Data'!H$3:H$194)&gt;10,IF(AND(ISNUMBER('Control Sample Data'!H27),'Control Sample Data'!H27&lt;35,'Control Sample Data'!H27&gt;0),'Control Sample Data'!H27-'Choose Housekeeping Genes'!AF$20,35-'Choose Housekeeping Genes'!AF$20),"")</f>
        <v/>
      </c>
      <c r="AE27" s="22" t="str">
        <f>IF(SUM('Control Sample Data'!I$3:I$194)&gt;10,IF(AND(ISNUMBER('Control Sample Data'!I27),'Control Sample Data'!I27&lt;35,'Control Sample Data'!I27&gt;0),'Control Sample Data'!I27-'Choose Housekeeping Genes'!AG$20,35-'Choose Housekeeping Genes'!AG$20),"")</f>
        <v/>
      </c>
      <c r="AF27" s="22" t="str">
        <f>IF(SUM('Control Sample Data'!J$3:J$194)&gt;10,IF(AND(ISNUMBER('Control Sample Data'!J27),'Control Sample Data'!J27&lt;35,'Control Sample Data'!J27&gt;0),'Control Sample Data'!J27-'Choose Housekeeping Genes'!AH$20,35-'Choose Housekeeping Genes'!AH$20),"")</f>
        <v/>
      </c>
      <c r="AG27" s="22" t="str">
        <f>IF(SUM('Control Sample Data'!K$3:K$194)&gt;10,IF(AND(ISNUMBER('Control Sample Data'!K27),'Control Sample Data'!K27&lt;35,'Control Sample Data'!K27&gt;0),'Control Sample Data'!K27-'Choose Housekeeping Genes'!AI$20,35-'Choose Housekeeping Genes'!AI$20),"")</f>
        <v/>
      </c>
      <c r="AH27" s="22" t="str">
        <f>IF(SUM('Control Sample Data'!L$3:L$194)&gt;10,IF(AND(ISNUMBER('Control Sample Data'!L27),'Control Sample Data'!L27&lt;35,'Control Sample Data'!L27&gt;0),'Control Sample Data'!L27-'Choose Housekeeping Genes'!AJ$20,35-'Choose Housekeeping Genes'!AJ$20),"")</f>
        <v/>
      </c>
      <c r="AI27" s="22" t="str">
        <f>IF(SUM('Control Sample Data'!M$3:M$194)&gt;10,IF(AND(ISNUMBER('Control Sample Data'!M27),'Control Sample Data'!M27&lt;35,'Control Sample Data'!M27&gt;0),'Control Sample Data'!M27-'Choose Housekeeping Genes'!AK$20,35-'Choose Housekeeping Genes'!AK$20),"")</f>
        <v/>
      </c>
      <c r="AJ27" s="22" t="str">
        <f>IF(SUM('Control Sample Data'!N$3:N$194)&gt;10,IF(AND(ISNUMBER('Control Sample Data'!N27),'Control Sample Data'!N27&lt;35,'Control Sample Data'!N27&gt;0),'Control Sample Data'!N27-'Choose Housekeeping Genes'!AL$20,35-'Choose Housekeeping Genes'!AL$20),"")</f>
        <v/>
      </c>
      <c r="AK27" s="22" t="str">
        <f>IF(SUM('Control Sample Data'!O$3:O$194)&gt;10,IF(AND(ISNUMBER('Control Sample Data'!O27),'Control Sample Data'!O27&lt;35,'Control Sample Data'!O27&gt;0),'Control Sample Data'!O27-'Choose Housekeeping Genes'!AM$20,35-'Choose Housekeeping Genes'!AM$20),"")</f>
        <v/>
      </c>
      <c r="AL27" s="22" t="str">
        <f>IF(SUM('Control Sample Data'!P$3:P$194)&gt;10,IF(AND(ISNUMBER('Control Sample Data'!P27),'Control Sample Data'!P27&lt;35,'Control Sample Data'!P27&gt;0),'Control Sample Data'!P27-'Choose Housekeeping Genes'!AN$20,35-'Choose Housekeeping Genes'!AN$20),"")</f>
        <v/>
      </c>
      <c r="AM27" s="22" t="str">
        <f>IF(SUM('Control Sample Data'!Q$3:Q$194)&gt;10,IF(AND(ISNUMBER('Control Sample Data'!Q27),'Control Sample Data'!Q27&lt;35,'Control Sample Data'!Q27&gt;0),'Control Sample Data'!Q27-'Choose Housekeeping Genes'!AO$20,35-'Choose Housekeeping Genes'!AO$20),"")</f>
        <v/>
      </c>
      <c r="AN27" s="22" t="str">
        <f>IF(SUM('Control Sample Data'!R$3:R$194)&gt;10,IF(AND(ISNUMBER('Control Sample Data'!R27),'Control Sample Data'!R27&lt;35,'Control Sample Data'!R27&gt;0),'Control Sample Data'!R27-'Choose Housekeeping Genes'!AP$20,35-'Choose Housekeeping Genes'!AP$20),"")</f>
        <v/>
      </c>
      <c r="AO27" s="22" t="str">
        <f>IF(SUM('Control Sample Data'!S$3:S$194)&gt;10,IF(AND(ISNUMBER('Control Sample Data'!S27),'Control Sample Data'!S27&lt;35,'Control Sample Data'!S27&gt;0),'Control Sample Data'!S27-'Choose Housekeeping Genes'!AQ$20,35-'Choose Housekeeping Genes'!AQ$20),"")</f>
        <v/>
      </c>
      <c r="AP27" s="22" t="str">
        <f>IF(SUM('Control Sample Data'!T$3:T$194)&gt;10,IF(AND(ISNUMBER('Control Sample Data'!T27),'Control Sample Data'!T27&lt;35,'Control Sample Data'!T27&gt;0),'Control Sample Data'!T27-'Choose Housekeeping Genes'!AR$20,35-'Choose Housekeeping Genes'!AR$20),"")</f>
        <v/>
      </c>
      <c r="AQ27" s="22" t="str">
        <f>IF(SUM('Control Sample Data'!U$3:U$194)&gt;10,IF(AND(ISNUMBER('Control Sample Data'!U27),'Control Sample Data'!U27&lt;35,'Control Sample Data'!U27&gt;0),'Control Sample Data'!U27-'Choose Housekeeping Genes'!AS$20,35-'Choose Housekeeping Genes'!AS$20),"")</f>
        <v/>
      </c>
      <c r="AR27" s="22" t="str">
        <f>IF(SUM('Control Sample Data'!V$3:V$194)&gt;10,IF(AND(ISNUMBER('Control Sample Data'!V27),'Control Sample Data'!V27&lt;35,'Control Sample Data'!V27&gt;0),'Control Sample Data'!V27-'Choose Housekeeping Genes'!AT$20,35-'Choose Housekeeping Genes'!AT$20),"")</f>
        <v/>
      </c>
      <c r="AS27" s="73" t="str">
        <f>'Control Sample Data'!A27</f>
        <v>B130024G19Rik</v>
      </c>
      <c r="AT27" s="21" t="s">
        <v>392</v>
      </c>
      <c r="AU27" s="22" t="str">
        <f ca="1">IF(ISNUMBER(C27-'Choose Housekeeping Genes'!D$12),C27-'Choose Housekeeping Genes'!D$12,"")</f>
        <v/>
      </c>
      <c r="AV27" s="22" t="str">
        <f ca="1">IF(ISNUMBER(D27-'Choose Housekeeping Genes'!E$12),D27-'Choose Housekeeping Genes'!E$12,"")</f>
        <v/>
      </c>
      <c r="AW27" s="22" t="str">
        <f ca="1">IF(ISNUMBER(E27-'Choose Housekeeping Genes'!F$12),E27-'Choose Housekeeping Genes'!F$12,"")</f>
        <v/>
      </c>
      <c r="AX27" s="22" t="str">
        <f ca="1">IF(ISNUMBER(F27-'Choose Housekeeping Genes'!G$12),F27-'Choose Housekeeping Genes'!G$12,"")</f>
        <v/>
      </c>
      <c r="AY27" s="22" t="str">
        <f ca="1">IF(ISNUMBER(G27-'Choose Housekeeping Genes'!H$12),G27-'Choose Housekeeping Genes'!H$12,"")</f>
        <v/>
      </c>
      <c r="AZ27" s="22" t="str">
        <f ca="1">IF(ISNUMBER(H27-'Choose Housekeeping Genes'!I$12),H27-'Choose Housekeeping Genes'!I$12,"")</f>
        <v/>
      </c>
      <c r="BA27" s="22" t="str">
        <f ca="1">IF(ISNUMBER(I27-'Choose Housekeeping Genes'!J$12),I27-'Choose Housekeeping Genes'!J$12,"")</f>
        <v/>
      </c>
      <c r="BB27" s="22" t="str">
        <f ca="1">IF(ISNUMBER(J27-'Choose Housekeeping Genes'!K$12),J27-'Choose Housekeeping Genes'!K$12,"")</f>
        <v/>
      </c>
      <c r="BC27" s="22" t="str">
        <f ca="1">IF(ISNUMBER(K27-'Choose Housekeeping Genes'!L$12),K27-'Choose Housekeeping Genes'!L$12,"")</f>
        <v/>
      </c>
      <c r="BD27" s="22" t="str">
        <f ca="1">IF(ISNUMBER(L27-'Choose Housekeeping Genes'!M$12),L27-'Choose Housekeeping Genes'!M$12,"")</f>
        <v/>
      </c>
      <c r="BE27" s="22" t="str">
        <f ca="1">IF(ISNUMBER(M27-'Choose Housekeeping Genes'!N$12),M27-'Choose Housekeeping Genes'!N$12,"")</f>
        <v/>
      </c>
      <c r="BF27" s="22" t="str">
        <f ca="1">IF(ISNUMBER(N27-'Choose Housekeeping Genes'!O$12),N27-'Choose Housekeeping Genes'!O$12,"")</f>
        <v/>
      </c>
      <c r="BG27" s="22" t="str">
        <f ca="1">IF(ISNUMBER(O27-'Choose Housekeeping Genes'!P$12),O27-'Choose Housekeeping Genes'!P$12,"")</f>
        <v/>
      </c>
      <c r="BH27" s="22" t="str">
        <f ca="1">IF(ISNUMBER(P27-'Choose Housekeeping Genes'!Q$12),P27-'Choose Housekeeping Genes'!Q$12,"")</f>
        <v/>
      </c>
      <c r="BI27" s="22" t="str">
        <f ca="1">IF(ISNUMBER(Q27-'Choose Housekeeping Genes'!R$12),Q27-'Choose Housekeeping Genes'!R$12,"")</f>
        <v/>
      </c>
      <c r="BJ27" s="22" t="str">
        <f ca="1">IF(ISNUMBER(R27-'Choose Housekeeping Genes'!S$12),R27-'Choose Housekeeping Genes'!S$12,"")</f>
        <v/>
      </c>
      <c r="BK27" s="22" t="str">
        <f ca="1">IF(ISNUMBER(S27-'Choose Housekeeping Genes'!T$12),S27-'Choose Housekeeping Genes'!T$12,"")</f>
        <v/>
      </c>
      <c r="BL27" s="22" t="str">
        <f ca="1">IF(ISNUMBER(T27-'Choose Housekeeping Genes'!U$12),T27-'Choose Housekeeping Genes'!U$12,"")</f>
        <v/>
      </c>
      <c r="BM27" s="22" t="str">
        <f ca="1">IF(ISNUMBER(U27-'Choose Housekeeping Genes'!V$12),U27-'Choose Housekeeping Genes'!V$12,"")</f>
        <v/>
      </c>
      <c r="BN27" s="22" t="str">
        <f ca="1">IF(ISNUMBER(V27-'Choose Housekeeping Genes'!W$12),V27-'Choose Housekeeping Genes'!W$12,"")</f>
        <v/>
      </c>
      <c r="BO27" s="147" t="str">
        <f t="shared" si="0"/>
        <v>B130024G19Rik</v>
      </c>
      <c r="BP27" s="145" t="s">
        <v>392</v>
      </c>
      <c r="BQ27" s="22" t="str">
        <f ca="1">IF(ISNUMBER(Y27-'Choose Housekeeping Genes'!AA$12),Y27-'Choose Housekeeping Genes'!AA$12,"")</f>
        <v/>
      </c>
      <c r="BR27" s="22" t="str">
        <f ca="1">IF(ISNUMBER(Z27-'Choose Housekeeping Genes'!AB$12),Z27-'Choose Housekeeping Genes'!AB$12,"")</f>
        <v/>
      </c>
      <c r="BS27" s="22" t="str">
        <f ca="1">IF(ISNUMBER(AA27-'Choose Housekeeping Genes'!AC$12),AA27-'Choose Housekeeping Genes'!AC$12,"")</f>
        <v/>
      </c>
      <c r="BT27" s="22" t="str">
        <f ca="1">IF(ISNUMBER(AB27-'Choose Housekeeping Genes'!AD$12),AB27-'Choose Housekeeping Genes'!AD$12,"")</f>
        <v/>
      </c>
      <c r="BU27" s="22" t="str">
        <f ca="1">IF(ISNUMBER(AC27-'Choose Housekeeping Genes'!AE$12),AC27-'Choose Housekeeping Genes'!AE$12,"")</f>
        <v/>
      </c>
      <c r="BV27" s="22" t="str">
        <f ca="1">IF(ISNUMBER(AD27-'Choose Housekeeping Genes'!AF$12),AD27-'Choose Housekeeping Genes'!AF$12,"")</f>
        <v/>
      </c>
      <c r="BW27" s="22" t="str">
        <f ca="1">IF(ISNUMBER(AE27-'Choose Housekeeping Genes'!AG$12),AE27-'Choose Housekeeping Genes'!AG$12,"")</f>
        <v/>
      </c>
      <c r="BX27" s="22" t="str">
        <f ca="1">IF(ISNUMBER(AF27-'Choose Housekeeping Genes'!AH$12),AF27-'Choose Housekeeping Genes'!AH$12,"")</f>
        <v/>
      </c>
      <c r="BY27" s="22" t="str">
        <f ca="1">IF(ISNUMBER(AG27-'Choose Housekeeping Genes'!AI$12),AG27-'Choose Housekeeping Genes'!AI$12,"")</f>
        <v/>
      </c>
      <c r="BZ27" s="22" t="str">
        <f ca="1">IF(ISNUMBER(AH27-'Choose Housekeeping Genes'!AJ$12),AH27-'Choose Housekeeping Genes'!AJ$12,"")</f>
        <v/>
      </c>
      <c r="CA27" s="22" t="str">
        <f ca="1">IF(ISNUMBER(AI27-'Choose Housekeeping Genes'!AK$12),AI27-'Choose Housekeeping Genes'!AK$12,"")</f>
        <v/>
      </c>
      <c r="CB27" s="22" t="str">
        <f ca="1">IF(ISNUMBER(AJ27-'Choose Housekeeping Genes'!AL$12),AJ27-'Choose Housekeeping Genes'!AL$12,"")</f>
        <v/>
      </c>
      <c r="CC27" s="22" t="str">
        <f ca="1">IF(ISNUMBER(AK27-'Choose Housekeeping Genes'!AM$12),AK27-'Choose Housekeeping Genes'!AM$12,"")</f>
        <v/>
      </c>
      <c r="CD27" s="22" t="str">
        <f ca="1">IF(ISNUMBER(AL27-'Choose Housekeeping Genes'!AN$12),AL27-'Choose Housekeeping Genes'!AN$12,"")</f>
        <v/>
      </c>
      <c r="CE27" s="22" t="str">
        <f ca="1">IF(ISNUMBER(AM27-'Choose Housekeeping Genes'!AO$12),AM27-'Choose Housekeeping Genes'!AO$12,"")</f>
        <v/>
      </c>
      <c r="CF27" s="22" t="str">
        <f ca="1">IF(ISNUMBER(AN27-'Choose Housekeeping Genes'!AP$12),AN27-'Choose Housekeeping Genes'!AP$12,"")</f>
        <v/>
      </c>
      <c r="CG27" s="22" t="str">
        <f ca="1">IF(ISNUMBER(AO27-'Choose Housekeeping Genes'!AQ$12),AO27-'Choose Housekeeping Genes'!AQ$12,"")</f>
        <v/>
      </c>
      <c r="CH27" s="22" t="str">
        <f ca="1">IF(ISNUMBER(AP27-'Choose Housekeeping Genes'!AR$12),AP27-'Choose Housekeeping Genes'!AR$12,"")</f>
        <v/>
      </c>
      <c r="CI27" s="22" t="str">
        <f ca="1">IF(ISNUMBER(AQ27-'Choose Housekeeping Genes'!AS$12),AQ27-'Choose Housekeeping Genes'!AS$12,"")</f>
        <v/>
      </c>
      <c r="CJ27" s="22" t="str">
        <f ca="1">IF(ISNUMBER(AR27-'Choose Housekeeping Genes'!AT$12),AR27-'Choose Housekeeping Genes'!AT$12,"")</f>
        <v/>
      </c>
      <c r="CK27" s="69" t="e">
        <f t="shared" ca="1" si="4"/>
        <v>#DIV/0!</v>
      </c>
      <c r="CL27" s="148" t="e">
        <f t="shared" ca="1" si="5"/>
        <v>#DIV/0!</v>
      </c>
      <c r="DA27" s="73" t="str">
        <f>'Transcript table'!C35</f>
        <v>B130024G19Rik</v>
      </c>
      <c r="DB27" s="21" t="s">
        <v>392</v>
      </c>
      <c r="DC27" s="68" t="str">
        <f t="shared" ca="1" si="6"/>
        <v/>
      </c>
      <c r="DD27" s="68" t="str">
        <f t="shared" ca="1" si="7"/>
        <v/>
      </c>
      <c r="DE27" s="68" t="str">
        <f t="shared" ca="1" si="8"/>
        <v/>
      </c>
      <c r="DF27" s="68" t="str">
        <f t="shared" ca="1" si="9"/>
        <v/>
      </c>
      <c r="DG27" s="68" t="str">
        <f t="shared" ca="1" si="10"/>
        <v/>
      </c>
      <c r="DH27" s="68" t="str">
        <f t="shared" ca="1" si="11"/>
        <v/>
      </c>
      <c r="DI27" s="68" t="str">
        <f t="shared" ca="1" si="12"/>
        <v/>
      </c>
      <c r="DJ27" s="68" t="str">
        <f t="shared" ca="1" si="13"/>
        <v/>
      </c>
      <c r="DK27" s="68" t="str">
        <f t="shared" ca="1" si="14"/>
        <v/>
      </c>
      <c r="DL27" s="68" t="str">
        <f t="shared" ca="1" si="15"/>
        <v/>
      </c>
      <c r="DM27" s="68" t="str">
        <f t="shared" ca="1" si="16"/>
        <v/>
      </c>
      <c r="DN27" s="68" t="str">
        <f t="shared" ca="1" si="17"/>
        <v/>
      </c>
      <c r="DO27" s="68" t="str">
        <f t="shared" ca="1" si="18"/>
        <v/>
      </c>
      <c r="DP27" s="68" t="str">
        <f t="shared" ca="1" si="19"/>
        <v/>
      </c>
      <c r="DQ27" s="68" t="str">
        <f t="shared" ca="1" si="20"/>
        <v/>
      </c>
      <c r="DR27" s="68" t="str">
        <f t="shared" ca="1" si="21"/>
        <v/>
      </c>
      <c r="DS27" s="68" t="str">
        <f t="shared" ca="1" si="22"/>
        <v/>
      </c>
      <c r="DT27" s="68" t="str">
        <f t="shared" ca="1" si="23"/>
        <v/>
      </c>
      <c r="DU27" s="68" t="str">
        <f t="shared" ca="1" si="24"/>
        <v/>
      </c>
      <c r="DV27" s="68" t="str">
        <f t="shared" ca="1" si="25"/>
        <v/>
      </c>
      <c r="DW27" s="146" t="str">
        <f>'Transcript table'!C35</f>
        <v>B130024G19Rik</v>
      </c>
      <c r="DX27" s="145" t="s">
        <v>392</v>
      </c>
      <c r="DY27" s="68" t="str">
        <f t="shared" ca="1" si="26"/>
        <v/>
      </c>
      <c r="DZ27" s="68" t="str">
        <f t="shared" ca="1" si="27"/>
        <v/>
      </c>
      <c r="EA27" s="68" t="str">
        <f t="shared" ca="1" si="28"/>
        <v/>
      </c>
      <c r="EB27" s="68" t="str">
        <f t="shared" ca="1" si="29"/>
        <v/>
      </c>
      <c r="EC27" s="68" t="str">
        <f t="shared" ca="1" si="30"/>
        <v/>
      </c>
      <c r="ED27" s="68" t="str">
        <f t="shared" ca="1" si="31"/>
        <v/>
      </c>
      <c r="EE27" s="68" t="str">
        <f t="shared" ca="1" si="32"/>
        <v/>
      </c>
      <c r="EF27" s="68" t="str">
        <f t="shared" ca="1" si="33"/>
        <v/>
      </c>
      <c r="EG27" s="68" t="str">
        <f t="shared" ca="1" si="34"/>
        <v/>
      </c>
      <c r="EH27" s="68" t="str">
        <f t="shared" ca="1" si="35"/>
        <v/>
      </c>
      <c r="EI27" s="68" t="str">
        <f t="shared" ca="1" si="36"/>
        <v/>
      </c>
      <c r="EJ27" s="68" t="str">
        <f t="shared" ca="1" si="37"/>
        <v/>
      </c>
      <c r="EK27" s="68" t="str">
        <f t="shared" ca="1" si="38"/>
        <v/>
      </c>
      <c r="EL27" s="68" t="str">
        <f t="shared" ca="1" si="39"/>
        <v/>
      </c>
      <c r="EM27" s="68" t="str">
        <f t="shared" ca="1" si="40"/>
        <v/>
      </c>
      <c r="EN27" s="68" t="str">
        <f t="shared" ca="1" si="41"/>
        <v/>
      </c>
      <c r="EO27" s="68" t="str">
        <f t="shared" ca="1" si="42"/>
        <v/>
      </c>
      <c r="EP27" s="68" t="str">
        <f t="shared" ca="1" si="43"/>
        <v/>
      </c>
      <c r="EQ27" s="68" t="str">
        <f t="shared" ca="1" si="44"/>
        <v/>
      </c>
      <c r="ER27" s="68" t="str">
        <f t="shared" ca="1" si="45"/>
        <v/>
      </c>
    </row>
    <row r="28" spans="1:148" ht="12.75" customHeight="1">
      <c r="A28" s="139" t="str">
        <f>'Test Sample Data'!A28</f>
        <v>Borg</v>
      </c>
      <c r="B28" s="141" t="s">
        <v>390</v>
      </c>
      <c r="C28" s="22" t="str">
        <f>IF(SUM('Test Sample Data'!C$3:C$194)&gt;10,IF(AND(ISNUMBER('Test Sample Data'!C28),'Test Sample Data'!C28&lt;35,'Test Sample Data'!C28&gt;0),'Test Sample Data'!C28-'Choose Housekeeping Genes'!D$20,35-'Choose Housekeeping Genes'!D$20),"")</f>
        <v/>
      </c>
      <c r="D28" s="22" t="str">
        <f>IF(SUM('Test Sample Data'!D$3:D$194)&gt;10,IF(AND(ISNUMBER('Test Sample Data'!D28),'Test Sample Data'!D28&lt;35,'Test Sample Data'!D28&gt;0),'Test Sample Data'!D28-'Choose Housekeeping Genes'!E$20,35-'Choose Housekeeping Genes'!E$20),"")</f>
        <v/>
      </c>
      <c r="E28" s="22" t="str">
        <f>IF(SUM('Test Sample Data'!E$3:E$194)&gt;10,IF(AND(ISNUMBER('Test Sample Data'!E28),'Test Sample Data'!E28&lt;35,'Test Sample Data'!E28&gt;0),'Test Sample Data'!E28-'Choose Housekeeping Genes'!F$20,35-'Choose Housekeeping Genes'!F$20),"")</f>
        <v/>
      </c>
      <c r="F28" s="22" t="str">
        <f>IF(SUM('Test Sample Data'!F$3:F$194)&gt;10,IF(AND(ISNUMBER('Test Sample Data'!F28),'Test Sample Data'!F28&lt;35,'Test Sample Data'!F28&gt;0),'Test Sample Data'!F28-'Choose Housekeeping Genes'!G$20,35-'Choose Housekeeping Genes'!G$20),"")</f>
        <v/>
      </c>
      <c r="G28" s="22" t="str">
        <f>IF(SUM('Test Sample Data'!G$3:G$194)&gt;10,IF(AND(ISNUMBER('Test Sample Data'!G28),'Test Sample Data'!G28&lt;35,'Test Sample Data'!G28&gt;0),'Test Sample Data'!G28-'Choose Housekeeping Genes'!H$20,35-'Choose Housekeeping Genes'!H$20),"")</f>
        <v/>
      </c>
      <c r="H28" s="22" t="str">
        <f>IF(SUM('Test Sample Data'!H$3:H$194)&gt;10,IF(AND(ISNUMBER('Test Sample Data'!H28),'Test Sample Data'!H28&lt;35,'Test Sample Data'!H28&gt;0),'Test Sample Data'!H28-'Choose Housekeeping Genes'!I$20,35-'Choose Housekeeping Genes'!I$20),"")</f>
        <v/>
      </c>
      <c r="I28" s="22" t="str">
        <f>IF(SUM('Test Sample Data'!I$3:I$194)&gt;10,IF(AND(ISNUMBER('Test Sample Data'!I28),'Test Sample Data'!I28&lt;35,'Test Sample Data'!I28&gt;0),'Test Sample Data'!I28-'Choose Housekeeping Genes'!J$20,35-'Choose Housekeeping Genes'!J$20),"")</f>
        <v/>
      </c>
      <c r="J28" s="22" t="str">
        <f>IF(SUM('Test Sample Data'!J$3:J$194)&gt;10,IF(AND(ISNUMBER('Test Sample Data'!J28),'Test Sample Data'!J28&lt;35,'Test Sample Data'!J28&gt;0),'Test Sample Data'!J28-'Choose Housekeeping Genes'!K$20,35-'Choose Housekeeping Genes'!K$20),"")</f>
        <v/>
      </c>
      <c r="K28" s="22" t="str">
        <f>IF(SUM('Test Sample Data'!K$3:K$194)&gt;10,IF(AND(ISNUMBER('Test Sample Data'!K28),'Test Sample Data'!K28&lt;35,'Test Sample Data'!K28&gt;0),'Test Sample Data'!K28-'Choose Housekeeping Genes'!L$20,35-'Choose Housekeeping Genes'!L$20),"")</f>
        <v/>
      </c>
      <c r="L28" s="22" t="str">
        <f>IF(SUM('Test Sample Data'!L$3:L$194)&gt;10,IF(AND(ISNUMBER('Test Sample Data'!L28),'Test Sample Data'!L28&lt;35,'Test Sample Data'!L28&gt;0),'Test Sample Data'!L28-'Choose Housekeeping Genes'!M$20,35-'Choose Housekeeping Genes'!M$20),"")</f>
        <v/>
      </c>
      <c r="M28" s="22" t="str">
        <f>IF(SUM('Test Sample Data'!M$3:M$194)&gt;10,IF(AND(ISNUMBER('Test Sample Data'!M28),'Test Sample Data'!M28&lt;35,'Test Sample Data'!M28&gt;0),'Test Sample Data'!M28-'Choose Housekeeping Genes'!N$20,35-'Choose Housekeeping Genes'!N$20),"")</f>
        <v/>
      </c>
      <c r="N28" s="22" t="str">
        <f>IF(SUM('Test Sample Data'!N$3:N$194)&gt;10,IF(AND(ISNUMBER('Test Sample Data'!N28),'Test Sample Data'!N28&lt;35,'Test Sample Data'!N28&gt;0),'Test Sample Data'!N28-'Choose Housekeeping Genes'!O$20,35-'Choose Housekeeping Genes'!O$20),"")</f>
        <v/>
      </c>
      <c r="O28" s="22" t="str">
        <f>IF(SUM('Test Sample Data'!O$3:O$194)&gt;10,IF(AND(ISNUMBER('Test Sample Data'!O28),'Test Sample Data'!O28&lt;35,'Test Sample Data'!O28&gt;0),'Test Sample Data'!O28-'Choose Housekeeping Genes'!P$20,35-'Choose Housekeeping Genes'!P$20),"")</f>
        <v/>
      </c>
      <c r="P28" s="22" t="str">
        <f>IF(SUM('Test Sample Data'!P$3:P$194)&gt;10,IF(AND(ISNUMBER('Test Sample Data'!P28),'Test Sample Data'!P28&lt;35,'Test Sample Data'!P28&gt;0),'Test Sample Data'!P28-'Choose Housekeeping Genes'!Q$20,35-'Choose Housekeeping Genes'!Q$20),"")</f>
        <v/>
      </c>
      <c r="Q28" s="22" t="str">
        <f>IF(SUM('Test Sample Data'!Q$3:Q$194)&gt;10,IF(AND(ISNUMBER('Test Sample Data'!Q28),'Test Sample Data'!Q28&lt;35,'Test Sample Data'!Q28&gt;0),'Test Sample Data'!Q28-'Choose Housekeeping Genes'!R$20,35-'Choose Housekeeping Genes'!R$20),"")</f>
        <v/>
      </c>
      <c r="R28" s="22" t="str">
        <f>IF(SUM('Test Sample Data'!R$3:R$194)&gt;10,IF(AND(ISNUMBER('Test Sample Data'!R28),'Test Sample Data'!R28&lt;35,'Test Sample Data'!R28&gt;0),'Test Sample Data'!R28-'Choose Housekeeping Genes'!S$20,35-'Choose Housekeeping Genes'!S$20),"")</f>
        <v/>
      </c>
      <c r="S28" s="22" t="str">
        <f>IF(SUM('Test Sample Data'!S$3:S$194)&gt;10,IF(AND(ISNUMBER('Test Sample Data'!S28),'Test Sample Data'!S28&lt;35,'Test Sample Data'!S28&gt;0),'Test Sample Data'!S28-'Choose Housekeeping Genes'!T$20,35-'Choose Housekeeping Genes'!T$20),"")</f>
        <v/>
      </c>
      <c r="T28" s="22" t="str">
        <f>IF(SUM('Test Sample Data'!T$3:T$194)&gt;10,IF(AND(ISNUMBER('Test Sample Data'!T28),'Test Sample Data'!T28&lt;35,'Test Sample Data'!T28&gt;0),'Test Sample Data'!T28-'Choose Housekeeping Genes'!U$20,35-'Choose Housekeeping Genes'!U$20),"")</f>
        <v/>
      </c>
      <c r="U28" s="22" t="str">
        <f>IF(SUM('Test Sample Data'!U$3:U$194)&gt;10,IF(AND(ISNUMBER('Test Sample Data'!U28),'Test Sample Data'!U28&lt;35,'Test Sample Data'!U28&gt;0),'Test Sample Data'!U28-'Choose Housekeeping Genes'!V$20,35-'Choose Housekeeping Genes'!V$20),"")</f>
        <v/>
      </c>
      <c r="V28" s="22" t="str">
        <f>IF(SUM('Test Sample Data'!V$3:V$194)&gt;10,IF(AND(ISNUMBER('Test Sample Data'!V28),'Test Sample Data'!V28&lt;35,'Test Sample Data'!V28&gt;0),'Test Sample Data'!V28-'Choose Housekeeping Genes'!W$20,35-'Choose Housekeeping Genes'!W$20),"")</f>
        <v/>
      </c>
      <c r="W28" s="144" t="str">
        <f>'Control Sample Data'!A28</f>
        <v>Borg</v>
      </c>
      <c r="X28" s="145" t="s">
        <v>390</v>
      </c>
      <c r="Y28" s="22" t="str">
        <f>IF(SUM('Control Sample Data'!C$3:C$194)&gt;10,IF(AND(ISNUMBER('Control Sample Data'!C28),'Control Sample Data'!C28&lt;35,'Control Sample Data'!C28&gt;0),'Control Sample Data'!C28-'Choose Housekeeping Genes'!AA$20,35-'Choose Housekeeping Genes'!AA$20),"")</f>
        <v/>
      </c>
      <c r="Z28" s="22" t="str">
        <f>IF(SUM('Control Sample Data'!D$3:D$194)&gt;10,IF(AND(ISNUMBER('Control Sample Data'!D28),'Control Sample Data'!D28&lt;35,'Control Sample Data'!D28&gt;0),'Control Sample Data'!D28-'Choose Housekeeping Genes'!AB$20,35-'Choose Housekeeping Genes'!AB$20),"")</f>
        <v/>
      </c>
      <c r="AA28" s="22" t="str">
        <f>IF(SUM('Control Sample Data'!E$3:E$194)&gt;10,IF(AND(ISNUMBER('Control Sample Data'!E28),'Control Sample Data'!E28&lt;35,'Control Sample Data'!E28&gt;0),'Control Sample Data'!E28-'Choose Housekeeping Genes'!AC$20,35-'Choose Housekeeping Genes'!AC$20),"")</f>
        <v/>
      </c>
      <c r="AB28" s="22" t="str">
        <f>IF(SUM('Control Sample Data'!F$3:F$194)&gt;10,IF(AND(ISNUMBER('Control Sample Data'!F28),'Control Sample Data'!F28&lt;35,'Control Sample Data'!F28&gt;0),'Control Sample Data'!F28-'Choose Housekeeping Genes'!AD$20,35-'Choose Housekeeping Genes'!AD$20),"")</f>
        <v/>
      </c>
      <c r="AC28" s="22" t="str">
        <f>IF(SUM('Control Sample Data'!G$3:G$194)&gt;10,IF(AND(ISNUMBER('Control Sample Data'!G28),'Control Sample Data'!G28&lt;35,'Control Sample Data'!G28&gt;0),'Control Sample Data'!G28-'Choose Housekeeping Genes'!AE$20,35-'Choose Housekeeping Genes'!AE$20),"")</f>
        <v/>
      </c>
      <c r="AD28" s="22" t="str">
        <f>IF(SUM('Control Sample Data'!H$3:H$194)&gt;10,IF(AND(ISNUMBER('Control Sample Data'!H28),'Control Sample Data'!H28&lt;35,'Control Sample Data'!H28&gt;0),'Control Sample Data'!H28-'Choose Housekeeping Genes'!AF$20,35-'Choose Housekeeping Genes'!AF$20),"")</f>
        <v/>
      </c>
      <c r="AE28" s="22" t="str">
        <f>IF(SUM('Control Sample Data'!I$3:I$194)&gt;10,IF(AND(ISNUMBER('Control Sample Data'!I28),'Control Sample Data'!I28&lt;35,'Control Sample Data'!I28&gt;0),'Control Sample Data'!I28-'Choose Housekeeping Genes'!AG$20,35-'Choose Housekeeping Genes'!AG$20),"")</f>
        <v/>
      </c>
      <c r="AF28" s="22" t="str">
        <f>IF(SUM('Control Sample Data'!J$3:J$194)&gt;10,IF(AND(ISNUMBER('Control Sample Data'!J28),'Control Sample Data'!J28&lt;35,'Control Sample Data'!J28&gt;0),'Control Sample Data'!J28-'Choose Housekeeping Genes'!AH$20,35-'Choose Housekeeping Genes'!AH$20),"")</f>
        <v/>
      </c>
      <c r="AG28" s="22" t="str">
        <f>IF(SUM('Control Sample Data'!K$3:K$194)&gt;10,IF(AND(ISNUMBER('Control Sample Data'!K28),'Control Sample Data'!K28&lt;35,'Control Sample Data'!K28&gt;0),'Control Sample Data'!K28-'Choose Housekeeping Genes'!AI$20,35-'Choose Housekeeping Genes'!AI$20),"")</f>
        <v/>
      </c>
      <c r="AH28" s="22" t="str">
        <f>IF(SUM('Control Sample Data'!L$3:L$194)&gt;10,IF(AND(ISNUMBER('Control Sample Data'!L28),'Control Sample Data'!L28&lt;35,'Control Sample Data'!L28&gt;0),'Control Sample Data'!L28-'Choose Housekeeping Genes'!AJ$20,35-'Choose Housekeeping Genes'!AJ$20),"")</f>
        <v/>
      </c>
      <c r="AI28" s="22" t="str">
        <f>IF(SUM('Control Sample Data'!M$3:M$194)&gt;10,IF(AND(ISNUMBER('Control Sample Data'!M28),'Control Sample Data'!M28&lt;35,'Control Sample Data'!M28&gt;0),'Control Sample Data'!M28-'Choose Housekeeping Genes'!AK$20,35-'Choose Housekeeping Genes'!AK$20),"")</f>
        <v/>
      </c>
      <c r="AJ28" s="22" t="str">
        <f>IF(SUM('Control Sample Data'!N$3:N$194)&gt;10,IF(AND(ISNUMBER('Control Sample Data'!N28),'Control Sample Data'!N28&lt;35,'Control Sample Data'!N28&gt;0),'Control Sample Data'!N28-'Choose Housekeeping Genes'!AL$20,35-'Choose Housekeeping Genes'!AL$20),"")</f>
        <v/>
      </c>
      <c r="AK28" s="22" t="str">
        <f>IF(SUM('Control Sample Data'!O$3:O$194)&gt;10,IF(AND(ISNUMBER('Control Sample Data'!O28),'Control Sample Data'!O28&lt;35,'Control Sample Data'!O28&gt;0),'Control Sample Data'!O28-'Choose Housekeeping Genes'!AM$20,35-'Choose Housekeeping Genes'!AM$20),"")</f>
        <v/>
      </c>
      <c r="AL28" s="22" t="str">
        <f>IF(SUM('Control Sample Data'!P$3:P$194)&gt;10,IF(AND(ISNUMBER('Control Sample Data'!P28),'Control Sample Data'!P28&lt;35,'Control Sample Data'!P28&gt;0),'Control Sample Data'!P28-'Choose Housekeeping Genes'!AN$20,35-'Choose Housekeeping Genes'!AN$20),"")</f>
        <v/>
      </c>
      <c r="AM28" s="22" t="str">
        <f>IF(SUM('Control Sample Data'!Q$3:Q$194)&gt;10,IF(AND(ISNUMBER('Control Sample Data'!Q28),'Control Sample Data'!Q28&lt;35,'Control Sample Data'!Q28&gt;0),'Control Sample Data'!Q28-'Choose Housekeeping Genes'!AO$20,35-'Choose Housekeeping Genes'!AO$20),"")</f>
        <v/>
      </c>
      <c r="AN28" s="22" t="str">
        <f>IF(SUM('Control Sample Data'!R$3:R$194)&gt;10,IF(AND(ISNUMBER('Control Sample Data'!R28),'Control Sample Data'!R28&lt;35,'Control Sample Data'!R28&gt;0),'Control Sample Data'!R28-'Choose Housekeeping Genes'!AP$20,35-'Choose Housekeeping Genes'!AP$20),"")</f>
        <v/>
      </c>
      <c r="AO28" s="22" t="str">
        <f>IF(SUM('Control Sample Data'!S$3:S$194)&gt;10,IF(AND(ISNUMBER('Control Sample Data'!S28),'Control Sample Data'!S28&lt;35,'Control Sample Data'!S28&gt;0),'Control Sample Data'!S28-'Choose Housekeeping Genes'!AQ$20,35-'Choose Housekeeping Genes'!AQ$20),"")</f>
        <v/>
      </c>
      <c r="AP28" s="22" t="str">
        <f>IF(SUM('Control Sample Data'!T$3:T$194)&gt;10,IF(AND(ISNUMBER('Control Sample Data'!T28),'Control Sample Data'!T28&lt;35,'Control Sample Data'!T28&gt;0),'Control Sample Data'!T28-'Choose Housekeeping Genes'!AR$20,35-'Choose Housekeeping Genes'!AR$20),"")</f>
        <v/>
      </c>
      <c r="AQ28" s="22" t="str">
        <f>IF(SUM('Control Sample Data'!U$3:U$194)&gt;10,IF(AND(ISNUMBER('Control Sample Data'!U28),'Control Sample Data'!U28&lt;35,'Control Sample Data'!U28&gt;0),'Control Sample Data'!U28-'Choose Housekeeping Genes'!AS$20,35-'Choose Housekeeping Genes'!AS$20),"")</f>
        <v/>
      </c>
      <c r="AR28" s="22" t="str">
        <f>IF(SUM('Control Sample Data'!V$3:V$194)&gt;10,IF(AND(ISNUMBER('Control Sample Data'!V28),'Control Sample Data'!V28&lt;35,'Control Sample Data'!V28&gt;0),'Control Sample Data'!V28-'Choose Housekeeping Genes'!AT$20,35-'Choose Housekeeping Genes'!AT$20),"")</f>
        <v/>
      </c>
      <c r="AS28" s="73" t="str">
        <f>'Control Sample Data'!A28</f>
        <v>Borg</v>
      </c>
      <c r="AT28" s="21" t="s">
        <v>390</v>
      </c>
      <c r="AU28" s="22" t="str">
        <f ca="1">IF(ISNUMBER(C28-'Choose Housekeeping Genes'!D$12),C28-'Choose Housekeeping Genes'!D$12,"")</f>
        <v/>
      </c>
      <c r="AV28" s="22" t="str">
        <f ca="1">IF(ISNUMBER(D28-'Choose Housekeeping Genes'!E$12),D28-'Choose Housekeeping Genes'!E$12,"")</f>
        <v/>
      </c>
      <c r="AW28" s="22" t="str">
        <f ca="1">IF(ISNUMBER(E28-'Choose Housekeeping Genes'!F$12),E28-'Choose Housekeeping Genes'!F$12,"")</f>
        <v/>
      </c>
      <c r="AX28" s="22" t="str">
        <f ca="1">IF(ISNUMBER(F28-'Choose Housekeeping Genes'!G$12),F28-'Choose Housekeeping Genes'!G$12,"")</f>
        <v/>
      </c>
      <c r="AY28" s="22" t="str">
        <f ca="1">IF(ISNUMBER(G28-'Choose Housekeeping Genes'!H$12),G28-'Choose Housekeeping Genes'!H$12,"")</f>
        <v/>
      </c>
      <c r="AZ28" s="22" t="str">
        <f ca="1">IF(ISNUMBER(H28-'Choose Housekeeping Genes'!I$12),H28-'Choose Housekeeping Genes'!I$12,"")</f>
        <v/>
      </c>
      <c r="BA28" s="22" t="str">
        <f ca="1">IF(ISNUMBER(I28-'Choose Housekeeping Genes'!J$12),I28-'Choose Housekeeping Genes'!J$12,"")</f>
        <v/>
      </c>
      <c r="BB28" s="22" t="str">
        <f ca="1">IF(ISNUMBER(J28-'Choose Housekeeping Genes'!K$12),J28-'Choose Housekeeping Genes'!K$12,"")</f>
        <v/>
      </c>
      <c r="BC28" s="22" t="str">
        <f ca="1">IF(ISNUMBER(K28-'Choose Housekeeping Genes'!L$12),K28-'Choose Housekeeping Genes'!L$12,"")</f>
        <v/>
      </c>
      <c r="BD28" s="22" t="str">
        <f ca="1">IF(ISNUMBER(L28-'Choose Housekeeping Genes'!M$12),L28-'Choose Housekeeping Genes'!M$12,"")</f>
        <v/>
      </c>
      <c r="BE28" s="22" t="str">
        <f ca="1">IF(ISNUMBER(M28-'Choose Housekeeping Genes'!N$12),M28-'Choose Housekeeping Genes'!N$12,"")</f>
        <v/>
      </c>
      <c r="BF28" s="22" t="str">
        <f ca="1">IF(ISNUMBER(N28-'Choose Housekeeping Genes'!O$12),N28-'Choose Housekeeping Genes'!O$12,"")</f>
        <v/>
      </c>
      <c r="BG28" s="22" t="str">
        <f ca="1">IF(ISNUMBER(O28-'Choose Housekeeping Genes'!P$12),O28-'Choose Housekeeping Genes'!P$12,"")</f>
        <v/>
      </c>
      <c r="BH28" s="22" t="str">
        <f ca="1">IF(ISNUMBER(P28-'Choose Housekeeping Genes'!Q$12),P28-'Choose Housekeeping Genes'!Q$12,"")</f>
        <v/>
      </c>
      <c r="BI28" s="22" t="str">
        <f ca="1">IF(ISNUMBER(Q28-'Choose Housekeeping Genes'!R$12),Q28-'Choose Housekeeping Genes'!R$12,"")</f>
        <v/>
      </c>
      <c r="BJ28" s="22" t="str">
        <f ca="1">IF(ISNUMBER(R28-'Choose Housekeeping Genes'!S$12),R28-'Choose Housekeeping Genes'!S$12,"")</f>
        <v/>
      </c>
      <c r="BK28" s="22" t="str">
        <f ca="1">IF(ISNUMBER(S28-'Choose Housekeeping Genes'!T$12),S28-'Choose Housekeeping Genes'!T$12,"")</f>
        <v/>
      </c>
      <c r="BL28" s="22" t="str">
        <f ca="1">IF(ISNUMBER(T28-'Choose Housekeeping Genes'!U$12),T28-'Choose Housekeeping Genes'!U$12,"")</f>
        <v/>
      </c>
      <c r="BM28" s="22" t="str">
        <f ca="1">IF(ISNUMBER(U28-'Choose Housekeeping Genes'!V$12),U28-'Choose Housekeeping Genes'!V$12,"")</f>
        <v/>
      </c>
      <c r="BN28" s="22" t="str">
        <f ca="1">IF(ISNUMBER(V28-'Choose Housekeeping Genes'!W$12),V28-'Choose Housekeeping Genes'!W$12,"")</f>
        <v/>
      </c>
      <c r="BO28" s="147" t="str">
        <f t="shared" si="0"/>
        <v>Borg</v>
      </c>
      <c r="BP28" s="145" t="s">
        <v>390</v>
      </c>
      <c r="BQ28" s="22" t="str">
        <f ca="1">IF(ISNUMBER(Y28-'Choose Housekeeping Genes'!AA$12),Y28-'Choose Housekeeping Genes'!AA$12,"")</f>
        <v/>
      </c>
      <c r="BR28" s="22" t="str">
        <f ca="1">IF(ISNUMBER(Z28-'Choose Housekeeping Genes'!AB$12),Z28-'Choose Housekeeping Genes'!AB$12,"")</f>
        <v/>
      </c>
      <c r="BS28" s="22" t="str">
        <f ca="1">IF(ISNUMBER(AA28-'Choose Housekeeping Genes'!AC$12),AA28-'Choose Housekeeping Genes'!AC$12,"")</f>
        <v/>
      </c>
      <c r="BT28" s="22" t="str">
        <f ca="1">IF(ISNUMBER(AB28-'Choose Housekeeping Genes'!AD$12),AB28-'Choose Housekeeping Genes'!AD$12,"")</f>
        <v/>
      </c>
      <c r="BU28" s="22" t="str">
        <f ca="1">IF(ISNUMBER(AC28-'Choose Housekeeping Genes'!AE$12),AC28-'Choose Housekeeping Genes'!AE$12,"")</f>
        <v/>
      </c>
      <c r="BV28" s="22" t="str">
        <f ca="1">IF(ISNUMBER(AD28-'Choose Housekeeping Genes'!AF$12),AD28-'Choose Housekeeping Genes'!AF$12,"")</f>
        <v/>
      </c>
      <c r="BW28" s="22" t="str">
        <f ca="1">IF(ISNUMBER(AE28-'Choose Housekeeping Genes'!AG$12),AE28-'Choose Housekeeping Genes'!AG$12,"")</f>
        <v/>
      </c>
      <c r="BX28" s="22" t="str">
        <f ca="1">IF(ISNUMBER(AF28-'Choose Housekeeping Genes'!AH$12),AF28-'Choose Housekeeping Genes'!AH$12,"")</f>
        <v/>
      </c>
      <c r="BY28" s="22" t="str">
        <f ca="1">IF(ISNUMBER(AG28-'Choose Housekeeping Genes'!AI$12),AG28-'Choose Housekeeping Genes'!AI$12,"")</f>
        <v/>
      </c>
      <c r="BZ28" s="22" t="str">
        <f ca="1">IF(ISNUMBER(AH28-'Choose Housekeeping Genes'!AJ$12),AH28-'Choose Housekeeping Genes'!AJ$12,"")</f>
        <v/>
      </c>
      <c r="CA28" s="22" t="str">
        <f ca="1">IF(ISNUMBER(AI28-'Choose Housekeeping Genes'!AK$12),AI28-'Choose Housekeeping Genes'!AK$12,"")</f>
        <v/>
      </c>
      <c r="CB28" s="22" t="str">
        <f ca="1">IF(ISNUMBER(AJ28-'Choose Housekeeping Genes'!AL$12),AJ28-'Choose Housekeeping Genes'!AL$12,"")</f>
        <v/>
      </c>
      <c r="CC28" s="22" t="str">
        <f ca="1">IF(ISNUMBER(AK28-'Choose Housekeeping Genes'!AM$12),AK28-'Choose Housekeeping Genes'!AM$12,"")</f>
        <v/>
      </c>
      <c r="CD28" s="22" t="str">
        <f ca="1">IF(ISNUMBER(AL28-'Choose Housekeeping Genes'!AN$12),AL28-'Choose Housekeeping Genes'!AN$12,"")</f>
        <v/>
      </c>
      <c r="CE28" s="22" t="str">
        <f ca="1">IF(ISNUMBER(AM28-'Choose Housekeeping Genes'!AO$12),AM28-'Choose Housekeeping Genes'!AO$12,"")</f>
        <v/>
      </c>
      <c r="CF28" s="22" t="str">
        <f ca="1">IF(ISNUMBER(AN28-'Choose Housekeeping Genes'!AP$12),AN28-'Choose Housekeeping Genes'!AP$12,"")</f>
        <v/>
      </c>
      <c r="CG28" s="22" t="str">
        <f ca="1">IF(ISNUMBER(AO28-'Choose Housekeeping Genes'!AQ$12),AO28-'Choose Housekeeping Genes'!AQ$12,"")</f>
        <v/>
      </c>
      <c r="CH28" s="22" t="str">
        <f ca="1">IF(ISNUMBER(AP28-'Choose Housekeeping Genes'!AR$12),AP28-'Choose Housekeeping Genes'!AR$12,"")</f>
        <v/>
      </c>
      <c r="CI28" s="22" t="str">
        <f ca="1">IF(ISNUMBER(AQ28-'Choose Housekeeping Genes'!AS$12),AQ28-'Choose Housekeeping Genes'!AS$12,"")</f>
        <v/>
      </c>
      <c r="CJ28" s="22" t="str">
        <f ca="1">IF(ISNUMBER(AR28-'Choose Housekeeping Genes'!AT$12),AR28-'Choose Housekeeping Genes'!AT$12,"")</f>
        <v/>
      </c>
      <c r="CK28" s="69" t="e">
        <f t="shared" ca="1" si="4"/>
        <v>#DIV/0!</v>
      </c>
      <c r="CL28" s="148" t="e">
        <f t="shared" ca="1" si="5"/>
        <v>#DIV/0!</v>
      </c>
      <c r="DA28" s="73" t="str">
        <f>'Transcript table'!C36</f>
        <v>Borg</v>
      </c>
      <c r="DB28" s="21" t="s">
        <v>390</v>
      </c>
      <c r="DC28" s="68" t="str">
        <f t="shared" ca="1" si="6"/>
        <v/>
      </c>
      <c r="DD28" s="68" t="str">
        <f t="shared" ca="1" si="7"/>
        <v/>
      </c>
      <c r="DE28" s="68" t="str">
        <f t="shared" ca="1" si="8"/>
        <v/>
      </c>
      <c r="DF28" s="68" t="str">
        <f t="shared" ca="1" si="9"/>
        <v/>
      </c>
      <c r="DG28" s="68" t="str">
        <f t="shared" ca="1" si="10"/>
        <v/>
      </c>
      <c r="DH28" s="68" t="str">
        <f t="shared" ca="1" si="11"/>
        <v/>
      </c>
      <c r="DI28" s="68" t="str">
        <f t="shared" ca="1" si="12"/>
        <v/>
      </c>
      <c r="DJ28" s="68" t="str">
        <f t="shared" ca="1" si="13"/>
        <v/>
      </c>
      <c r="DK28" s="68" t="str">
        <f t="shared" ca="1" si="14"/>
        <v/>
      </c>
      <c r="DL28" s="68" t="str">
        <f t="shared" ca="1" si="15"/>
        <v/>
      </c>
      <c r="DM28" s="68" t="str">
        <f t="shared" ca="1" si="16"/>
        <v/>
      </c>
      <c r="DN28" s="68" t="str">
        <f t="shared" ca="1" si="17"/>
        <v/>
      </c>
      <c r="DO28" s="68" t="str">
        <f t="shared" ca="1" si="18"/>
        <v/>
      </c>
      <c r="DP28" s="68" t="str">
        <f t="shared" ca="1" si="19"/>
        <v/>
      </c>
      <c r="DQ28" s="68" t="str">
        <f t="shared" ca="1" si="20"/>
        <v/>
      </c>
      <c r="DR28" s="68" t="str">
        <f t="shared" ca="1" si="21"/>
        <v/>
      </c>
      <c r="DS28" s="68" t="str">
        <f t="shared" ca="1" si="22"/>
        <v/>
      </c>
      <c r="DT28" s="68" t="str">
        <f t="shared" ca="1" si="23"/>
        <v/>
      </c>
      <c r="DU28" s="68" t="str">
        <f t="shared" ca="1" si="24"/>
        <v/>
      </c>
      <c r="DV28" s="68" t="str">
        <f t="shared" ca="1" si="25"/>
        <v/>
      </c>
      <c r="DW28" s="146" t="str">
        <f>'Transcript table'!C36</f>
        <v>Borg</v>
      </c>
      <c r="DX28" s="145" t="s">
        <v>390</v>
      </c>
      <c r="DY28" s="68" t="str">
        <f t="shared" ca="1" si="26"/>
        <v/>
      </c>
      <c r="DZ28" s="68" t="str">
        <f t="shared" ca="1" si="27"/>
        <v/>
      </c>
      <c r="EA28" s="68" t="str">
        <f t="shared" ca="1" si="28"/>
        <v/>
      </c>
      <c r="EB28" s="68" t="str">
        <f t="shared" ca="1" si="29"/>
        <v/>
      </c>
      <c r="EC28" s="68" t="str">
        <f t="shared" ca="1" si="30"/>
        <v/>
      </c>
      <c r="ED28" s="68" t="str">
        <f t="shared" ca="1" si="31"/>
        <v/>
      </c>
      <c r="EE28" s="68" t="str">
        <f t="shared" ca="1" si="32"/>
        <v/>
      </c>
      <c r="EF28" s="68" t="str">
        <f t="shared" ca="1" si="33"/>
        <v/>
      </c>
      <c r="EG28" s="68" t="str">
        <f t="shared" ca="1" si="34"/>
        <v/>
      </c>
      <c r="EH28" s="68" t="str">
        <f t="shared" ca="1" si="35"/>
        <v/>
      </c>
      <c r="EI28" s="68" t="str">
        <f t="shared" ca="1" si="36"/>
        <v/>
      </c>
      <c r="EJ28" s="68" t="str">
        <f t="shared" ca="1" si="37"/>
        <v/>
      </c>
      <c r="EK28" s="68" t="str">
        <f t="shared" ca="1" si="38"/>
        <v/>
      </c>
      <c r="EL28" s="68" t="str">
        <f t="shared" ca="1" si="39"/>
        <v/>
      </c>
      <c r="EM28" s="68" t="str">
        <f t="shared" ca="1" si="40"/>
        <v/>
      </c>
      <c r="EN28" s="68" t="str">
        <f t="shared" ca="1" si="41"/>
        <v/>
      </c>
      <c r="EO28" s="68" t="str">
        <f t="shared" ca="1" si="42"/>
        <v/>
      </c>
      <c r="EP28" s="68" t="str">
        <f t="shared" ca="1" si="43"/>
        <v/>
      </c>
      <c r="EQ28" s="68" t="str">
        <f t="shared" ca="1" si="44"/>
        <v/>
      </c>
      <c r="ER28" s="68" t="str">
        <f t="shared" ca="1" si="45"/>
        <v/>
      </c>
    </row>
    <row r="29" spans="1:148" ht="12.75" customHeight="1">
      <c r="A29" s="139" t="str">
        <f>'Test Sample Data'!A29</f>
        <v>Bvht</v>
      </c>
      <c r="B29" s="141" t="s">
        <v>388</v>
      </c>
      <c r="C29" s="22" t="str">
        <f>IF(SUM('Test Sample Data'!C$3:C$194)&gt;10,IF(AND(ISNUMBER('Test Sample Data'!C29),'Test Sample Data'!C29&lt;35,'Test Sample Data'!C29&gt;0),'Test Sample Data'!C29-'Choose Housekeeping Genes'!D$20,35-'Choose Housekeeping Genes'!D$20),"")</f>
        <v/>
      </c>
      <c r="D29" s="22" t="str">
        <f>IF(SUM('Test Sample Data'!D$3:D$194)&gt;10,IF(AND(ISNUMBER('Test Sample Data'!D29),'Test Sample Data'!D29&lt;35,'Test Sample Data'!D29&gt;0),'Test Sample Data'!D29-'Choose Housekeeping Genes'!E$20,35-'Choose Housekeeping Genes'!E$20),"")</f>
        <v/>
      </c>
      <c r="E29" s="22" t="str">
        <f>IF(SUM('Test Sample Data'!E$3:E$194)&gt;10,IF(AND(ISNUMBER('Test Sample Data'!E29),'Test Sample Data'!E29&lt;35,'Test Sample Data'!E29&gt;0),'Test Sample Data'!E29-'Choose Housekeeping Genes'!F$20,35-'Choose Housekeeping Genes'!F$20),"")</f>
        <v/>
      </c>
      <c r="F29" s="22" t="str">
        <f>IF(SUM('Test Sample Data'!F$3:F$194)&gt;10,IF(AND(ISNUMBER('Test Sample Data'!F29),'Test Sample Data'!F29&lt;35,'Test Sample Data'!F29&gt;0),'Test Sample Data'!F29-'Choose Housekeeping Genes'!G$20,35-'Choose Housekeeping Genes'!G$20),"")</f>
        <v/>
      </c>
      <c r="G29" s="22" t="str">
        <f>IF(SUM('Test Sample Data'!G$3:G$194)&gt;10,IF(AND(ISNUMBER('Test Sample Data'!G29),'Test Sample Data'!G29&lt;35,'Test Sample Data'!G29&gt;0),'Test Sample Data'!G29-'Choose Housekeeping Genes'!H$20,35-'Choose Housekeeping Genes'!H$20),"")</f>
        <v/>
      </c>
      <c r="H29" s="22" t="str">
        <f>IF(SUM('Test Sample Data'!H$3:H$194)&gt;10,IF(AND(ISNUMBER('Test Sample Data'!H29),'Test Sample Data'!H29&lt;35,'Test Sample Data'!H29&gt;0),'Test Sample Data'!H29-'Choose Housekeeping Genes'!I$20,35-'Choose Housekeeping Genes'!I$20),"")</f>
        <v/>
      </c>
      <c r="I29" s="22" t="str">
        <f>IF(SUM('Test Sample Data'!I$3:I$194)&gt;10,IF(AND(ISNUMBER('Test Sample Data'!I29),'Test Sample Data'!I29&lt;35,'Test Sample Data'!I29&gt;0),'Test Sample Data'!I29-'Choose Housekeeping Genes'!J$20,35-'Choose Housekeeping Genes'!J$20),"")</f>
        <v/>
      </c>
      <c r="J29" s="22" t="str">
        <f>IF(SUM('Test Sample Data'!J$3:J$194)&gt;10,IF(AND(ISNUMBER('Test Sample Data'!J29),'Test Sample Data'!J29&lt;35,'Test Sample Data'!J29&gt;0),'Test Sample Data'!J29-'Choose Housekeeping Genes'!K$20,35-'Choose Housekeeping Genes'!K$20),"")</f>
        <v/>
      </c>
      <c r="K29" s="22" t="str">
        <f>IF(SUM('Test Sample Data'!K$3:K$194)&gt;10,IF(AND(ISNUMBER('Test Sample Data'!K29),'Test Sample Data'!K29&lt;35,'Test Sample Data'!K29&gt;0),'Test Sample Data'!K29-'Choose Housekeeping Genes'!L$20,35-'Choose Housekeeping Genes'!L$20),"")</f>
        <v/>
      </c>
      <c r="L29" s="22" t="str">
        <f>IF(SUM('Test Sample Data'!L$3:L$194)&gt;10,IF(AND(ISNUMBER('Test Sample Data'!L29),'Test Sample Data'!L29&lt;35,'Test Sample Data'!L29&gt;0),'Test Sample Data'!L29-'Choose Housekeeping Genes'!M$20,35-'Choose Housekeeping Genes'!M$20),"")</f>
        <v/>
      </c>
      <c r="M29" s="22" t="str">
        <f>IF(SUM('Test Sample Data'!M$3:M$194)&gt;10,IF(AND(ISNUMBER('Test Sample Data'!M29),'Test Sample Data'!M29&lt;35,'Test Sample Data'!M29&gt;0),'Test Sample Data'!M29-'Choose Housekeeping Genes'!N$20,35-'Choose Housekeeping Genes'!N$20),"")</f>
        <v/>
      </c>
      <c r="N29" s="22" t="str">
        <f>IF(SUM('Test Sample Data'!N$3:N$194)&gt;10,IF(AND(ISNUMBER('Test Sample Data'!N29),'Test Sample Data'!N29&lt;35,'Test Sample Data'!N29&gt;0),'Test Sample Data'!N29-'Choose Housekeeping Genes'!O$20,35-'Choose Housekeeping Genes'!O$20),"")</f>
        <v/>
      </c>
      <c r="O29" s="22" t="str">
        <f>IF(SUM('Test Sample Data'!O$3:O$194)&gt;10,IF(AND(ISNUMBER('Test Sample Data'!O29),'Test Sample Data'!O29&lt;35,'Test Sample Data'!O29&gt;0),'Test Sample Data'!O29-'Choose Housekeeping Genes'!P$20,35-'Choose Housekeeping Genes'!P$20),"")</f>
        <v/>
      </c>
      <c r="P29" s="22" t="str">
        <f>IF(SUM('Test Sample Data'!P$3:P$194)&gt;10,IF(AND(ISNUMBER('Test Sample Data'!P29),'Test Sample Data'!P29&lt;35,'Test Sample Data'!P29&gt;0),'Test Sample Data'!P29-'Choose Housekeeping Genes'!Q$20,35-'Choose Housekeeping Genes'!Q$20),"")</f>
        <v/>
      </c>
      <c r="Q29" s="22" t="str">
        <f>IF(SUM('Test Sample Data'!Q$3:Q$194)&gt;10,IF(AND(ISNUMBER('Test Sample Data'!Q29),'Test Sample Data'!Q29&lt;35,'Test Sample Data'!Q29&gt;0),'Test Sample Data'!Q29-'Choose Housekeeping Genes'!R$20,35-'Choose Housekeeping Genes'!R$20),"")</f>
        <v/>
      </c>
      <c r="R29" s="22" t="str">
        <f>IF(SUM('Test Sample Data'!R$3:R$194)&gt;10,IF(AND(ISNUMBER('Test Sample Data'!R29),'Test Sample Data'!R29&lt;35,'Test Sample Data'!R29&gt;0),'Test Sample Data'!R29-'Choose Housekeeping Genes'!S$20,35-'Choose Housekeeping Genes'!S$20),"")</f>
        <v/>
      </c>
      <c r="S29" s="22" t="str">
        <f>IF(SUM('Test Sample Data'!S$3:S$194)&gt;10,IF(AND(ISNUMBER('Test Sample Data'!S29),'Test Sample Data'!S29&lt;35,'Test Sample Data'!S29&gt;0),'Test Sample Data'!S29-'Choose Housekeeping Genes'!T$20,35-'Choose Housekeeping Genes'!T$20),"")</f>
        <v/>
      </c>
      <c r="T29" s="22" t="str">
        <f>IF(SUM('Test Sample Data'!T$3:T$194)&gt;10,IF(AND(ISNUMBER('Test Sample Data'!T29),'Test Sample Data'!T29&lt;35,'Test Sample Data'!T29&gt;0),'Test Sample Data'!T29-'Choose Housekeeping Genes'!U$20,35-'Choose Housekeeping Genes'!U$20),"")</f>
        <v/>
      </c>
      <c r="U29" s="22" t="str">
        <f>IF(SUM('Test Sample Data'!U$3:U$194)&gt;10,IF(AND(ISNUMBER('Test Sample Data'!U29),'Test Sample Data'!U29&lt;35,'Test Sample Data'!U29&gt;0),'Test Sample Data'!U29-'Choose Housekeeping Genes'!V$20,35-'Choose Housekeeping Genes'!V$20),"")</f>
        <v/>
      </c>
      <c r="V29" s="22" t="str">
        <f>IF(SUM('Test Sample Data'!V$3:V$194)&gt;10,IF(AND(ISNUMBER('Test Sample Data'!V29),'Test Sample Data'!V29&lt;35,'Test Sample Data'!V29&gt;0),'Test Sample Data'!V29-'Choose Housekeeping Genes'!W$20,35-'Choose Housekeeping Genes'!W$20),"")</f>
        <v/>
      </c>
      <c r="W29" s="144" t="str">
        <f>'Control Sample Data'!A29</f>
        <v>Bvht</v>
      </c>
      <c r="X29" s="145" t="s">
        <v>388</v>
      </c>
      <c r="Y29" s="22" t="str">
        <f>IF(SUM('Control Sample Data'!C$3:C$194)&gt;10,IF(AND(ISNUMBER('Control Sample Data'!C29),'Control Sample Data'!C29&lt;35,'Control Sample Data'!C29&gt;0),'Control Sample Data'!C29-'Choose Housekeeping Genes'!AA$20,35-'Choose Housekeeping Genes'!AA$20),"")</f>
        <v/>
      </c>
      <c r="Z29" s="22" t="str">
        <f>IF(SUM('Control Sample Data'!D$3:D$194)&gt;10,IF(AND(ISNUMBER('Control Sample Data'!D29),'Control Sample Data'!D29&lt;35,'Control Sample Data'!D29&gt;0),'Control Sample Data'!D29-'Choose Housekeeping Genes'!AB$20,35-'Choose Housekeeping Genes'!AB$20),"")</f>
        <v/>
      </c>
      <c r="AA29" s="22" t="str">
        <f>IF(SUM('Control Sample Data'!E$3:E$194)&gt;10,IF(AND(ISNUMBER('Control Sample Data'!E29),'Control Sample Data'!E29&lt;35,'Control Sample Data'!E29&gt;0),'Control Sample Data'!E29-'Choose Housekeeping Genes'!AC$20,35-'Choose Housekeeping Genes'!AC$20),"")</f>
        <v/>
      </c>
      <c r="AB29" s="22" t="str">
        <f>IF(SUM('Control Sample Data'!F$3:F$194)&gt;10,IF(AND(ISNUMBER('Control Sample Data'!F29),'Control Sample Data'!F29&lt;35,'Control Sample Data'!F29&gt;0),'Control Sample Data'!F29-'Choose Housekeeping Genes'!AD$20,35-'Choose Housekeeping Genes'!AD$20),"")</f>
        <v/>
      </c>
      <c r="AC29" s="22" t="str">
        <f>IF(SUM('Control Sample Data'!G$3:G$194)&gt;10,IF(AND(ISNUMBER('Control Sample Data'!G29),'Control Sample Data'!G29&lt;35,'Control Sample Data'!G29&gt;0),'Control Sample Data'!G29-'Choose Housekeeping Genes'!AE$20,35-'Choose Housekeeping Genes'!AE$20),"")</f>
        <v/>
      </c>
      <c r="AD29" s="22" t="str">
        <f>IF(SUM('Control Sample Data'!H$3:H$194)&gt;10,IF(AND(ISNUMBER('Control Sample Data'!H29),'Control Sample Data'!H29&lt;35,'Control Sample Data'!H29&gt;0),'Control Sample Data'!H29-'Choose Housekeeping Genes'!AF$20,35-'Choose Housekeeping Genes'!AF$20),"")</f>
        <v/>
      </c>
      <c r="AE29" s="22" t="str">
        <f>IF(SUM('Control Sample Data'!I$3:I$194)&gt;10,IF(AND(ISNUMBER('Control Sample Data'!I29),'Control Sample Data'!I29&lt;35,'Control Sample Data'!I29&gt;0),'Control Sample Data'!I29-'Choose Housekeeping Genes'!AG$20,35-'Choose Housekeeping Genes'!AG$20),"")</f>
        <v/>
      </c>
      <c r="AF29" s="22" t="str">
        <f>IF(SUM('Control Sample Data'!J$3:J$194)&gt;10,IF(AND(ISNUMBER('Control Sample Data'!J29),'Control Sample Data'!J29&lt;35,'Control Sample Data'!J29&gt;0),'Control Sample Data'!J29-'Choose Housekeeping Genes'!AH$20,35-'Choose Housekeeping Genes'!AH$20),"")</f>
        <v/>
      </c>
      <c r="AG29" s="22" t="str">
        <f>IF(SUM('Control Sample Data'!K$3:K$194)&gt;10,IF(AND(ISNUMBER('Control Sample Data'!K29),'Control Sample Data'!K29&lt;35,'Control Sample Data'!K29&gt;0),'Control Sample Data'!K29-'Choose Housekeeping Genes'!AI$20,35-'Choose Housekeeping Genes'!AI$20),"")</f>
        <v/>
      </c>
      <c r="AH29" s="22" t="str">
        <f>IF(SUM('Control Sample Data'!L$3:L$194)&gt;10,IF(AND(ISNUMBER('Control Sample Data'!L29),'Control Sample Data'!L29&lt;35,'Control Sample Data'!L29&gt;0),'Control Sample Data'!L29-'Choose Housekeeping Genes'!AJ$20,35-'Choose Housekeeping Genes'!AJ$20),"")</f>
        <v/>
      </c>
      <c r="AI29" s="22" t="str">
        <f>IF(SUM('Control Sample Data'!M$3:M$194)&gt;10,IF(AND(ISNUMBER('Control Sample Data'!M29),'Control Sample Data'!M29&lt;35,'Control Sample Data'!M29&gt;0),'Control Sample Data'!M29-'Choose Housekeeping Genes'!AK$20,35-'Choose Housekeeping Genes'!AK$20),"")</f>
        <v/>
      </c>
      <c r="AJ29" s="22" t="str">
        <f>IF(SUM('Control Sample Data'!N$3:N$194)&gt;10,IF(AND(ISNUMBER('Control Sample Data'!N29),'Control Sample Data'!N29&lt;35,'Control Sample Data'!N29&gt;0),'Control Sample Data'!N29-'Choose Housekeeping Genes'!AL$20,35-'Choose Housekeeping Genes'!AL$20),"")</f>
        <v/>
      </c>
      <c r="AK29" s="22" t="str">
        <f>IF(SUM('Control Sample Data'!O$3:O$194)&gt;10,IF(AND(ISNUMBER('Control Sample Data'!O29),'Control Sample Data'!O29&lt;35,'Control Sample Data'!O29&gt;0),'Control Sample Data'!O29-'Choose Housekeeping Genes'!AM$20,35-'Choose Housekeeping Genes'!AM$20),"")</f>
        <v/>
      </c>
      <c r="AL29" s="22" t="str">
        <f>IF(SUM('Control Sample Data'!P$3:P$194)&gt;10,IF(AND(ISNUMBER('Control Sample Data'!P29),'Control Sample Data'!P29&lt;35,'Control Sample Data'!P29&gt;0),'Control Sample Data'!P29-'Choose Housekeeping Genes'!AN$20,35-'Choose Housekeeping Genes'!AN$20),"")</f>
        <v/>
      </c>
      <c r="AM29" s="22" t="str">
        <f>IF(SUM('Control Sample Data'!Q$3:Q$194)&gt;10,IF(AND(ISNUMBER('Control Sample Data'!Q29),'Control Sample Data'!Q29&lt;35,'Control Sample Data'!Q29&gt;0),'Control Sample Data'!Q29-'Choose Housekeeping Genes'!AO$20,35-'Choose Housekeeping Genes'!AO$20),"")</f>
        <v/>
      </c>
      <c r="AN29" s="22" t="str">
        <f>IF(SUM('Control Sample Data'!R$3:R$194)&gt;10,IF(AND(ISNUMBER('Control Sample Data'!R29),'Control Sample Data'!R29&lt;35,'Control Sample Data'!R29&gt;0),'Control Sample Data'!R29-'Choose Housekeeping Genes'!AP$20,35-'Choose Housekeeping Genes'!AP$20),"")</f>
        <v/>
      </c>
      <c r="AO29" s="22" t="str">
        <f>IF(SUM('Control Sample Data'!S$3:S$194)&gt;10,IF(AND(ISNUMBER('Control Sample Data'!S29),'Control Sample Data'!S29&lt;35,'Control Sample Data'!S29&gt;0),'Control Sample Data'!S29-'Choose Housekeeping Genes'!AQ$20,35-'Choose Housekeeping Genes'!AQ$20),"")</f>
        <v/>
      </c>
      <c r="AP29" s="22" t="str">
        <f>IF(SUM('Control Sample Data'!T$3:T$194)&gt;10,IF(AND(ISNUMBER('Control Sample Data'!T29),'Control Sample Data'!T29&lt;35,'Control Sample Data'!T29&gt;0),'Control Sample Data'!T29-'Choose Housekeeping Genes'!AR$20,35-'Choose Housekeeping Genes'!AR$20),"")</f>
        <v/>
      </c>
      <c r="AQ29" s="22" t="str">
        <f>IF(SUM('Control Sample Data'!U$3:U$194)&gt;10,IF(AND(ISNUMBER('Control Sample Data'!U29),'Control Sample Data'!U29&lt;35,'Control Sample Data'!U29&gt;0),'Control Sample Data'!U29-'Choose Housekeeping Genes'!AS$20,35-'Choose Housekeeping Genes'!AS$20),"")</f>
        <v/>
      </c>
      <c r="AR29" s="22" t="str">
        <f>IF(SUM('Control Sample Data'!V$3:V$194)&gt;10,IF(AND(ISNUMBER('Control Sample Data'!V29),'Control Sample Data'!V29&lt;35,'Control Sample Data'!V29&gt;0),'Control Sample Data'!V29-'Choose Housekeeping Genes'!AT$20,35-'Choose Housekeeping Genes'!AT$20),"")</f>
        <v/>
      </c>
      <c r="AS29" s="73" t="str">
        <f>'Control Sample Data'!A29</f>
        <v>Bvht</v>
      </c>
      <c r="AT29" s="21" t="s">
        <v>388</v>
      </c>
      <c r="AU29" s="22" t="str">
        <f ca="1">IF(ISNUMBER(C29-'Choose Housekeeping Genes'!D$12),C29-'Choose Housekeeping Genes'!D$12,"")</f>
        <v/>
      </c>
      <c r="AV29" s="22" t="str">
        <f ca="1">IF(ISNUMBER(D29-'Choose Housekeeping Genes'!E$12),D29-'Choose Housekeeping Genes'!E$12,"")</f>
        <v/>
      </c>
      <c r="AW29" s="22" t="str">
        <f ca="1">IF(ISNUMBER(E29-'Choose Housekeeping Genes'!F$12),E29-'Choose Housekeeping Genes'!F$12,"")</f>
        <v/>
      </c>
      <c r="AX29" s="22" t="str">
        <f ca="1">IF(ISNUMBER(F29-'Choose Housekeeping Genes'!G$12),F29-'Choose Housekeeping Genes'!G$12,"")</f>
        <v/>
      </c>
      <c r="AY29" s="22" t="str">
        <f ca="1">IF(ISNUMBER(G29-'Choose Housekeeping Genes'!H$12),G29-'Choose Housekeeping Genes'!H$12,"")</f>
        <v/>
      </c>
      <c r="AZ29" s="22" t="str">
        <f ca="1">IF(ISNUMBER(H29-'Choose Housekeeping Genes'!I$12),H29-'Choose Housekeeping Genes'!I$12,"")</f>
        <v/>
      </c>
      <c r="BA29" s="22" t="str">
        <f ca="1">IF(ISNUMBER(I29-'Choose Housekeeping Genes'!J$12),I29-'Choose Housekeeping Genes'!J$12,"")</f>
        <v/>
      </c>
      <c r="BB29" s="22" t="str">
        <f ca="1">IF(ISNUMBER(J29-'Choose Housekeeping Genes'!K$12),J29-'Choose Housekeeping Genes'!K$12,"")</f>
        <v/>
      </c>
      <c r="BC29" s="22" t="str">
        <f ca="1">IF(ISNUMBER(K29-'Choose Housekeeping Genes'!L$12),K29-'Choose Housekeeping Genes'!L$12,"")</f>
        <v/>
      </c>
      <c r="BD29" s="22" t="str">
        <f ca="1">IF(ISNUMBER(L29-'Choose Housekeeping Genes'!M$12),L29-'Choose Housekeeping Genes'!M$12,"")</f>
        <v/>
      </c>
      <c r="BE29" s="22" t="str">
        <f ca="1">IF(ISNUMBER(M29-'Choose Housekeeping Genes'!N$12),M29-'Choose Housekeeping Genes'!N$12,"")</f>
        <v/>
      </c>
      <c r="BF29" s="22" t="str">
        <f ca="1">IF(ISNUMBER(N29-'Choose Housekeeping Genes'!O$12),N29-'Choose Housekeeping Genes'!O$12,"")</f>
        <v/>
      </c>
      <c r="BG29" s="22" t="str">
        <f ca="1">IF(ISNUMBER(O29-'Choose Housekeeping Genes'!P$12),O29-'Choose Housekeeping Genes'!P$12,"")</f>
        <v/>
      </c>
      <c r="BH29" s="22" t="str">
        <f ca="1">IF(ISNUMBER(P29-'Choose Housekeeping Genes'!Q$12),P29-'Choose Housekeeping Genes'!Q$12,"")</f>
        <v/>
      </c>
      <c r="BI29" s="22" t="str">
        <f ca="1">IF(ISNUMBER(Q29-'Choose Housekeeping Genes'!R$12),Q29-'Choose Housekeeping Genes'!R$12,"")</f>
        <v/>
      </c>
      <c r="BJ29" s="22" t="str">
        <f ca="1">IF(ISNUMBER(R29-'Choose Housekeeping Genes'!S$12),R29-'Choose Housekeeping Genes'!S$12,"")</f>
        <v/>
      </c>
      <c r="BK29" s="22" t="str">
        <f ca="1">IF(ISNUMBER(S29-'Choose Housekeeping Genes'!T$12),S29-'Choose Housekeeping Genes'!T$12,"")</f>
        <v/>
      </c>
      <c r="BL29" s="22" t="str">
        <f ca="1">IF(ISNUMBER(T29-'Choose Housekeeping Genes'!U$12),T29-'Choose Housekeeping Genes'!U$12,"")</f>
        <v/>
      </c>
      <c r="BM29" s="22" t="str">
        <f ca="1">IF(ISNUMBER(U29-'Choose Housekeeping Genes'!V$12),U29-'Choose Housekeeping Genes'!V$12,"")</f>
        <v/>
      </c>
      <c r="BN29" s="22" t="str">
        <f ca="1">IF(ISNUMBER(V29-'Choose Housekeeping Genes'!W$12),V29-'Choose Housekeeping Genes'!W$12,"")</f>
        <v/>
      </c>
      <c r="BO29" s="147" t="str">
        <f t="shared" si="0"/>
        <v>Bvht</v>
      </c>
      <c r="BP29" s="145" t="s">
        <v>388</v>
      </c>
      <c r="BQ29" s="22" t="str">
        <f ca="1">IF(ISNUMBER(Y29-'Choose Housekeeping Genes'!AA$12),Y29-'Choose Housekeeping Genes'!AA$12,"")</f>
        <v/>
      </c>
      <c r="BR29" s="22" t="str">
        <f ca="1">IF(ISNUMBER(Z29-'Choose Housekeeping Genes'!AB$12),Z29-'Choose Housekeeping Genes'!AB$12,"")</f>
        <v/>
      </c>
      <c r="BS29" s="22" t="str">
        <f ca="1">IF(ISNUMBER(AA29-'Choose Housekeeping Genes'!AC$12),AA29-'Choose Housekeeping Genes'!AC$12,"")</f>
        <v/>
      </c>
      <c r="BT29" s="22" t="str">
        <f ca="1">IF(ISNUMBER(AB29-'Choose Housekeeping Genes'!AD$12),AB29-'Choose Housekeeping Genes'!AD$12,"")</f>
        <v/>
      </c>
      <c r="BU29" s="22" t="str">
        <f ca="1">IF(ISNUMBER(AC29-'Choose Housekeeping Genes'!AE$12),AC29-'Choose Housekeeping Genes'!AE$12,"")</f>
        <v/>
      </c>
      <c r="BV29" s="22" t="str">
        <f ca="1">IF(ISNUMBER(AD29-'Choose Housekeeping Genes'!AF$12),AD29-'Choose Housekeeping Genes'!AF$12,"")</f>
        <v/>
      </c>
      <c r="BW29" s="22" t="str">
        <f ca="1">IF(ISNUMBER(AE29-'Choose Housekeeping Genes'!AG$12),AE29-'Choose Housekeeping Genes'!AG$12,"")</f>
        <v/>
      </c>
      <c r="BX29" s="22" t="str">
        <f ca="1">IF(ISNUMBER(AF29-'Choose Housekeeping Genes'!AH$12),AF29-'Choose Housekeeping Genes'!AH$12,"")</f>
        <v/>
      </c>
      <c r="BY29" s="22" t="str">
        <f ca="1">IF(ISNUMBER(AG29-'Choose Housekeeping Genes'!AI$12),AG29-'Choose Housekeeping Genes'!AI$12,"")</f>
        <v/>
      </c>
      <c r="BZ29" s="22" t="str">
        <f ca="1">IF(ISNUMBER(AH29-'Choose Housekeeping Genes'!AJ$12),AH29-'Choose Housekeeping Genes'!AJ$12,"")</f>
        <v/>
      </c>
      <c r="CA29" s="22" t="str">
        <f ca="1">IF(ISNUMBER(AI29-'Choose Housekeeping Genes'!AK$12),AI29-'Choose Housekeeping Genes'!AK$12,"")</f>
        <v/>
      </c>
      <c r="CB29" s="22" t="str">
        <f ca="1">IF(ISNUMBER(AJ29-'Choose Housekeeping Genes'!AL$12),AJ29-'Choose Housekeeping Genes'!AL$12,"")</f>
        <v/>
      </c>
      <c r="CC29" s="22" t="str">
        <f ca="1">IF(ISNUMBER(AK29-'Choose Housekeeping Genes'!AM$12),AK29-'Choose Housekeeping Genes'!AM$12,"")</f>
        <v/>
      </c>
      <c r="CD29" s="22" t="str">
        <f ca="1">IF(ISNUMBER(AL29-'Choose Housekeeping Genes'!AN$12),AL29-'Choose Housekeeping Genes'!AN$12,"")</f>
        <v/>
      </c>
      <c r="CE29" s="22" t="str">
        <f ca="1">IF(ISNUMBER(AM29-'Choose Housekeeping Genes'!AO$12),AM29-'Choose Housekeeping Genes'!AO$12,"")</f>
        <v/>
      </c>
      <c r="CF29" s="22" t="str">
        <f ca="1">IF(ISNUMBER(AN29-'Choose Housekeeping Genes'!AP$12),AN29-'Choose Housekeeping Genes'!AP$12,"")</f>
        <v/>
      </c>
      <c r="CG29" s="22" t="str">
        <f ca="1">IF(ISNUMBER(AO29-'Choose Housekeeping Genes'!AQ$12),AO29-'Choose Housekeeping Genes'!AQ$12,"")</f>
        <v/>
      </c>
      <c r="CH29" s="22" t="str">
        <f ca="1">IF(ISNUMBER(AP29-'Choose Housekeeping Genes'!AR$12),AP29-'Choose Housekeeping Genes'!AR$12,"")</f>
        <v/>
      </c>
      <c r="CI29" s="22" t="str">
        <f ca="1">IF(ISNUMBER(AQ29-'Choose Housekeeping Genes'!AS$12),AQ29-'Choose Housekeeping Genes'!AS$12,"")</f>
        <v/>
      </c>
      <c r="CJ29" s="22" t="str">
        <f ca="1">IF(ISNUMBER(AR29-'Choose Housekeeping Genes'!AT$12),AR29-'Choose Housekeeping Genes'!AT$12,"")</f>
        <v/>
      </c>
      <c r="CK29" s="69" t="e">
        <f t="shared" ca="1" si="4"/>
        <v>#DIV/0!</v>
      </c>
      <c r="CL29" s="148" t="e">
        <f t="shared" ca="1" si="5"/>
        <v>#DIV/0!</v>
      </c>
      <c r="DA29" s="73" t="str">
        <f>'Transcript table'!C37</f>
        <v>Bvht</v>
      </c>
      <c r="DB29" s="21" t="s">
        <v>388</v>
      </c>
      <c r="DC29" s="68" t="str">
        <f t="shared" ca="1" si="6"/>
        <v/>
      </c>
      <c r="DD29" s="68" t="str">
        <f t="shared" ca="1" si="7"/>
        <v/>
      </c>
      <c r="DE29" s="68" t="str">
        <f t="shared" ca="1" si="8"/>
        <v/>
      </c>
      <c r="DF29" s="68" t="str">
        <f t="shared" ca="1" si="9"/>
        <v/>
      </c>
      <c r="DG29" s="68" t="str">
        <f t="shared" ca="1" si="10"/>
        <v/>
      </c>
      <c r="DH29" s="68" t="str">
        <f t="shared" ca="1" si="11"/>
        <v/>
      </c>
      <c r="DI29" s="68" t="str">
        <f t="shared" ca="1" si="12"/>
        <v/>
      </c>
      <c r="DJ29" s="68" t="str">
        <f t="shared" ca="1" si="13"/>
        <v/>
      </c>
      <c r="DK29" s="68" t="str">
        <f t="shared" ca="1" si="14"/>
        <v/>
      </c>
      <c r="DL29" s="68" t="str">
        <f t="shared" ca="1" si="15"/>
        <v/>
      </c>
      <c r="DM29" s="68" t="str">
        <f t="shared" ca="1" si="16"/>
        <v/>
      </c>
      <c r="DN29" s="68" t="str">
        <f t="shared" ca="1" si="17"/>
        <v/>
      </c>
      <c r="DO29" s="68" t="str">
        <f t="shared" ca="1" si="18"/>
        <v/>
      </c>
      <c r="DP29" s="68" t="str">
        <f t="shared" ca="1" si="19"/>
        <v/>
      </c>
      <c r="DQ29" s="68" t="str">
        <f t="shared" ca="1" si="20"/>
        <v/>
      </c>
      <c r="DR29" s="68" t="str">
        <f t="shared" ca="1" si="21"/>
        <v/>
      </c>
      <c r="DS29" s="68" t="str">
        <f t="shared" ca="1" si="22"/>
        <v/>
      </c>
      <c r="DT29" s="68" t="str">
        <f t="shared" ca="1" si="23"/>
        <v/>
      </c>
      <c r="DU29" s="68" t="str">
        <f t="shared" ca="1" si="24"/>
        <v/>
      </c>
      <c r="DV29" s="68" t="str">
        <f t="shared" ca="1" si="25"/>
        <v/>
      </c>
      <c r="DW29" s="146" t="str">
        <f>'Transcript table'!C37</f>
        <v>Bvht</v>
      </c>
      <c r="DX29" s="145" t="s">
        <v>388</v>
      </c>
      <c r="DY29" s="68" t="str">
        <f t="shared" ca="1" si="26"/>
        <v/>
      </c>
      <c r="DZ29" s="68" t="str">
        <f t="shared" ca="1" si="27"/>
        <v/>
      </c>
      <c r="EA29" s="68" t="str">
        <f t="shared" ca="1" si="28"/>
        <v/>
      </c>
      <c r="EB29" s="68" t="str">
        <f t="shared" ca="1" si="29"/>
        <v/>
      </c>
      <c r="EC29" s="68" t="str">
        <f t="shared" ca="1" si="30"/>
        <v/>
      </c>
      <c r="ED29" s="68" t="str">
        <f t="shared" ca="1" si="31"/>
        <v/>
      </c>
      <c r="EE29" s="68" t="str">
        <f t="shared" ca="1" si="32"/>
        <v/>
      </c>
      <c r="EF29" s="68" t="str">
        <f t="shared" ca="1" si="33"/>
        <v/>
      </c>
      <c r="EG29" s="68" t="str">
        <f t="shared" ca="1" si="34"/>
        <v/>
      </c>
      <c r="EH29" s="68" t="str">
        <f t="shared" ca="1" si="35"/>
        <v/>
      </c>
      <c r="EI29" s="68" t="str">
        <f t="shared" ca="1" si="36"/>
        <v/>
      </c>
      <c r="EJ29" s="68" t="str">
        <f t="shared" ca="1" si="37"/>
        <v/>
      </c>
      <c r="EK29" s="68" t="str">
        <f t="shared" ca="1" si="38"/>
        <v/>
      </c>
      <c r="EL29" s="68" t="str">
        <f t="shared" ca="1" si="39"/>
        <v/>
      </c>
      <c r="EM29" s="68" t="str">
        <f t="shared" ca="1" si="40"/>
        <v/>
      </c>
      <c r="EN29" s="68" t="str">
        <f t="shared" ca="1" si="41"/>
        <v/>
      </c>
      <c r="EO29" s="68" t="str">
        <f t="shared" ca="1" si="42"/>
        <v/>
      </c>
      <c r="EP29" s="68" t="str">
        <f t="shared" ca="1" si="43"/>
        <v/>
      </c>
      <c r="EQ29" s="68" t="str">
        <f t="shared" ca="1" si="44"/>
        <v/>
      </c>
      <c r="ER29" s="68" t="str">
        <f t="shared" ca="1" si="45"/>
        <v/>
      </c>
    </row>
    <row r="30" spans="1:148" ht="12.75" customHeight="1">
      <c r="A30" s="139" t="str">
        <f>'Test Sample Data'!A30</f>
        <v>C130071C03Rik-1</v>
      </c>
      <c r="B30" s="141" t="s">
        <v>386</v>
      </c>
      <c r="C30" s="22" t="str">
        <f>IF(SUM('Test Sample Data'!C$3:C$194)&gt;10,IF(AND(ISNUMBER('Test Sample Data'!C30),'Test Sample Data'!C30&lt;35,'Test Sample Data'!C30&gt;0),'Test Sample Data'!C30-'Choose Housekeeping Genes'!D$20,35-'Choose Housekeeping Genes'!D$20),"")</f>
        <v/>
      </c>
      <c r="D30" s="22" t="str">
        <f>IF(SUM('Test Sample Data'!D$3:D$194)&gt;10,IF(AND(ISNUMBER('Test Sample Data'!D30),'Test Sample Data'!D30&lt;35,'Test Sample Data'!D30&gt;0),'Test Sample Data'!D30-'Choose Housekeeping Genes'!E$20,35-'Choose Housekeeping Genes'!E$20),"")</f>
        <v/>
      </c>
      <c r="E30" s="22" t="str">
        <f>IF(SUM('Test Sample Data'!E$3:E$194)&gt;10,IF(AND(ISNUMBER('Test Sample Data'!E30),'Test Sample Data'!E30&lt;35,'Test Sample Data'!E30&gt;0),'Test Sample Data'!E30-'Choose Housekeeping Genes'!F$20,35-'Choose Housekeeping Genes'!F$20),"")</f>
        <v/>
      </c>
      <c r="F30" s="22" t="str">
        <f>IF(SUM('Test Sample Data'!F$3:F$194)&gt;10,IF(AND(ISNUMBER('Test Sample Data'!F30),'Test Sample Data'!F30&lt;35,'Test Sample Data'!F30&gt;0),'Test Sample Data'!F30-'Choose Housekeeping Genes'!G$20,35-'Choose Housekeeping Genes'!G$20),"")</f>
        <v/>
      </c>
      <c r="G30" s="22" t="str">
        <f>IF(SUM('Test Sample Data'!G$3:G$194)&gt;10,IF(AND(ISNUMBER('Test Sample Data'!G30),'Test Sample Data'!G30&lt;35,'Test Sample Data'!G30&gt;0),'Test Sample Data'!G30-'Choose Housekeeping Genes'!H$20,35-'Choose Housekeeping Genes'!H$20),"")</f>
        <v/>
      </c>
      <c r="H30" s="22" t="str">
        <f>IF(SUM('Test Sample Data'!H$3:H$194)&gt;10,IF(AND(ISNUMBER('Test Sample Data'!H30),'Test Sample Data'!H30&lt;35,'Test Sample Data'!H30&gt;0),'Test Sample Data'!H30-'Choose Housekeeping Genes'!I$20,35-'Choose Housekeeping Genes'!I$20),"")</f>
        <v/>
      </c>
      <c r="I30" s="22" t="str">
        <f>IF(SUM('Test Sample Data'!I$3:I$194)&gt;10,IF(AND(ISNUMBER('Test Sample Data'!I30),'Test Sample Data'!I30&lt;35,'Test Sample Data'!I30&gt;0),'Test Sample Data'!I30-'Choose Housekeeping Genes'!J$20,35-'Choose Housekeeping Genes'!J$20),"")</f>
        <v/>
      </c>
      <c r="J30" s="22" t="str">
        <f>IF(SUM('Test Sample Data'!J$3:J$194)&gt;10,IF(AND(ISNUMBER('Test Sample Data'!J30),'Test Sample Data'!J30&lt;35,'Test Sample Data'!J30&gt;0),'Test Sample Data'!J30-'Choose Housekeeping Genes'!K$20,35-'Choose Housekeeping Genes'!K$20),"")</f>
        <v/>
      </c>
      <c r="K30" s="22" t="str">
        <f>IF(SUM('Test Sample Data'!K$3:K$194)&gt;10,IF(AND(ISNUMBER('Test Sample Data'!K30),'Test Sample Data'!K30&lt;35,'Test Sample Data'!K30&gt;0),'Test Sample Data'!K30-'Choose Housekeeping Genes'!L$20,35-'Choose Housekeeping Genes'!L$20),"")</f>
        <v/>
      </c>
      <c r="L30" s="22" t="str">
        <f>IF(SUM('Test Sample Data'!L$3:L$194)&gt;10,IF(AND(ISNUMBER('Test Sample Data'!L30),'Test Sample Data'!L30&lt;35,'Test Sample Data'!L30&gt;0),'Test Sample Data'!L30-'Choose Housekeeping Genes'!M$20,35-'Choose Housekeeping Genes'!M$20),"")</f>
        <v/>
      </c>
      <c r="M30" s="22" t="str">
        <f>IF(SUM('Test Sample Data'!M$3:M$194)&gt;10,IF(AND(ISNUMBER('Test Sample Data'!M30),'Test Sample Data'!M30&lt;35,'Test Sample Data'!M30&gt;0),'Test Sample Data'!M30-'Choose Housekeeping Genes'!N$20,35-'Choose Housekeeping Genes'!N$20),"")</f>
        <v/>
      </c>
      <c r="N30" s="22" t="str">
        <f>IF(SUM('Test Sample Data'!N$3:N$194)&gt;10,IF(AND(ISNUMBER('Test Sample Data'!N30),'Test Sample Data'!N30&lt;35,'Test Sample Data'!N30&gt;0),'Test Sample Data'!N30-'Choose Housekeeping Genes'!O$20,35-'Choose Housekeeping Genes'!O$20),"")</f>
        <v/>
      </c>
      <c r="O30" s="22" t="str">
        <f>IF(SUM('Test Sample Data'!O$3:O$194)&gt;10,IF(AND(ISNUMBER('Test Sample Data'!O30),'Test Sample Data'!O30&lt;35,'Test Sample Data'!O30&gt;0),'Test Sample Data'!O30-'Choose Housekeeping Genes'!P$20,35-'Choose Housekeeping Genes'!P$20),"")</f>
        <v/>
      </c>
      <c r="P30" s="22" t="str">
        <f>IF(SUM('Test Sample Data'!P$3:P$194)&gt;10,IF(AND(ISNUMBER('Test Sample Data'!P30),'Test Sample Data'!P30&lt;35,'Test Sample Data'!P30&gt;0),'Test Sample Data'!P30-'Choose Housekeeping Genes'!Q$20,35-'Choose Housekeeping Genes'!Q$20),"")</f>
        <v/>
      </c>
      <c r="Q30" s="22" t="str">
        <f>IF(SUM('Test Sample Data'!Q$3:Q$194)&gt;10,IF(AND(ISNUMBER('Test Sample Data'!Q30),'Test Sample Data'!Q30&lt;35,'Test Sample Data'!Q30&gt;0),'Test Sample Data'!Q30-'Choose Housekeeping Genes'!R$20,35-'Choose Housekeeping Genes'!R$20),"")</f>
        <v/>
      </c>
      <c r="R30" s="22" t="str">
        <f>IF(SUM('Test Sample Data'!R$3:R$194)&gt;10,IF(AND(ISNUMBER('Test Sample Data'!R30),'Test Sample Data'!R30&lt;35,'Test Sample Data'!R30&gt;0),'Test Sample Data'!R30-'Choose Housekeeping Genes'!S$20,35-'Choose Housekeeping Genes'!S$20),"")</f>
        <v/>
      </c>
      <c r="S30" s="22" t="str">
        <f>IF(SUM('Test Sample Data'!S$3:S$194)&gt;10,IF(AND(ISNUMBER('Test Sample Data'!S30),'Test Sample Data'!S30&lt;35,'Test Sample Data'!S30&gt;0),'Test Sample Data'!S30-'Choose Housekeeping Genes'!T$20,35-'Choose Housekeeping Genes'!T$20),"")</f>
        <v/>
      </c>
      <c r="T30" s="22" t="str">
        <f>IF(SUM('Test Sample Data'!T$3:T$194)&gt;10,IF(AND(ISNUMBER('Test Sample Data'!T30),'Test Sample Data'!T30&lt;35,'Test Sample Data'!T30&gt;0),'Test Sample Data'!T30-'Choose Housekeeping Genes'!U$20,35-'Choose Housekeeping Genes'!U$20),"")</f>
        <v/>
      </c>
      <c r="U30" s="22" t="str">
        <f>IF(SUM('Test Sample Data'!U$3:U$194)&gt;10,IF(AND(ISNUMBER('Test Sample Data'!U30),'Test Sample Data'!U30&lt;35,'Test Sample Data'!U30&gt;0),'Test Sample Data'!U30-'Choose Housekeeping Genes'!V$20,35-'Choose Housekeeping Genes'!V$20),"")</f>
        <v/>
      </c>
      <c r="V30" s="22" t="str">
        <f>IF(SUM('Test Sample Data'!V$3:V$194)&gt;10,IF(AND(ISNUMBER('Test Sample Data'!V30),'Test Sample Data'!V30&lt;35,'Test Sample Data'!V30&gt;0),'Test Sample Data'!V30-'Choose Housekeeping Genes'!W$20,35-'Choose Housekeeping Genes'!W$20),"")</f>
        <v/>
      </c>
      <c r="W30" s="144" t="str">
        <f>'Control Sample Data'!A30</f>
        <v>C130071C03Rik-1</v>
      </c>
      <c r="X30" s="145" t="s">
        <v>386</v>
      </c>
      <c r="Y30" s="22" t="str">
        <f>IF(SUM('Control Sample Data'!C$3:C$194)&gt;10,IF(AND(ISNUMBER('Control Sample Data'!C30),'Control Sample Data'!C30&lt;35,'Control Sample Data'!C30&gt;0),'Control Sample Data'!C30-'Choose Housekeeping Genes'!AA$20,35-'Choose Housekeeping Genes'!AA$20),"")</f>
        <v/>
      </c>
      <c r="Z30" s="22" t="str">
        <f>IF(SUM('Control Sample Data'!D$3:D$194)&gt;10,IF(AND(ISNUMBER('Control Sample Data'!D30),'Control Sample Data'!D30&lt;35,'Control Sample Data'!D30&gt;0),'Control Sample Data'!D30-'Choose Housekeeping Genes'!AB$20,35-'Choose Housekeeping Genes'!AB$20),"")</f>
        <v/>
      </c>
      <c r="AA30" s="22" t="str">
        <f>IF(SUM('Control Sample Data'!E$3:E$194)&gt;10,IF(AND(ISNUMBER('Control Sample Data'!E30),'Control Sample Data'!E30&lt;35,'Control Sample Data'!E30&gt;0),'Control Sample Data'!E30-'Choose Housekeeping Genes'!AC$20,35-'Choose Housekeeping Genes'!AC$20),"")</f>
        <v/>
      </c>
      <c r="AB30" s="22" t="str">
        <f>IF(SUM('Control Sample Data'!F$3:F$194)&gt;10,IF(AND(ISNUMBER('Control Sample Data'!F30),'Control Sample Data'!F30&lt;35,'Control Sample Data'!F30&gt;0),'Control Sample Data'!F30-'Choose Housekeeping Genes'!AD$20,35-'Choose Housekeeping Genes'!AD$20),"")</f>
        <v/>
      </c>
      <c r="AC30" s="22" t="str">
        <f>IF(SUM('Control Sample Data'!G$3:G$194)&gt;10,IF(AND(ISNUMBER('Control Sample Data'!G30),'Control Sample Data'!G30&lt;35,'Control Sample Data'!G30&gt;0),'Control Sample Data'!G30-'Choose Housekeeping Genes'!AE$20,35-'Choose Housekeeping Genes'!AE$20),"")</f>
        <v/>
      </c>
      <c r="AD30" s="22" t="str">
        <f>IF(SUM('Control Sample Data'!H$3:H$194)&gt;10,IF(AND(ISNUMBER('Control Sample Data'!H30),'Control Sample Data'!H30&lt;35,'Control Sample Data'!H30&gt;0),'Control Sample Data'!H30-'Choose Housekeeping Genes'!AF$20,35-'Choose Housekeeping Genes'!AF$20),"")</f>
        <v/>
      </c>
      <c r="AE30" s="22" t="str">
        <f>IF(SUM('Control Sample Data'!I$3:I$194)&gt;10,IF(AND(ISNUMBER('Control Sample Data'!I30),'Control Sample Data'!I30&lt;35,'Control Sample Data'!I30&gt;0),'Control Sample Data'!I30-'Choose Housekeeping Genes'!AG$20,35-'Choose Housekeeping Genes'!AG$20),"")</f>
        <v/>
      </c>
      <c r="AF30" s="22" t="str">
        <f>IF(SUM('Control Sample Data'!J$3:J$194)&gt;10,IF(AND(ISNUMBER('Control Sample Data'!J30),'Control Sample Data'!J30&lt;35,'Control Sample Data'!J30&gt;0),'Control Sample Data'!J30-'Choose Housekeeping Genes'!AH$20,35-'Choose Housekeeping Genes'!AH$20),"")</f>
        <v/>
      </c>
      <c r="AG30" s="22" t="str">
        <f>IF(SUM('Control Sample Data'!K$3:K$194)&gt;10,IF(AND(ISNUMBER('Control Sample Data'!K30),'Control Sample Data'!K30&lt;35,'Control Sample Data'!K30&gt;0),'Control Sample Data'!K30-'Choose Housekeeping Genes'!AI$20,35-'Choose Housekeeping Genes'!AI$20),"")</f>
        <v/>
      </c>
      <c r="AH30" s="22" t="str">
        <f>IF(SUM('Control Sample Data'!L$3:L$194)&gt;10,IF(AND(ISNUMBER('Control Sample Data'!L30),'Control Sample Data'!L30&lt;35,'Control Sample Data'!L30&gt;0),'Control Sample Data'!L30-'Choose Housekeeping Genes'!AJ$20,35-'Choose Housekeeping Genes'!AJ$20),"")</f>
        <v/>
      </c>
      <c r="AI30" s="22" t="str">
        <f>IF(SUM('Control Sample Data'!M$3:M$194)&gt;10,IF(AND(ISNUMBER('Control Sample Data'!M30),'Control Sample Data'!M30&lt;35,'Control Sample Data'!M30&gt;0),'Control Sample Data'!M30-'Choose Housekeeping Genes'!AK$20,35-'Choose Housekeeping Genes'!AK$20),"")</f>
        <v/>
      </c>
      <c r="AJ30" s="22" t="str">
        <f>IF(SUM('Control Sample Data'!N$3:N$194)&gt;10,IF(AND(ISNUMBER('Control Sample Data'!N30),'Control Sample Data'!N30&lt;35,'Control Sample Data'!N30&gt;0),'Control Sample Data'!N30-'Choose Housekeeping Genes'!AL$20,35-'Choose Housekeeping Genes'!AL$20),"")</f>
        <v/>
      </c>
      <c r="AK30" s="22" t="str">
        <f>IF(SUM('Control Sample Data'!O$3:O$194)&gt;10,IF(AND(ISNUMBER('Control Sample Data'!O30),'Control Sample Data'!O30&lt;35,'Control Sample Data'!O30&gt;0),'Control Sample Data'!O30-'Choose Housekeeping Genes'!AM$20,35-'Choose Housekeeping Genes'!AM$20),"")</f>
        <v/>
      </c>
      <c r="AL30" s="22" t="str">
        <f>IF(SUM('Control Sample Data'!P$3:P$194)&gt;10,IF(AND(ISNUMBER('Control Sample Data'!P30),'Control Sample Data'!P30&lt;35,'Control Sample Data'!P30&gt;0),'Control Sample Data'!P30-'Choose Housekeeping Genes'!AN$20,35-'Choose Housekeeping Genes'!AN$20),"")</f>
        <v/>
      </c>
      <c r="AM30" s="22" t="str">
        <f>IF(SUM('Control Sample Data'!Q$3:Q$194)&gt;10,IF(AND(ISNUMBER('Control Sample Data'!Q30),'Control Sample Data'!Q30&lt;35,'Control Sample Data'!Q30&gt;0),'Control Sample Data'!Q30-'Choose Housekeeping Genes'!AO$20,35-'Choose Housekeeping Genes'!AO$20),"")</f>
        <v/>
      </c>
      <c r="AN30" s="22" t="str">
        <f>IF(SUM('Control Sample Data'!R$3:R$194)&gt;10,IF(AND(ISNUMBER('Control Sample Data'!R30),'Control Sample Data'!R30&lt;35,'Control Sample Data'!R30&gt;0),'Control Sample Data'!R30-'Choose Housekeeping Genes'!AP$20,35-'Choose Housekeeping Genes'!AP$20),"")</f>
        <v/>
      </c>
      <c r="AO30" s="22" t="str">
        <f>IF(SUM('Control Sample Data'!S$3:S$194)&gt;10,IF(AND(ISNUMBER('Control Sample Data'!S30),'Control Sample Data'!S30&lt;35,'Control Sample Data'!S30&gt;0),'Control Sample Data'!S30-'Choose Housekeeping Genes'!AQ$20,35-'Choose Housekeeping Genes'!AQ$20),"")</f>
        <v/>
      </c>
      <c r="AP30" s="22" t="str">
        <f>IF(SUM('Control Sample Data'!T$3:T$194)&gt;10,IF(AND(ISNUMBER('Control Sample Data'!T30),'Control Sample Data'!T30&lt;35,'Control Sample Data'!T30&gt;0),'Control Sample Data'!T30-'Choose Housekeeping Genes'!AR$20,35-'Choose Housekeeping Genes'!AR$20),"")</f>
        <v/>
      </c>
      <c r="AQ30" s="22" t="str">
        <f>IF(SUM('Control Sample Data'!U$3:U$194)&gt;10,IF(AND(ISNUMBER('Control Sample Data'!U30),'Control Sample Data'!U30&lt;35,'Control Sample Data'!U30&gt;0),'Control Sample Data'!U30-'Choose Housekeeping Genes'!AS$20,35-'Choose Housekeeping Genes'!AS$20),"")</f>
        <v/>
      </c>
      <c r="AR30" s="22" t="str">
        <f>IF(SUM('Control Sample Data'!V$3:V$194)&gt;10,IF(AND(ISNUMBER('Control Sample Data'!V30),'Control Sample Data'!V30&lt;35,'Control Sample Data'!V30&gt;0),'Control Sample Data'!V30-'Choose Housekeeping Genes'!AT$20,35-'Choose Housekeeping Genes'!AT$20),"")</f>
        <v/>
      </c>
      <c r="AS30" s="73" t="str">
        <f>'Control Sample Data'!A30</f>
        <v>C130071C03Rik-1</v>
      </c>
      <c r="AT30" s="21" t="s">
        <v>386</v>
      </c>
      <c r="AU30" s="22" t="str">
        <f ca="1">IF(ISNUMBER(C30-'Choose Housekeeping Genes'!D$12),C30-'Choose Housekeeping Genes'!D$12,"")</f>
        <v/>
      </c>
      <c r="AV30" s="22" t="str">
        <f ca="1">IF(ISNUMBER(D30-'Choose Housekeeping Genes'!E$12),D30-'Choose Housekeeping Genes'!E$12,"")</f>
        <v/>
      </c>
      <c r="AW30" s="22" t="str">
        <f ca="1">IF(ISNUMBER(E30-'Choose Housekeeping Genes'!F$12),E30-'Choose Housekeeping Genes'!F$12,"")</f>
        <v/>
      </c>
      <c r="AX30" s="22" t="str">
        <f ca="1">IF(ISNUMBER(F30-'Choose Housekeeping Genes'!G$12),F30-'Choose Housekeeping Genes'!G$12,"")</f>
        <v/>
      </c>
      <c r="AY30" s="22" t="str">
        <f ca="1">IF(ISNUMBER(G30-'Choose Housekeeping Genes'!H$12),G30-'Choose Housekeeping Genes'!H$12,"")</f>
        <v/>
      </c>
      <c r="AZ30" s="22" t="str">
        <f ca="1">IF(ISNUMBER(H30-'Choose Housekeeping Genes'!I$12),H30-'Choose Housekeeping Genes'!I$12,"")</f>
        <v/>
      </c>
      <c r="BA30" s="22" t="str">
        <f ca="1">IF(ISNUMBER(I30-'Choose Housekeeping Genes'!J$12),I30-'Choose Housekeeping Genes'!J$12,"")</f>
        <v/>
      </c>
      <c r="BB30" s="22" t="str">
        <f ca="1">IF(ISNUMBER(J30-'Choose Housekeeping Genes'!K$12),J30-'Choose Housekeeping Genes'!K$12,"")</f>
        <v/>
      </c>
      <c r="BC30" s="22" t="str">
        <f ca="1">IF(ISNUMBER(K30-'Choose Housekeeping Genes'!L$12),K30-'Choose Housekeeping Genes'!L$12,"")</f>
        <v/>
      </c>
      <c r="BD30" s="22" t="str">
        <f ca="1">IF(ISNUMBER(L30-'Choose Housekeeping Genes'!M$12),L30-'Choose Housekeeping Genes'!M$12,"")</f>
        <v/>
      </c>
      <c r="BE30" s="22" t="str">
        <f ca="1">IF(ISNUMBER(M30-'Choose Housekeeping Genes'!N$12),M30-'Choose Housekeeping Genes'!N$12,"")</f>
        <v/>
      </c>
      <c r="BF30" s="22" t="str">
        <f ca="1">IF(ISNUMBER(N30-'Choose Housekeeping Genes'!O$12),N30-'Choose Housekeeping Genes'!O$12,"")</f>
        <v/>
      </c>
      <c r="BG30" s="22" t="str">
        <f ca="1">IF(ISNUMBER(O30-'Choose Housekeeping Genes'!P$12),O30-'Choose Housekeeping Genes'!P$12,"")</f>
        <v/>
      </c>
      <c r="BH30" s="22" t="str">
        <f ca="1">IF(ISNUMBER(P30-'Choose Housekeeping Genes'!Q$12),P30-'Choose Housekeeping Genes'!Q$12,"")</f>
        <v/>
      </c>
      <c r="BI30" s="22" t="str">
        <f ca="1">IF(ISNUMBER(Q30-'Choose Housekeeping Genes'!R$12),Q30-'Choose Housekeeping Genes'!R$12,"")</f>
        <v/>
      </c>
      <c r="BJ30" s="22" t="str">
        <f ca="1">IF(ISNUMBER(R30-'Choose Housekeeping Genes'!S$12),R30-'Choose Housekeeping Genes'!S$12,"")</f>
        <v/>
      </c>
      <c r="BK30" s="22" t="str">
        <f ca="1">IF(ISNUMBER(S30-'Choose Housekeeping Genes'!T$12),S30-'Choose Housekeeping Genes'!T$12,"")</f>
        <v/>
      </c>
      <c r="BL30" s="22" t="str">
        <f ca="1">IF(ISNUMBER(T30-'Choose Housekeeping Genes'!U$12),T30-'Choose Housekeeping Genes'!U$12,"")</f>
        <v/>
      </c>
      <c r="BM30" s="22" t="str">
        <f ca="1">IF(ISNUMBER(U30-'Choose Housekeeping Genes'!V$12),U30-'Choose Housekeeping Genes'!V$12,"")</f>
        <v/>
      </c>
      <c r="BN30" s="22" t="str">
        <f ca="1">IF(ISNUMBER(V30-'Choose Housekeeping Genes'!W$12),V30-'Choose Housekeeping Genes'!W$12,"")</f>
        <v/>
      </c>
      <c r="BO30" s="147" t="str">
        <f t="shared" si="0"/>
        <v>C130071C03Rik-1</v>
      </c>
      <c r="BP30" s="145" t="s">
        <v>386</v>
      </c>
      <c r="BQ30" s="22" t="str">
        <f ca="1">IF(ISNUMBER(Y30-'Choose Housekeeping Genes'!AA$12),Y30-'Choose Housekeeping Genes'!AA$12,"")</f>
        <v/>
      </c>
      <c r="BR30" s="22" t="str">
        <f ca="1">IF(ISNUMBER(Z30-'Choose Housekeeping Genes'!AB$12),Z30-'Choose Housekeeping Genes'!AB$12,"")</f>
        <v/>
      </c>
      <c r="BS30" s="22" t="str">
        <f ca="1">IF(ISNUMBER(AA30-'Choose Housekeeping Genes'!AC$12),AA30-'Choose Housekeeping Genes'!AC$12,"")</f>
        <v/>
      </c>
      <c r="BT30" s="22" t="str">
        <f ca="1">IF(ISNUMBER(AB30-'Choose Housekeeping Genes'!AD$12),AB30-'Choose Housekeeping Genes'!AD$12,"")</f>
        <v/>
      </c>
      <c r="BU30" s="22" t="str">
        <f ca="1">IF(ISNUMBER(AC30-'Choose Housekeeping Genes'!AE$12),AC30-'Choose Housekeeping Genes'!AE$12,"")</f>
        <v/>
      </c>
      <c r="BV30" s="22" t="str">
        <f ca="1">IF(ISNUMBER(AD30-'Choose Housekeeping Genes'!AF$12),AD30-'Choose Housekeeping Genes'!AF$12,"")</f>
        <v/>
      </c>
      <c r="BW30" s="22" t="str">
        <f ca="1">IF(ISNUMBER(AE30-'Choose Housekeeping Genes'!AG$12),AE30-'Choose Housekeeping Genes'!AG$12,"")</f>
        <v/>
      </c>
      <c r="BX30" s="22" t="str">
        <f ca="1">IF(ISNUMBER(AF30-'Choose Housekeeping Genes'!AH$12),AF30-'Choose Housekeeping Genes'!AH$12,"")</f>
        <v/>
      </c>
      <c r="BY30" s="22" t="str">
        <f ca="1">IF(ISNUMBER(AG30-'Choose Housekeeping Genes'!AI$12),AG30-'Choose Housekeeping Genes'!AI$12,"")</f>
        <v/>
      </c>
      <c r="BZ30" s="22" t="str">
        <f ca="1">IF(ISNUMBER(AH30-'Choose Housekeeping Genes'!AJ$12),AH30-'Choose Housekeeping Genes'!AJ$12,"")</f>
        <v/>
      </c>
      <c r="CA30" s="22" t="str">
        <f ca="1">IF(ISNUMBER(AI30-'Choose Housekeeping Genes'!AK$12),AI30-'Choose Housekeeping Genes'!AK$12,"")</f>
        <v/>
      </c>
      <c r="CB30" s="22" t="str">
        <f ca="1">IF(ISNUMBER(AJ30-'Choose Housekeeping Genes'!AL$12),AJ30-'Choose Housekeeping Genes'!AL$12,"")</f>
        <v/>
      </c>
      <c r="CC30" s="22" t="str">
        <f ca="1">IF(ISNUMBER(AK30-'Choose Housekeeping Genes'!AM$12),AK30-'Choose Housekeeping Genes'!AM$12,"")</f>
        <v/>
      </c>
      <c r="CD30" s="22" t="str">
        <f ca="1">IF(ISNUMBER(AL30-'Choose Housekeeping Genes'!AN$12),AL30-'Choose Housekeeping Genes'!AN$12,"")</f>
        <v/>
      </c>
      <c r="CE30" s="22" t="str">
        <f ca="1">IF(ISNUMBER(AM30-'Choose Housekeeping Genes'!AO$12),AM30-'Choose Housekeeping Genes'!AO$12,"")</f>
        <v/>
      </c>
      <c r="CF30" s="22" t="str">
        <f ca="1">IF(ISNUMBER(AN30-'Choose Housekeeping Genes'!AP$12),AN30-'Choose Housekeeping Genes'!AP$12,"")</f>
        <v/>
      </c>
      <c r="CG30" s="22" t="str">
        <f ca="1">IF(ISNUMBER(AO30-'Choose Housekeeping Genes'!AQ$12),AO30-'Choose Housekeeping Genes'!AQ$12,"")</f>
        <v/>
      </c>
      <c r="CH30" s="22" t="str">
        <f ca="1">IF(ISNUMBER(AP30-'Choose Housekeeping Genes'!AR$12),AP30-'Choose Housekeeping Genes'!AR$12,"")</f>
        <v/>
      </c>
      <c r="CI30" s="22" t="str">
        <f ca="1">IF(ISNUMBER(AQ30-'Choose Housekeeping Genes'!AS$12),AQ30-'Choose Housekeeping Genes'!AS$12,"")</f>
        <v/>
      </c>
      <c r="CJ30" s="22" t="str">
        <f ca="1">IF(ISNUMBER(AR30-'Choose Housekeeping Genes'!AT$12),AR30-'Choose Housekeeping Genes'!AT$12,"")</f>
        <v/>
      </c>
      <c r="CK30" s="69" t="e">
        <f t="shared" ca="1" si="4"/>
        <v>#DIV/0!</v>
      </c>
      <c r="CL30" s="148" t="e">
        <f t="shared" ca="1" si="5"/>
        <v>#DIV/0!</v>
      </c>
      <c r="DA30" s="73" t="str">
        <f>'Transcript table'!C38</f>
        <v>C130071C03Rik-1</v>
      </c>
      <c r="DB30" s="21" t="s">
        <v>386</v>
      </c>
      <c r="DC30" s="68" t="str">
        <f t="shared" ca="1" si="6"/>
        <v/>
      </c>
      <c r="DD30" s="68" t="str">
        <f t="shared" ca="1" si="7"/>
        <v/>
      </c>
      <c r="DE30" s="68" t="str">
        <f t="shared" ca="1" si="8"/>
        <v/>
      </c>
      <c r="DF30" s="68" t="str">
        <f t="shared" ca="1" si="9"/>
        <v/>
      </c>
      <c r="DG30" s="68" t="str">
        <f t="shared" ca="1" si="10"/>
        <v/>
      </c>
      <c r="DH30" s="68" t="str">
        <f t="shared" ca="1" si="11"/>
        <v/>
      </c>
      <c r="DI30" s="68" t="str">
        <f t="shared" ca="1" si="12"/>
        <v/>
      </c>
      <c r="DJ30" s="68" t="str">
        <f t="shared" ca="1" si="13"/>
        <v/>
      </c>
      <c r="DK30" s="68" t="str">
        <f t="shared" ca="1" si="14"/>
        <v/>
      </c>
      <c r="DL30" s="68" t="str">
        <f t="shared" ca="1" si="15"/>
        <v/>
      </c>
      <c r="DM30" s="68" t="str">
        <f t="shared" ca="1" si="16"/>
        <v/>
      </c>
      <c r="DN30" s="68" t="str">
        <f t="shared" ca="1" si="17"/>
        <v/>
      </c>
      <c r="DO30" s="68" t="str">
        <f t="shared" ca="1" si="18"/>
        <v/>
      </c>
      <c r="DP30" s="68" t="str">
        <f t="shared" ca="1" si="19"/>
        <v/>
      </c>
      <c r="DQ30" s="68" t="str">
        <f t="shared" ca="1" si="20"/>
        <v/>
      </c>
      <c r="DR30" s="68" t="str">
        <f t="shared" ca="1" si="21"/>
        <v/>
      </c>
      <c r="DS30" s="68" t="str">
        <f t="shared" ca="1" si="22"/>
        <v/>
      </c>
      <c r="DT30" s="68" t="str">
        <f t="shared" ca="1" si="23"/>
        <v/>
      </c>
      <c r="DU30" s="68" t="str">
        <f t="shared" ca="1" si="24"/>
        <v/>
      </c>
      <c r="DV30" s="68" t="str">
        <f t="shared" ca="1" si="25"/>
        <v/>
      </c>
      <c r="DW30" s="146" t="str">
        <f>'Transcript table'!C38</f>
        <v>C130071C03Rik-1</v>
      </c>
      <c r="DX30" s="145" t="s">
        <v>386</v>
      </c>
      <c r="DY30" s="68" t="str">
        <f t="shared" ca="1" si="26"/>
        <v/>
      </c>
      <c r="DZ30" s="68" t="str">
        <f t="shared" ca="1" si="27"/>
        <v/>
      </c>
      <c r="EA30" s="68" t="str">
        <f t="shared" ca="1" si="28"/>
        <v/>
      </c>
      <c r="EB30" s="68" t="str">
        <f t="shared" ca="1" si="29"/>
        <v/>
      </c>
      <c r="EC30" s="68" t="str">
        <f t="shared" ca="1" si="30"/>
        <v/>
      </c>
      <c r="ED30" s="68" t="str">
        <f t="shared" ca="1" si="31"/>
        <v/>
      </c>
      <c r="EE30" s="68" t="str">
        <f t="shared" ca="1" si="32"/>
        <v/>
      </c>
      <c r="EF30" s="68" t="str">
        <f t="shared" ca="1" si="33"/>
        <v/>
      </c>
      <c r="EG30" s="68" t="str">
        <f t="shared" ca="1" si="34"/>
        <v/>
      </c>
      <c r="EH30" s="68" t="str">
        <f t="shared" ca="1" si="35"/>
        <v/>
      </c>
      <c r="EI30" s="68" t="str">
        <f t="shared" ca="1" si="36"/>
        <v/>
      </c>
      <c r="EJ30" s="68" t="str">
        <f t="shared" ca="1" si="37"/>
        <v/>
      </c>
      <c r="EK30" s="68" t="str">
        <f t="shared" ca="1" si="38"/>
        <v/>
      </c>
      <c r="EL30" s="68" t="str">
        <f t="shared" ca="1" si="39"/>
        <v/>
      </c>
      <c r="EM30" s="68" t="str">
        <f t="shared" ca="1" si="40"/>
        <v/>
      </c>
      <c r="EN30" s="68" t="str">
        <f t="shared" ca="1" si="41"/>
        <v/>
      </c>
      <c r="EO30" s="68" t="str">
        <f t="shared" ca="1" si="42"/>
        <v/>
      </c>
      <c r="EP30" s="68" t="str">
        <f t="shared" ca="1" si="43"/>
        <v/>
      </c>
      <c r="EQ30" s="68" t="str">
        <f t="shared" ca="1" si="44"/>
        <v/>
      </c>
      <c r="ER30" s="68" t="str">
        <f t="shared" ca="1" si="45"/>
        <v/>
      </c>
    </row>
    <row r="31" spans="1:148" ht="12.75" customHeight="1">
      <c r="A31" s="139" t="str">
        <f>'Test Sample Data'!A31</f>
        <v>C130071C03Rik-2</v>
      </c>
      <c r="B31" s="141" t="s">
        <v>384</v>
      </c>
      <c r="C31" s="22" t="str">
        <f>IF(SUM('Test Sample Data'!C$3:C$194)&gt;10,IF(AND(ISNUMBER('Test Sample Data'!C31),'Test Sample Data'!C31&lt;35,'Test Sample Data'!C31&gt;0),'Test Sample Data'!C31-'Choose Housekeeping Genes'!D$20,35-'Choose Housekeeping Genes'!D$20),"")</f>
        <v/>
      </c>
      <c r="D31" s="22" t="str">
        <f>IF(SUM('Test Sample Data'!D$3:D$194)&gt;10,IF(AND(ISNUMBER('Test Sample Data'!D31),'Test Sample Data'!D31&lt;35,'Test Sample Data'!D31&gt;0),'Test Sample Data'!D31-'Choose Housekeeping Genes'!E$20,35-'Choose Housekeeping Genes'!E$20),"")</f>
        <v/>
      </c>
      <c r="E31" s="22" t="str">
        <f>IF(SUM('Test Sample Data'!E$3:E$194)&gt;10,IF(AND(ISNUMBER('Test Sample Data'!E31),'Test Sample Data'!E31&lt;35,'Test Sample Data'!E31&gt;0),'Test Sample Data'!E31-'Choose Housekeeping Genes'!F$20,35-'Choose Housekeeping Genes'!F$20),"")</f>
        <v/>
      </c>
      <c r="F31" s="22" t="str">
        <f>IF(SUM('Test Sample Data'!F$3:F$194)&gt;10,IF(AND(ISNUMBER('Test Sample Data'!F31),'Test Sample Data'!F31&lt;35,'Test Sample Data'!F31&gt;0),'Test Sample Data'!F31-'Choose Housekeeping Genes'!G$20,35-'Choose Housekeeping Genes'!G$20),"")</f>
        <v/>
      </c>
      <c r="G31" s="22" t="str">
        <f>IF(SUM('Test Sample Data'!G$3:G$194)&gt;10,IF(AND(ISNUMBER('Test Sample Data'!G31),'Test Sample Data'!G31&lt;35,'Test Sample Data'!G31&gt;0),'Test Sample Data'!G31-'Choose Housekeeping Genes'!H$20,35-'Choose Housekeeping Genes'!H$20),"")</f>
        <v/>
      </c>
      <c r="H31" s="22" t="str">
        <f>IF(SUM('Test Sample Data'!H$3:H$194)&gt;10,IF(AND(ISNUMBER('Test Sample Data'!H31),'Test Sample Data'!H31&lt;35,'Test Sample Data'!H31&gt;0),'Test Sample Data'!H31-'Choose Housekeeping Genes'!I$20,35-'Choose Housekeeping Genes'!I$20),"")</f>
        <v/>
      </c>
      <c r="I31" s="22" t="str">
        <f>IF(SUM('Test Sample Data'!I$3:I$194)&gt;10,IF(AND(ISNUMBER('Test Sample Data'!I31),'Test Sample Data'!I31&lt;35,'Test Sample Data'!I31&gt;0),'Test Sample Data'!I31-'Choose Housekeeping Genes'!J$20,35-'Choose Housekeeping Genes'!J$20),"")</f>
        <v/>
      </c>
      <c r="J31" s="22" t="str">
        <f>IF(SUM('Test Sample Data'!J$3:J$194)&gt;10,IF(AND(ISNUMBER('Test Sample Data'!J31),'Test Sample Data'!J31&lt;35,'Test Sample Data'!J31&gt;0),'Test Sample Data'!J31-'Choose Housekeeping Genes'!K$20,35-'Choose Housekeeping Genes'!K$20),"")</f>
        <v/>
      </c>
      <c r="K31" s="22" t="str">
        <f>IF(SUM('Test Sample Data'!K$3:K$194)&gt;10,IF(AND(ISNUMBER('Test Sample Data'!K31),'Test Sample Data'!K31&lt;35,'Test Sample Data'!K31&gt;0),'Test Sample Data'!K31-'Choose Housekeeping Genes'!L$20,35-'Choose Housekeeping Genes'!L$20),"")</f>
        <v/>
      </c>
      <c r="L31" s="22" t="str">
        <f>IF(SUM('Test Sample Data'!L$3:L$194)&gt;10,IF(AND(ISNUMBER('Test Sample Data'!L31),'Test Sample Data'!L31&lt;35,'Test Sample Data'!L31&gt;0),'Test Sample Data'!L31-'Choose Housekeeping Genes'!M$20,35-'Choose Housekeeping Genes'!M$20),"")</f>
        <v/>
      </c>
      <c r="M31" s="22" t="str">
        <f>IF(SUM('Test Sample Data'!M$3:M$194)&gt;10,IF(AND(ISNUMBER('Test Sample Data'!M31),'Test Sample Data'!M31&lt;35,'Test Sample Data'!M31&gt;0),'Test Sample Data'!M31-'Choose Housekeeping Genes'!N$20,35-'Choose Housekeeping Genes'!N$20),"")</f>
        <v/>
      </c>
      <c r="N31" s="22" t="str">
        <f>IF(SUM('Test Sample Data'!N$3:N$194)&gt;10,IF(AND(ISNUMBER('Test Sample Data'!N31),'Test Sample Data'!N31&lt;35,'Test Sample Data'!N31&gt;0),'Test Sample Data'!N31-'Choose Housekeeping Genes'!O$20,35-'Choose Housekeeping Genes'!O$20),"")</f>
        <v/>
      </c>
      <c r="O31" s="22" t="str">
        <f>IF(SUM('Test Sample Data'!O$3:O$194)&gt;10,IF(AND(ISNUMBER('Test Sample Data'!O31),'Test Sample Data'!O31&lt;35,'Test Sample Data'!O31&gt;0),'Test Sample Data'!O31-'Choose Housekeeping Genes'!P$20,35-'Choose Housekeeping Genes'!P$20),"")</f>
        <v/>
      </c>
      <c r="P31" s="22" t="str">
        <f>IF(SUM('Test Sample Data'!P$3:P$194)&gt;10,IF(AND(ISNUMBER('Test Sample Data'!P31),'Test Sample Data'!P31&lt;35,'Test Sample Data'!P31&gt;0),'Test Sample Data'!P31-'Choose Housekeeping Genes'!Q$20,35-'Choose Housekeeping Genes'!Q$20),"")</f>
        <v/>
      </c>
      <c r="Q31" s="22" t="str">
        <f>IF(SUM('Test Sample Data'!Q$3:Q$194)&gt;10,IF(AND(ISNUMBER('Test Sample Data'!Q31),'Test Sample Data'!Q31&lt;35,'Test Sample Data'!Q31&gt;0),'Test Sample Data'!Q31-'Choose Housekeeping Genes'!R$20,35-'Choose Housekeeping Genes'!R$20),"")</f>
        <v/>
      </c>
      <c r="R31" s="22" t="str">
        <f>IF(SUM('Test Sample Data'!R$3:R$194)&gt;10,IF(AND(ISNUMBER('Test Sample Data'!R31),'Test Sample Data'!R31&lt;35,'Test Sample Data'!R31&gt;0),'Test Sample Data'!R31-'Choose Housekeeping Genes'!S$20,35-'Choose Housekeeping Genes'!S$20),"")</f>
        <v/>
      </c>
      <c r="S31" s="22" t="str">
        <f>IF(SUM('Test Sample Data'!S$3:S$194)&gt;10,IF(AND(ISNUMBER('Test Sample Data'!S31),'Test Sample Data'!S31&lt;35,'Test Sample Data'!S31&gt;0),'Test Sample Data'!S31-'Choose Housekeeping Genes'!T$20,35-'Choose Housekeeping Genes'!T$20),"")</f>
        <v/>
      </c>
      <c r="T31" s="22" t="str">
        <f>IF(SUM('Test Sample Data'!T$3:T$194)&gt;10,IF(AND(ISNUMBER('Test Sample Data'!T31),'Test Sample Data'!T31&lt;35,'Test Sample Data'!T31&gt;0),'Test Sample Data'!T31-'Choose Housekeeping Genes'!U$20,35-'Choose Housekeeping Genes'!U$20),"")</f>
        <v/>
      </c>
      <c r="U31" s="22" t="str">
        <f>IF(SUM('Test Sample Data'!U$3:U$194)&gt;10,IF(AND(ISNUMBER('Test Sample Data'!U31),'Test Sample Data'!U31&lt;35,'Test Sample Data'!U31&gt;0),'Test Sample Data'!U31-'Choose Housekeeping Genes'!V$20,35-'Choose Housekeeping Genes'!V$20),"")</f>
        <v/>
      </c>
      <c r="V31" s="22" t="str">
        <f>IF(SUM('Test Sample Data'!V$3:V$194)&gt;10,IF(AND(ISNUMBER('Test Sample Data'!V31),'Test Sample Data'!V31&lt;35,'Test Sample Data'!V31&gt;0),'Test Sample Data'!V31-'Choose Housekeeping Genes'!W$20,35-'Choose Housekeeping Genes'!W$20),"")</f>
        <v/>
      </c>
      <c r="W31" s="144" t="str">
        <f>'Control Sample Data'!A31</f>
        <v>C130071C03Rik-2</v>
      </c>
      <c r="X31" s="145" t="s">
        <v>384</v>
      </c>
      <c r="Y31" s="22" t="str">
        <f>IF(SUM('Control Sample Data'!C$3:C$194)&gt;10,IF(AND(ISNUMBER('Control Sample Data'!C31),'Control Sample Data'!C31&lt;35,'Control Sample Data'!C31&gt;0),'Control Sample Data'!C31-'Choose Housekeeping Genes'!AA$20,35-'Choose Housekeeping Genes'!AA$20),"")</f>
        <v/>
      </c>
      <c r="Z31" s="22" t="str">
        <f>IF(SUM('Control Sample Data'!D$3:D$194)&gt;10,IF(AND(ISNUMBER('Control Sample Data'!D31),'Control Sample Data'!D31&lt;35,'Control Sample Data'!D31&gt;0),'Control Sample Data'!D31-'Choose Housekeeping Genes'!AB$20,35-'Choose Housekeeping Genes'!AB$20),"")</f>
        <v/>
      </c>
      <c r="AA31" s="22" t="str">
        <f>IF(SUM('Control Sample Data'!E$3:E$194)&gt;10,IF(AND(ISNUMBER('Control Sample Data'!E31),'Control Sample Data'!E31&lt;35,'Control Sample Data'!E31&gt;0),'Control Sample Data'!E31-'Choose Housekeeping Genes'!AC$20,35-'Choose Housekeeping Genes'!AC$20),"")</f>
        <v/>
      </c>
      <c r="AB31" s="22" t="str">
        <f>IF(SUM('Control Sample Data'!F$3:F$194)&gt;10,IF(AND(ISNUMBER('Control Sample Data'!F31),'Control Sample Data'!F31&lt;35,'Control Sample Data'!F31&gt;0),'Control Sample Data'!F31-'Choose Housekeeping Genes'!AD$20,35-'Choose Housekeeping Genes'!AD$20),"")</f>
        <v/>
      </c>
      <c r="AC31" s="22" t="str">
        <f>IF(SUM('Control Sample Data'!G$3:G$194)&gt;10,IF(AND(ISNUMBER('Control Sample Data'!G31),'Control Sample Data'!G31&lt;35,'Control Sample Data'!G31&gt;0),'Control Sample Data'!G31-'Choose Housekeeping Genes'!AE$20,35-'Choose Housekeeping Genes'!AE$20),"")</f>
        <v/>
      </c>
      <c r="AD31" s="22" t="str">
        <f>IF(SUM('Control Sample Data'!H$3:H$194)&gt;10,IF(AND(ISNUMBER('Control Sample Data'!H31),'Control Sample Data'!H31&lt;35,'Control Sample Data'!H31&gt;0),'Control Sample Data'!H31-'Choose Housekeeping Genes'!AF$20,35-'Choose Housekeeping Genes'!AF$20),"")</f>
        <v/>
      </c>
      <c r="AE31" s="22" t="str">
        <f>IF(SUM('Control Sample Data'!I$3:I$194)&gt;10,IF(AND(ISNUMBER('Control Sample Data'!I31),'Control Sample Data'!I31&lt;35,'Control Sample Data'!I31&gt;0),'Control Sample Data'!I31-'Choose Housekeeping Genes'!AG$20,35-'Choose Housekeeping Genes'!AG$20),"")</f>
        <v/>
      </c>
      <c r="AF31" s="22" t="str">
        <f>IF(SUM('Control Sample Data'!J$3:J$194)&gt;10,IF(AND(ISNUMBER('Control Sample Data'!J31),'Control Sample Data'!J31&lt;35,'Control Sample Data'!J31&gt;0),'Control Sample Data'!J31-'Choose Housekeeping Genes'!AH$20,35-'Choose Housekeeping Genes'!AH$20),"")</f>
        <v/>
      </c>
      <c r="AG31" s="22" t="str">
        <f>IF(SUM('Control Sample Data'!K$3:K$194)&gt;10,IF(AND(ISNUMBER('Control Sample Data'!K31),'Control Sample Data'!K31&lt;35,'Control Sample Data'!K31&gt;0),'Control Sample Data'!K31-'Choose Housekeeping Genes'!AI$20,35-'Choose Housekeeping Genes'!AI$20),"")</f>
        <v/>
      </c>
      <c r="AH31" s="22" t="str">
        <f>IF(SUM('Control Sample Data'!L$3:L$194)&gt;10,IF(AND(ISNUMBER('Control Sample Data'!L31),'Control Sample Data'!L31&lt;35,'Control Sample Data'!L31&gt;0),'Control Sample Data'!L31-'Choose Housekeeping Genes'!AJ$20,35-'Choose Housekeeping Genes'!AJ$20),"")</f>
        <v/>
      </c>
      <c r="AI31" s="22" t="str">
        <f>IF(SUM('Control Sample Data'!M$3:M$194)&gt;10,IF(AND(ISNUMBER('Control Sample Data'!M31),'Control Sample Data'!M31&lt;35,'Control Sample Data'!M31&gt;0),'Control Sample Data'!M31-'Choose Housekeeping Genes'!AK$20,35-'Choose Housekeeping Genes'!AK$20),"")</f>
        <v/>
      </c>
      <c r="AJ31" s="22" t="str">
        <f>IF(SUM('Control Sample Data'!N$3:N$194)&gt;10,IF(AND(ISNUMBER('Control Sample Data'!N31),'Control Sample Data'!N31&lt;35,'Control Sample Data'!N31&gt;0),'Control Sample Data'!N31-'Choose Housekeeping Genes'!AL$20,35-'Choose Housekeeping Genes'!AL$20),"")</f>
        <v/>
      </c>
      <c r="AK31" s="22" t="str">
        <f>IF(SUM('Control Sample Data'!O$3:O$194)&gt;10,IF(AND(ISNUMBER('Control Sample Data'!O31),'Control Sample Data'!O31&lt;35,'Control Sample Data'!O31&gt;0),'Control Sample Data'!O31-'Choose Housekeeping Genes'!AM$20,35-'Choose Housekeeping Genes'!AM$20),"")</f>
        <v/>
      </c>
      <c r="AL31" s="22" t="str">
        <f>IF(SUM('Control Sample Data'!P$3:P$194)&gt;10,IF(AND(ISNUMBER('Control Sample Data'!P31),'Control Sample Data'!P31&lt;35,'Control Sample Data'!P31&gt;0),'Control Sample Data'!P31-'Choose Housekeeping Genes'!AN$20,35-'Choose Housekeeping Genes'!AN$20),"")</f>
        <v/>
      </c>
      <c r="AM31" s="22" t="str">
        <f>IF(SUM('Control Sample Data'!Q$3:Q$194)&gt;10,IF(AND(ISNUMBER('Control Sample Data'!Q31),'Control Sample Data'!Q31&lt;35,'Control Sample Data'!Q31&gt;0),'Control Sample Data'!Q31-'Choose Housekeeping Genes'!AO$20,35-'Choose Housekeeping Genes'!AO$20),"")</f>
        <v/>
      </c>
      <c r="AN31" s="22" t="str">
        <f>IF(SUM('Control Sample Data'!R$3:R$194)&gt;10,IF(AND(ISNUMBER('Control Sample Data'!R31),'Control Sample Data'!R31&lt;35,'Control Sample Data'!R31&gt;0),'Control Sample Data'!R31-'Choose Housekeeping Genes'!AP$20,35-'Choose Housekeeping Genes'!AP$20),"")</f>
        <v/>
      </c>
      <c r="AO31" s="22" t="str">
        <f>IF(SUM('Control Sample Data'!S$3:S$194)&gt;10,IF(AND(ISNUMBER('Control Sample Data'!S31),'Control Sample Data'!S31&lt;35,'Control Sample Data'!S31&gt;0),'Control Sample Data'!S31-'Choose Housekeeping Genes'!AQ$20,35-'Choose Housekeeping Genes'!AQ$20),"")</f>
        <v/>
      </c>
      <c r="AP31" s="22" t="str">
        <f>IF(SUM('Control Sample Data'!T$3:T$194)&gt;10,IF(AND(ISNUMBER('Control Sample Data'!T31),'Control Sample Data'!T31&lt;35,'Control Sample Data'!T31&gt;0),'Control Sample Data'!T31-'Choose Housekeeping Genes'!AR$20,35-'Choose Housekeeping Genes'!AR$20),"")</f>
        <v/>
      </c>
      <c r="AQ31" s="22" t="str">
        <f>IF(SUM('Control Sample Data'!U$3:U$194)&gt;10,IF(AND(ISNUMBER('Control Sample Data'!U31),'Control Sample Data'!U31&lt;35,'Control Sample Data'!U31&gt;0),'Control Sample Data'!U31-'Choose Housekeeping Genes'!AS$20,35-'Choose Housekeeping Genes'!AS$20),"")</f>
        <v/>
      </c>
      <c r="AR31" s="22" t="str">
        <f>IF(SUM('Control Sample Data'!V$3:V$194)&gt;10,IF(AND(ISNUMBER('Control Sample Data'!V31),'Control Sample Data'!V31&lt;35,'Control Sample Data'!V31&gt;0),'Control Sample Data'!V31-'Choose Housekeeping Genes'!AT$20,35-'Choose Housekeeping Genes'!AT$20),"")</f>
        <v/>
      </c>
      <c r="AS31" s="73" t="str">
        <f>'Control Sample Data'!A31</f>
        <v>C130071C03Rik-2</v>
      </c>
      <c r="AT31" s="21" t="s">
        <v>384</v>
      </c>
      <c r="AU31" s="22" t="str">
        <f ca="1">IF(ISNUMBER(C31-'Choose Housekeeping Genes'!D$12),C31-'Choose Housekeeping Genes'!D$12,"")</f>
        <v/>
      </c>
      <c r="AV31" s="22" t="str">
        <f ca="1">IF(ISNUMBER(D31-'Choose Housekeeping Genes'!E$12),D31-'Choose Housekeeping Genes'!E$12,"")</f>
        <v/>
      </c>
      <c r="AW31" s="22" t="str">
        <f ca="1">IF(ISNUMBER(E31-'Choose Housekeeping Genes'!F$12),E31-'Choose Housekeeping Genes'!F$12,"")</f>
        <v/>
      </c>
      <c r="AX31" s="22" t="str">
        <f ca="1">IF(ISNUMBER(F31-'Choose Housekeeping Genes'!G$12),F31-'Choose Housekeeping Genes'!G$12,"")</f>
        <v/>
      </c>
      <c r="AY31" s="22" t="str">
        <f ca="1">IF(ISNUMBER(G31-'Choose Housekeeping Genes'!H$12),G31-'Choose Housekeeping Genes'!H$12,"")</f>
        <v/>
      </c>
      <c r="AZ31" s="22" t="str">
        <f ca="1">IF(ISNUMBER(H31-'Choose Housekeeping Genes'!I$12),H31-'Choose Housekeeping Genes'!I$12,"")</f>
        <v/>
      </c>
      <c r="BA31" s="22" t="str">
        <f ca="1">IF(ISNUMBER(I31-'Choose Housekeeping Genes'!J$12),I31-'Choose Housekeeping Genes'!J$12,"")</f>
        <v/>
      </c>
      <c r="BB31" s="22" t="str">
        <f ca="1">IF(ISNUMBER(J31-'Choose Housekeeping Genes'!K$12),J31-'Choose Housekeeping Genes'!K$12,"")</f>
        <v/>
      </c>
      <c r="BC31" s="22" t="str">
        <f ca="1">IF(ISNUMBER(K31-'Choose Housekeeping Genes'!L$12),K31-'Choose Housekeeping Genes'!L$12,"")</f>
        <v/>
      </c>
      <c r="BD31" s="22" t="str">
        <f ca="1">IF(ISNUMBER(L31-'Choose Housekeeping Genes'!M$12),L31-'Choose Housekeeping Genes'!M$12,"")</f>
        <v/>
      </c>
      <c r="BE31" s="22" t="str">
        <f ca="1">IF(ISNUMBER(M31-'Choose Housekeeping Genes'!N$12),M31-'Choose Housekeeping Genes'!N$12,"")</f>
        <v/>
      </c>
      <c r="BF31" s="22" t="str">
        <f ca="1">IF(ISNUMBER(N31-'Choose Housekeeping Genes'!O$12),N31-'Choose Housekeeping Genes'!O$12,"")</f>
        <v/>
      </c>
      <c r="BG31" s="22" t="str">
        <f ca="1">IF(ISNUMBER(O31-'Choose Housekeeping Genes'!P$12),O31-'Choose Housekeeping Genes'!P$12,"")</f>
        <v/>
      </c>
      <c r="BH31" s="22" t="str">
        <f ca="1">IF(ISNUMBER(P31-'Choose Housekeeping Genes'!Q$12),P31-'Choose Housekeeping Genes'!Q$12,"")</f>
        <v/>
      </c>
      <c r="BI31" s="22" t="str">
        <f ca="1">IF(ISNUMBER(Q31-'Choose Housekeeping Genes'!R$12),Q31-'Choose Housekeeping Genes'!R$12,"")</f>
        <v/>
      </c>
      <c r="BJ31" s="22" t="str">
        <f ca="1">IF(ISNUMBER(R31-'Choose Housekeeping Genes'!S$12),R31-'Choose Housekeeping Genes'!S$12,"")</f>
        <v/>
      </c>
      <c r="BK31" s="22" t="str">
        <f ca="1">IF(ISNUMBER(S31-'Choose Housekeeping Genes'!T$12),S31-'Choose Housekeeping Genes'!T$12,"")</f>
        <v/>
      </c>
      <c r="BL31" s="22" t="str">
        <f ca="1">IF(ISNUMBER(T31-'Choose Housekeeping Genes'!U$12),T31-'Choose Housekeeping Genes'!U$12,"")</f>
        <v/>
      </c>
      <c r="BM31" s="22" t="str">
        <f ca="1">IF(ISNUMBER(U31-'Choose Housekeeping Genes'!V$12),U31-'Choose Housekeeping Genes'!V$12,"")</f>
        <v/>
      </c>
      <c r="BN31" s="22" t="str">
        <f ca="1">IF(ISNUMBER(V31-'Choose Housekeeping Genes'!W$12),V31-'Choose Housekeeping Genes'!W$12,"")</f>
        <v/>
      </c>
      <c r="BO31" s="147" t="str">
        <f t="shared" si="0"/>
        <v>C130071C03Rik-2</v>
      </c>
      <c r="BP31" s="145" t="s">
        <v>384</v>
      </c>
      <c r="BQ31" s="22" t="str">
        <f ca="1">IF(ISNUMBER(Y31-'Choose Housekeeping Genes'!AA$12),Y31-'Choose Housekeeping Genes'!AA$12,"")</f>
        <v/>
      </c>
      <c r="BR31" s="22" t="str">
        <f ca="1">IF(ISNUMBER(Z31-'Choose Housekeeping Genes'!AB$12),Z31-'Choose Housekeeping Genes'!AB$12,"")</f>
        <v/>
      </c>
      <c r="BS31" s="22" t="str">
        <f ca="1">IF(ISNUMBER(AA31-'Choose Housekeeping Genes'!AC$12),AA31-'Choose Housekeeping Genes'!AC$12,"")</f>
        <v/>
      </c>
      <c r="BT31" s="22" t="str">
        <f ca="1">IF(ISNUMBER(AB31-'Choose Housekeeping Genes'!AD$12),AB31-'Choose Housekeeping Genes'!AD$12,"")</f>
        <v/>
      </c>
      <c r="BU31" s="22" t="str">
        <f ca="1">IF(ISNUMBER(AC31-'Choose Housekeeping Genes'!AE$12),AC31-'Choose Housekeeping Genes'!AE$12,"")</f>
        <v/>
      </c>
      <c r="BV31" s="22" t="str">
        <f ca="1">IF(ISNUMBER(AD31-'Choose Housekeeping Genes'!AF$12),AD31-'Choose Housekeeping Genes'!AF$12,"")</f>
        <v/>
      </c>
      <c r="BW31" s="22" t="str">
        <f ca="1">IF(ISNUMBER(AE31-'Choose Housekeeping Genes'!AG$12),AE31-'Choose Housekeeping Genes'!AG$12,"")</f>
        <v/>
      </c>
      <c r="BX31" s="22" t="str">
        <f ca="1">IF(ISNUMBER(AF31-'Choose Housekeeping Genes'!AH$12),AF31-'Choose Housekeeping Genes'!AH$12,"")</f>
        <v/>
      </c>
      <c r="BY31" s="22" t="str">
        <f ca="1">IF(ISNUMBER(AG31-'Choose Housekeeping Genes'!AI$12),AG31-'Choose Housekeeping Genes'!AI$12,"")</f>
        <v/>
      </c>
      <c r="BZ31" s="22" t="str">
        <f ca="1">IF(ISNUMBER(AH31-'Choose Housekeeping Genes'!AJ$12),AH31-'Choose Housekeeping Genes'!AJ$12,"")</f>
        <v/>
      </c>
      <c r="CA31" s="22" t="str">
        <f ca="1">IF(ISNUMBER(AI31-'Choose Housekeeping Genes'!AK$12),AI31-'Choose Housekeeping Genes'!AK$12,"")</f>
        <v/>
      </c>
      <c r="CB31" s="22" t="str">
        <f ca="1">IF(ISNUMBER(AJ31-'Choose Housekeeping Genes'!AL$12),AJ31-'Choose Housekeeping Genes'!AL$12,"")</f>
        <v/>
      </c>
      <c r="CC31" s="22" t="str">
        <f ca="1">IF(ISNUMBER(AK31-'Choose Housekeeping Genes'!AM$12),AK31-'Choose Housekeeping Genes'!AM$12,"")</f>
        <v/>
      </c>
      <c r="CD31" s="22" t="str">
        <f ca="1">IF(ISNUMBER(AL31-'Choose Housekeeping Genes'!AN$12),AL31-'Choose Housekeeping Genes'!AN$12,"")</f>
        <v/>
      </c>
      <c r="CE31" s="22" t="str">
        <f ca="1">IF(ISNUMBER(AM31-'Choose Housekeeping Genes'!AO$12),AM31-'Choose Housekeeping Genes'!AO$12,"")</f>
        <v/>
      </c>
      <c r="CF31" s="22" t="str">
        <f ca="1">IF(ISNUMBER(AN31-'Choose Housekeeping Genes'!AP$12),AN31-'Choose Housekeeping Genes'!AP$12,"")</f>
        <v/>
      </c>
      <c r="CG31" s="22" t="str">
        <f ca="1">IF(ISNUMBER(AO31-'Choose Housekeeping Genes'!AQ$12),AO31-'Choose Housekeeping Genes'!AQ$12,"")</f>
        <v/>
      </c>
      <c r="CH31" s="22" t="str">
        <f ca="1">IF(ISNUMBER(AP31-'Choose Housekeeping Genes'!AR$12),AP31-'Choose Housekeeping Genes'!AR$12,"")</f>
        <v/>
      </c>
      <c r="CI31" s="22" t="str">
        <f ca="1">IF(ISNUMBER(AQ31-'Choose Housekeeping Genes'!AS$12),AQ31-'Choose Housekeeping Genes'!AS$12,"")</f>
        <v/>
      </c>
      <c r="CJ31" s="22" t="str">
        <f ca="1">IF(ISNUMBER(AR31-'Choose Housekeeping Genes'!AT$12),AR31-'Choose Housekeeping Genes'!AT$12,"")</f>
        <v/>
      </c>
      <c r="CK31" s="69" t="e">
        <f t="shared" ca="1" si="4"/>
        <v>#DIV/0!</v>
      </c>
      <c r="CL31" s="148" t="e">
        <f t="shared" ca="1" si="5"/>
        <v>#DIV/0!</v>
      </c>
      <c r="DA31" s="73" t="str">
        <f>'Transcript table'!C39</f>
        <v>C130071C03Rik-2</v>
      </c>
      <c r="DB31" s="21" t="s">
        <v>384</v>
      </c>
      <c r="DC31" s="68" t="str">
        <f t="shared" ca="1" si="6"/>
        <v/>
      </c>
      <c r="DD31" s="68" t="str">
        <f t="shared" ca="1" si="7"/>
        <v/>
      </c>
      <c r="DE31" s="68" t="str">
        <f t="shared" ca="1" si="8"/>
        <v/>
      </c>
      <c r="DF31" s="68" t="str">
        <f t="shared" ca="1" si="9"/>
        <v/>
      </c>
      <c r="DG31" s="68" t="str">
        <f t="shared" ca="1" si="10"/>
        <v/>
      </c>
      <c r="DH31" s="68" t="str">
        <f t="shared" ca="1" si="11"/>
        <v/>
      </c>
      <c r="DI31" s="68" t="str">
        <f t="shared" ca="1" si="12"/>
        <v/>
      </c>
      <c r="DJ31" s="68" t="str">
        <f t="shared" ca="1" si="13"/>
        <v/>
      </c>
      <c r="DK31" s="68" t="str">
        <f t="shared" ca="1" si="14"/>
        <v/>
      </c>
      <c r="DL31" s="68" t="str">
        <f t="shared" ca="1" si="15"/>
        <v/>
      </c>
      <c r="DM31" s="68" t="str">
        <f t="shared" ca="1" si="16"/>
        <v/>
      </c>
      <c r="DN31" s="68" t="str">
        <f t="shared" ca="1" si="17"/>
        <v/>
      </c>
      <c r="DO31" s="68" t="str">
        <f t="shared" ca="1" si="18"/>
        <v/>
      </c>
      <c r="DP31" s="68" t="str">
        <f t="shared" ca="1" si="19"/>
        <v/>
      </c>
      <c r="DQ31" s="68" t="str">
        <f t="shared" ca="1" si="20"/>
        <v/>
      </c>
      <c r="DR31" s="68" t="str">
        <f t="shared" ca="1" si="21"/>
        <v/>
      </c>
      <c r="DS31" s="68" t="str">
        <f t="shared" ca="1" si="22"/>
        <v/>
      </c>
      <c r="DT31" s="68" t="str">
        <f t="shared" ca="1" si="23"/>
        <v/>
      </c>
      <c r="DU31" s="68" t="str">
        <f t="shared" ca="1" si="24"/>
        <v/>
      </c>
      <c r="DV31" s="68" t="str">
        <f t="shared" ca="1" si="25"/>
        <v/>
      </c>
      <c r="DW31" s="146" t="str">
        <f>'Transcript table'!C39</f>
        <v>C130071C03Rik-2</v>
      </c>
      <c r="DX31" s="145" t="s">
        <v>384</v>
      </c>
      <c r="DY31" s="68" t="str">
        <f t="shared" ca="1" si="26"/>
        <v/>
      </c>
      <c r="DZ31" s="68" t="str">
        <f t="shared" ca="1" si="27"/>
        <v/>
      </c>
      <c r="EA31" s="68" t="str">
        <f t="shared" ca="1" si="28"/>
        <v/>
      </c>
      <c r="EB31" s="68" t="str">
        <f t="shared" ca="1" si="29"/>
        <v/>
      </c>
      <c r="EC31" s="68" t="str">
        <f t="shared" ca="1" si="30"/>
        <v/>
      </c>
      <c r="ED31" s="68" t="str">
        <f t="shared" ca="1" si="31"/>
        <v/>
      </c>
      <c r="EE31" s="68" t="str">
        <f t="shared" ca="1" si="32"/>
        <v/>
      </c>
      <c r="EF31" s="68" t="str">
        <f t="shared" ca="1" si="33"/>
        <v/>
      </c>
      <c r="EG31" s="68" t="str">
        <f t="shared" ca="1" si="34"/>
        <v/>
      </c>
      <c r="EH31" s="68" t="str">
        <f t="shared" ca="1" si="35"/>
        <v/>
      </c>
      <c r="EI31" s="68" t="str">
        <f t="shared" ca="1" si="36"/>
        <v/>
      </c>
      <c r="EJ31" s="68" t="str">
        <f t="shared" ca="1" si="37"/>
        <v/>
      </c>
      <c r="EK31" s="68" t="str">
        <f t="shared" ca="1" si="38"/>
        <v/>
      </c>
      <c r="EL31" s="68" t="str">
        <f t="shared" ca="1" si="39"/>
        <v/>
      </c>
      <c r="EM31" s="68" t="str">
        <f t="shared" ca="1" si="40"/>
        <v/>
      </c>
      <c r="EN31" s="68" t="str">
        <f t="shared" ca="1" si="41"/>
        <v/>
      </c>
      <c r="EO31" s="68" t="str">
        <f t="shared" ca="1" si="42"/>
        <v/>
      </c>
      <c r="EP31" s="68" t="str">
        <f t="shared" ca="1" si="43"/>
        <v/>
      </c>
      <c r="EQ31" s="68" t="str">
        <f t="shared" ca="1" si="44"/>
        <v/>
      </c>
      <c r="ER31" s="68" t="str">
        <f t="shared" ca="1" si="45"/>
        <v/>
      </c>
    </row>
    <row r="32" spans="1:148" ht="12.75" customHeight="1">
      <c r="A32" s="139" t="str">
        <f>'Test Sample Data'!A32</f>
        <v>C2dat1</v>
      </c>
      <c r="B32" s="141" t="s">
        <v>382</v>
      </c>
      <c r="C32" s="22" t="str">
        <f>IF(SUM('Test Sample Data'!C$3:C$194)&gt;10,IF(AND(ISNUMBER('Test Sample Data'!C32),'Test Sample Data'!C32&lt;35,'Test Sample Data'!C32&gt;0),'Test Sample Data'!C32-'Choose Housekeeping Genes'!D$20,35-'Choose Housekeeping Genes'!D$20),"")</f>
        <v/>
      </c>
      <c r="D32" s="22" t="str">
        <f>IF(SUM('Test Sample Data'!D$3:D$194)&gt;10,IF(AND(ISNUMBER('Test Sample Data'!D32),'Test Sample Data'!D32&lt;35,'Test Sample Data'!D32&gt;0),'Test Sample Data'!D32-'Choose Housekeeping Genes'!E$20,35-'Choose Housekeeping Genes'!E$20),"")</f>
        <v/>
      </c>
      <c r="E32" s="22" t="str">
        <f>IF(SUM('Test Sample Data'!E$3:E$194)&gt;10,IF(AND(ISNUMBER('Test Sample Data'!E32),'Test Sample Data'!E32&lt;35,'Test Sample Data'!E32&gt;0),'Test Sample Data'!E32-'Choose Housekeeping Genes'!F$20,35-'Choose Housekeeping Genes'!F$20),"")</f>
        <v/>
      </c>
      <c r="F32" s="22" t="str">
        <f>IF(SUM('Test Sample Data'!F$3:F$194)&gt;10,IF(AND(ISNUMBER('Test Sample Data'!F32),'Test Sample Data'!F32&lt;35,'Test Sample Data'!F32&gt;0),'Test Sample Data'!F32-'Choose Housekeeping Genes'!G$20,35-'Choose Housekeeping Genes'!G$20),"")</f>
        <v/>
      </c>
      <c r="G32" s="22" t="str">
        <f>IF(SUM('Test Sample Data'!G$3:G$194)&gt;10,IF(AND(ISNUMBER('Test Sample Data'!G32),'Test Sample Data'!G32&lt;35,'Test Sample Data'!G32&gt;0),'Test Sample Data'!G32-'Choose Housekeeping Genes'!H$20,35-'Choose Housekeeping Genes'!H$20),"")</f>
        <v/>
      </c>
      <c r="H32" s="22" t="str">
        <f>IF(SUM('Test Sample Data'!H$3:H$194)&gt;10,IF(AND(ISNUMBER('Test Sample Data'!H32),'Test Sample Data'!H32&lt;35,'Test Sample Data'!H32&gt;0),'Test Sample Data'!H32-'Choose Housekeeping Genes'!I$20,35-'Choose Housekeeping Genes'!I$20),"")</f>
        <v/>
      </c>
      <c r="I32" s="22" t="str">
        <f>IF(SUM('Test Sample Data'!I$3:I$194)&gt;10,IF(AND(ISNUMBER('Test Sample Data'!I32),'Test Sample Data'!I32&lt;35,'Test Sample Data'!I32&gt;0),'Test Sample Data'!I32-'Choose Housekeeping Genes'!J$20,35-'Choose Housekeeping Genes'!J$20),"")</f>
        <v/>
      </c>
      <c r="J32" s="22" t="str">
        <f>IF(SUM('Test Sample Data'!J$3:J$194)&gt;10,IF(AND(ISNUMBER('Test Sample Data'!J32),'Test Sample Data'!J32&lt;35,'Test Sample Data'!J32&gt;0),'Test Sample Data'!J32-'Choose Housekeeping Genes'!K$20,35-'Choose Housekeeping Genes'!K$20),"")</f>
        <v/>
      </c>
      <c r="K32" s="22" t="str">
        <f>IF(SUM('Test Sample Data'!K$3:K$194)&gt;10,IF(AND(ISNUMBER('Test Sample Data'!K32),'Test Sample Data'!K32&lt;35,'Test Sample Data'!K32&gt;0),'Test Sample Data'!K32-'Choose Housekeeping Genes'!L$20,35-'Choose Housekeeping Genes'!L$20),"")</f>
        <v/>
      </c>
      <c r="L32" s="22" t="str">
        <f>IF(SUM('Test Sample Data'!L$3:L$194)&gt;10,IF(AND(ISNUMBER('Test Sample Data'!L32),'Test Sample Data'!L32&lt;35,'Test Sample Data'!L32&gt;0),'Test Sample Data'!L32-'Choose Housekeeping Genes'!M$20,35-'Choose Housekeeping Genes'!M$20),"")</f>
        <v/>
      </c>
      <c r="M32" s="22" t="str">
        <f>IF(SUM('Test Sample Data'!M$3:M$194)&gt;10,IF(AND(ISNUMBER('Test Sample Data'!M32),'Test Sample Data'!M32&lt;35,'Test Sample Data'!M32&gt;0),'Test Sample Data'!M32-'Choose Housekeeping Genes'!N$20,35-'Choose Housekeeping Genes'!N$20),"")</f>
        <v/>
      </c>
      <c r="N32" s="22" t="str">
        <f>IF(SUM('Test Sample Data'!N$3:N$194)&gt;10,IF(AND(ISNUMBER('Test Sample Data'!N32),'Test Sample Data'!N32&lt;35,'Test Sample Data'!N32&gt;0),'Test Sample Data'!N32-'Choose Housekeeping Genes'!O$20,35-'Choose Housekeeping Genes'!O$20),"")</f>
        <v/>
      </c>
      <c r="O32" s="22" t="str">
        <f>IF(SUM('Test Sample Data'!O$3:O$194)&gt;10,IF(AND(ISNUMBER('Test Sample Data'!O32),'Test Sample Data'!O32&lt;35,'Test Sample Data'!O32&gt;0),'Test Sample Data'!O32-'Choose Housekeeping Genes'!P$20,35-'Choose Housekeeping Genes'!P$20),"")</f>
        <v/>
      </c>
      <c r="P32" s="22" t="str">
        <f>IF(SUM('Test Sample Data'!P$3:P$194)&gt;10,IF(AND(ISNUMBER('Test Sample Data'!P32),'Test Sample Data'!P32&lt;35,'Test Sample Data'!P32&gt;0),'Test Sample Data'!P32-'Choose Housekeeping Genes'!Q$20,35-'Choose Housekeeping Genes'!Q$20),"")</f>
        <v/>
      </c>
      <c r="Q32" s="22" t="str">
        <f>IF(SUM('Test Sample Data'!Q$3:Q$194)&gt;10,IF(AND(ISNUMBER('Test Sample Data'!Q32),'Test Sample Data'!Q32&lt;35,'Test Sample Data'!Q32&gt;0),'Test Sample Data'!Q32-'Choose Housekeeping Genes'!R$20,35-'Choose Housekeeping Genes'!R$20),"")</f>
        <v/>
      </c>
      <c r="R32" s="22" t="str">
        <f>IF(SUM('Test Sample Data'!R$3:R$194)&gt;10,IF(AND(ISNUMBER('Test Sample Data'!R32),'Test Sample Data'!R32&lt;35,'Test Sample Data'!R32&gt;0),'Test Sample Data'!R32-'Choose Housekeeping Genes'!S$20,35-'Choose Housekeeping Genes'!S$20),"")</f>
        <v/>
      </c>
      <c r="S32" s="22" t="str">
        <f>IF(SUM('Test Sample Data'!S$3:S$194)&gt;10,IF(AND(ISNUMBER('Test Sample Data'!S32),'Test Sample Data'!S32&lt;35,'Test Sample Data'!S32&gt;0),'Test Sample Data'!S32-'Choose Housekeeping Genes'!T$20,35-'Choose Housekeeping Genes'!T$20),"")</f>
        <v/>
      </c>
      <c r="T32" s="22" t="str">
        <f>IF(SUM('Test Sample Data'!T$3:T$194)&gt;10,IF(AND(ISNUMBER('Test Sample Data'!T32),'Test Sample Data'!T32&lt;35,'Test Sample Data'!T32&gt;0),'Test Sample Data'!T32-'Choose Housekeeping Genes'!U$20,35-'Choose Housekeeping Genes'!U$20),"")</f>
        <v/>
      </c>
      <c r="U32" s="22" t="str">
        <f>IF(SUM('Test Sample Data'!U$3:U$194)&gt;10,IF(AND(ISNUMBER('Test Sample Data'!U32),'Test Sample Data'!U32&lt;35,'Test Sample Data'!U32&gt;0),'Test Sample Data'!U32-'Choose Housekeeping Genes'!V$20,35-'Choose Housekeeping Genes'!V$20),"")</f>
        <v/>
      </c>
      <c r="V32" s="22" t="str">
        <f>IF(SUM('Test Sample Data'!V$3:V$194)&gt;10,IF(AND(ISNUMBER('Test Sample Data'!V32),'Test Sample Data'!V32&lt;35,'Test Sample Data'!V32&gt;0),'Test Sample Data'!V32-'Choose Housekeeping Genes'!W$20,35-'Choose Housekeeping Genes'!W$20),"")</f>
        <v/>
      </c>
      <c r="W32" s="144" t="str">
        <f>'Control Sample Data'!A32</f>
        <v>C2dat1</v>
      </c>
      <c r="X32" s="145" t="s">
        <v>382</v>
      </c>
      <c r="Y32" s="22" t="str">
        <f>IF(SUM('Control Sample Data'!C$3:C$194)&gt;10,IF(AND(ISNUMBER('Control Sample Data'!C32),'Control Sample Data'!C32&lt;35,'Control Sample Data'!C32&gt;0),'Control Sample Data'!C32-'Choose Housekeeping Genes'!AA$20,35-'Choose Housekeeping Genes'!AA$20),"")</f>
        <v/>
      </c>
      <c r="Z32" s="22" t="str">
        <f>IF(SUM('Control Sample Data'!D$3:D$194)&gt;10,IF(AND(ISNUMBER('Control Sample Data'!D32),'Control Sample Data'!D32&lt;35,'Control Sample Data'!D32&gt;0),'Control Sample Data'!D32-'Choose Housekeeping Genes'!AB$20,35-'Choose Housekeeping Genes'!AB$20),"")</f>
        <v/>
      </c>
      <c r="AA32" s="22" t="str">
        <f>IF(SUM('Control Sample Data'!E$3:E$194)&gt;10,IF(AND(ISNUMBER('Control Sample Data'!E32),'Control Sample Data'!E32&lt;35,'Control Sample Data'!E32&gt;0),'Control Sample Data'!E32-'Choose Housekeeping Genes'!AC$20,35-'Choose Housekeeping Genes'!AC$20),"")</f>
        <v/>
      </c>
      <c r="AB32" s="22" t="str">
        <f>IF(SUM('Control Sample Data'!F$3:F$194)&gt;10,IF(AND(ISNUMBER('Control Sample Data'!F32),'Control Sample Data'!F32&lt;35,'Control Sample Data'!F32&gt;0),'Control Sample Data'!F32-'Choose Housekeeping Genes'!AD$20,35-'Choose Housekeeping Genes'!AD$20),"")</f>
        <v/>
      </c>
      <c r="AC32" s="22" t="str">
        <f>IF(SUM('Control Sample Data'!G$3:G$194)&gt;10,IF(AND(ISNUMBER('Control Sample Data'!G32),'Control Sample Data'!G32&lt;35,'Control Sample Data'!G32&gt;0),'Control Sample Data'!G32-'Choose Housekeeping Genes'!AE$20,35-'Choose Housekeeping Genes'!AE$20),"")</f>
        <v/>
      </c>
      <c r="AD32" s="22" t="str">
        <f>IF(SUM('Control Sample Data'!H$3:H$194)&gt;10,IF(AND(ISNUMBER('Control Sample Data'!H32),'Control Sample Data'!H32&lt;35,'Control Sample Data'!H32&gt;0),'Control Sample Data'!H32-'Choose Housekeeping Genes'!AF$20,35-'Choose Housekeeping Genes'!AF$20),"")</f>
        <v/>
      </c>
      <c r="AE32" s="22" t="str">
        <f>IF(SUM('Control Sample Data'!I$3:I$194)&gt;10,IF(AND(ISNUMBER('Control Sample Data'!I32),'Control Sample Data'!I32&lt;35,'Control Sample Data'!I32&gt;0),'Control Sample Data'!I32-'Choose Housekeeping Genes'!AG$20,35-'Choose Housekeeping Genes'!AG$20),"")</f>
        <v/>
      </c>
      <c r="AF32" s="22" t="str">
        <f>IF(SUM('Control Sample Data'!J$3:J$194)&gt;10,IF(AND(ISNUMBER('Control Sample Data'!J32),'Control Sample Data'!J32&lt;35,'Control Sample Data'!J32&gt;0),'Control Sample Data'!J32-'Choose Housekeeping Genes'!AH$20,35-'Choose Housekeeping Genes'!AH$20),"")</f>
        <v/>
      </c>
      <c r="AG32" s="22" t="str">
        <f>IF(SUM('Control Sample Data'!K$3:K$194)&gt;10,IF(AND(ISNUMBER('Control Sample Data'!K32),'Control Sample Data'!K32&lt;35,'Control Sample Data'!K32&gt;0),'Control Sample Data'!K32-'Choose Housekeeping Genes'!AI$20,35-'Choose Housekeeping Genes'!AI$20),"")</f>
        <v/>
      </c>
      <c r="AH32" s="22" t="str">
        <f>IF(SUM('Control Sample Data'!L$3:L$194)&gt;10,IF(AND(ISNUMBER('Control Sample Data'!L32),'Control Sample Data'!L32&lt;35,'Control Sample Data'!L32&gt;0),'Control Sample Data'!L32-'Choose Housekeeping Genes'!AJ$20,35-'Choose Housekeeping Genes'!AJ$20),"")</f>
        <v/>
      </c>
      <c r="AI32" s="22" t="str">
        <f>IF(SUM('Control Sample Data'!M$3:M$194)&gt;10,IF(AND(ISNUMBER('Control Sample Data'!M32),'Control Sample Data'!M32&lt;35,'Control Sample Data'!M32&gt;0),'Control Sample Data'!M32-'Choose Housekeeping Genes'!AK$20,35-'Choose Housekeeping Genes'!AK$20),"")</f>
        <v/>
      </c>
      <c r="AJ32" s="22" t="str">
        <f>IF(SUM('Control Sample Data'!N$3:N$194)&gt;10,IF(AND(ISNUMBER('Control Sample Data'!N32),'Control Sample Data'!N32&lt;35,'Control Sample Data'!N32&gt;0),'Control Sample Data'!N32-'Choose Housekeeping Genes'!AL$20,35-'Choose Housekeeping Genes'!AL$20),"")</f>
        <v/>
      </c>
      <c r="AK32" s="22" t="str">
        <f>IF(SUM('Control Sample Data'!O$3:O$194)&gt;10,IF(AND(ISNUMBER('Control Sample Data'!O32),'Control Sample Data'!O32&lt;35,'Control Sample Data'!O32&gt;0),'Control Sample Data'!O32-'Choose Housekeeping Genes'!AM$20,35-'Choose Housekeeping Genes'!AM$20),"")</f>
        <v/>
      </c>
      <c r="AL32" s="22" t="str">
        <f>IF(SUM('Control Sample Data'!P$3:P$194)&gt;10,IF(AND(ISNUMBER('Control Sample Data'!P32),'Control Sample Data'!P32&lt;35,'Control Sample Data'!P32&gt;0),'Control Sample Data'!P32-'Choose Housekeeping Genes'!AN$20,35-'Choose Housekeeping Genes'!AN$20),"")</f>
        <v/>
      </c>
      <c r="AM32" s="22" t="str">
        <f>IF(SUM('Control Sample Data'!Q$3:Q$194)&gt;10,IF(AND(ISNUMBER('Control Sample Data'!Q32),'Control Sample Data'!Q32&lt;35,'Control Sample Data'!Q32&gt;0),'Control Sample Data'!Q32-'Choose Housekeeping Genes'!AO$20,35-'Choose Housekeeping Genes'!AO$20),"")</f>
        <v/>
      </c>
      <c r="AN32" s="22" t="str">
        <f>IF(SUM('Control Sample Data'!R$3:R$194)&gt;10,IF(AND(ISNUMBER('Control Sample Data'!R32),'Control Sample Data'!R32&lt;35,'Control Sample Data'!R32&gt;0),'Control Sample Data'!R32-'Choose Housekeeping Genes'!AP$20,35-'Choose Housekeeping Genes'!AP$20),"")</f>
        <v/>
      </c>
      <c r="AO32" s="22" t="str">
        <f>IF(SUM('Control Sample Data'!S$3:S$194)&gt;10,IF(AND(ISNUMBER('Control Sample Data'!S32),'Control Sample Data'!S32&lt;35,'Control Sample Data'!S32&gt;0),'Control Sample Data'!S32-'Choose Housekeeping Genes'!AQ$20,35-'Choose Housekeeping Genes'!AQ$20),"")</f>
        <v/>
      </c>
      <c r="AP32" s="22" t="str">
        <f>IF(SUM('Control Sample Data'!T$3:T$194)&gt;10,IF(AND(ISNUMBER('Control Sample Data'!T32),'Control Sample Data'!T32&lt;35,'Control Sample Data'!T32&gt;0),'Control Sample Data'!T32-'Choose Housekeeping Genes'!AR$20,35-'Choose Housekeeping Genes'!AR$20),"")</f>
        <v/>
      </c>
      <c r="AQ32" s="22" t="str">
        <f>IF(SUM('Control Sample Data'!U$3:U$194)&gt;10,IF(AND(ISNUMBER('Control Sample Data'!U32),'Control Sample Data'!U32&lt;35,'Control Sample Data'!U32&gt;0),'Control Sample Data'!U32-'Choose Housekeeping Genes'!AS$20,35-'Choose Housekeeping Genes'!AS$20),"")</f>
        <v/>
      </c>
      <c r="AR32" s="22" t="str">
        <f>IF(SUM('Control Sample Data'!V$3:V$194)&gt;10,IF(AND(ISNUMBER('Control Sample Data'!V32),'Control Sample Data'!V32&lt;35,'Control Sample Data'!V32&gt;0),'Control Sample Data'!V32-'Choose Housekeeping Genes'!AT$20,35-'Choose Housekeeping Genes'!AT$20),"")</f>
        <v/>
      </c>
      <c r="AS32" s="73" t="str">
        <f>'Control Sample Data'!A32</f>
        <v>C2dat1</v>
      </c>
      <c r="AT32" s="21" t="s">
        <v>382</v>
      </c>
      <c r="AU32" s="22" t="str">
        <f ca="1">IF(ISNUMBER(C32-'Choose Housekeeping Genes'!D$12),C32-'Choose Housekeeping Genes'!D$12,"")</f>
        <v/>
      </c>
      <c r="AV32" s="22" t="str">
        <f ca="1">IF(ISNUMBER(D32-'Choose Housekeeping Genes'!E$12),D32-'Choose Housekeeping Genes'!E$12,"")</f>
        <v/>
      </c>
      <c r="AW32" s="22" t="str">
        <f ca="1">IF(ISNUMBER(E32-'Choose Housekeeping Genes'!F$12),E32-'Choose Housekeeping Genes'!F$12,"")</f>
        <v/>
      </c>
      <c r="AX32" s="22" t="str">
        <f ca="1">IF(ISNUMBER(F32-'Choose Housekeeping Genes'!G$12),F32-'Choose Housekeeping Genes'!G$12,"")</f>
        <v/>
      </c>
      <c r="AY32" s="22" t="str">
        <f ca="1">IF(ISNUMBER(G32-'Choose Housekeeping Genes'!H$12),G32-'Choose Housekeeping Genes'!H$12,"")</f>
        <v/>
      </c>
      <c r="AZ32" s="22" t="str">
        <f ca="1">IF(ISNUMBER(H32-'Choose Housekeeping Genes'!I$12),H32-'Choose Housekeeping Genes'!I$12,"")</f>
        <v/>
      </c>
      <c r="BA32" s="22" t="str">
        <f ca="1">IF(ISNUMBER(I32-'Choose Housekeeping Genes'!J$12),I32-'Choose Housekeeping Genes'!J$12,"")</f>
        <v/>
      </c>
      <c r="BB32" s="22" t="str">
        <f ca="1">IF(ISNUMBER(J32-'Choose Housekeeping Genes'!K$12),J32-'Choose Housekeeping Genes'!K$12,"")</f>
        <v/>
      </c>
      <c r="BC32" s="22" t="str">
        <f ca="1">IF(ISNUMBER(K32-'Choose Housekeeping Genes'!L$12),K32-'Choose Housekeeping Genes'!L$12,"")</f>
        <v/>
      </c>
      <c r="BD32" s="22" t="str">
        <f ca="1">IF(ISNUMBER(L32-'Choose Housekeeping Genes'!M$12),L32-'Choose Housekeeping Genes'!M$12,"")</f>
        <v/>
      </c>
      <c r="BE32" s="22" t="str">
        <f ca="1">IF(ISNUMBER(M32-'Choose Housekeeping Genes'!N$12),M32-'Choose Housekeeping Genes'!N$12,"")</f>
        <v/>
      </c>
      <c r="BF32" s="22" t="str">
        <f ca="1">IF(ISNUMBER(N32-'Choose Housekeeping Genes'!O$12),N32-'Choose Housekeeping Genes'!O$12,"")</f>
        <v/>
      </c>
      <c r="BG32" s="22" t="str">
        <f ca="1">IF(ISNUMBER(O32-'Choose Housekeeping Genes'!P$12),O32-'Choose Housekeeping Genes'!P$12,"")</f>
        <v/>
      </c>
      <c r="BH32" s="22" t="str">
        <f ca="1">IF(ISNUMBER(P32-'Choose Housekeeping Genes'!Q$12),P32-'Choose Housekeeping Genes'!Q$12,"")</f>
        <v/>
      </c>
      <c r="BI32" s="22" t="str">
        <f ca="1">IF(ISNUMBER(Q32-'Choose Housekeeping Genes'!R$12),Q32-'Choose Housekeeping Genes'!R$12,"")</f>
        <v/>
      </c>
      <c r="BJ32" s="22" t="str">
        <f ca="1">IF(ISNUMBER(R32-'Choose Housekeeping Genes'!S$12),R32-'Choose Housekeeping Genes'!S$12,"")</f>
        <v/>
      </c>
      <c r="BK32" s="22" t="str">
        <f ca="1">IF(ISNUMBER(S32-'Choose Housekeeping Genes'!T$12),S32-'Choose Housekeeping Genes'!T$12,"")</f>
        <v/>
      </c>
      <c r="BL32" s="22" t="str">
        <f ca="1">IF(ISNUMBER(T32-'Choose Housekeeping Genes'!U$12),T32-'Choose Housekeeping Genes'!U$12,"")</f>
        <v/>
      </c>
      <c r="BM32" s="22" t="str">
        <f ca="1">IF(ISNUMBER(U32-'Choose Housekeeping Genes'!V$12),U32-'Choose Housekeeping Genes'!V$12,"")</f>
        <v/>
      </c>
      <c r="BN32" s="22" t="str">
        <f ca="1">IF(ISNUMBER(V32-'Choose Housekeeping Genes'!W$12),V32-'Choose Housekeeping Genes'!W$12,"")</f>
        <v/>
      </c>
      <c r="BO32" s="147" t="str">
        <f t="shared" si="0"/>
        <v>C2dat1</v>
      </c>
      <c r="BP32" s="145" t="s">
        <v>382</v>
      </c>
      <c r="BQ32" s="22" t="str">
        <f ca="1">IF(ISNUMBER(Y32-'Choose Housekeeping Genes'!AA$12),Y32-'Choose Housekeeping Genes'!AA$12,"")</f>
        <v/>
      </c>
      <c r="BR32" s="22" t="str">
        <f ca="1">IF(ISNUMBER(Z32-'Choose Housekeeping Genes'!AB$12),Z32-'Choose Housekeeping Genes'!AB$12,"")</f>
        <v/>
      </c>
      <c r="BS32" s="22" t="str">
        <f ca="1">IF(ISNUMBER(AA32-'Choose Housekeeping Genes'!AC$12),AA32-'Choose Housekeeping Genes'!AC$12,"")</f>
        <v/>
      </c>
      <c r="BT32" s="22" t="str">
        <f ca="1">IF(ISNUMBER(AB32-'Choose Housekeeping Genes'!AD$12),AB32-'Choose Housekeeping Genes'!AD$12,"")</f>
        <v/>
      </c>
      <c r="BU32" s="22" t="str">
        <f ca="1">IF(ISNUMBER(AC32-'Choose Housekeeping Genes'!AE$12),AC32-'Choose Housekeeping Genes'!AE$12,"")</f>
        <v/>
      </c>
      <c r="BV32" s="22" t="str">
        <f ca="1">IF(ISNUMBER(AD32-'Choose Housekeeping Genes'!AF$12),AD32-'Choose Housekeeping Genes'!AF$12,"")</f>
        <v/>
      </c>
      <c r="BW32" s="22" t="str">
        <f ca="1">IF(ISNUMBER(AE32-'Choose Housekeeping Genes'!AG$12),AE32-'Choose Housekeeping Genes'!AG$12,"")</f>
        <v/>
      </c>
      <c r="BX32" s="22" t="str">
        <f ca="1">IF(ISNUMBER(AF32-'Choose Housekeeping Genes'!AH$12),AF32-'Choose Housekeeping Genes'!AH$12,"")</f>
        <v/>
      </c>
      <c r="BY32" s="22" t="str">
        <f ca="1">IF(ISNUMBER(AG32-'Choose Housekeeping Genes'!AI$12),AG32-'Choose Housekeeping Genes'!AI$12,"")</f>
        <v/>
      </c>
      <c r="BZ32" s="22" t="str">
        <f ca="1">IF(ISNUMBER(AH32-'Choose Housekeeping Genes'!AJ$12),AH32-'Choose Housekeeping Genes'!AJ$12,"")</f>
        <v/>
      </c>
      <c r="CA32" s="22" t="str">
        <f ca="1">IF(ISNUMBER(AI32-'Choose Housekeeping Genes'!AK$12),AI32-'Choose Housekeeping Genes'!AK$12,"")</f>
        <v/>
      </c>
      <c r="CB32" s="22" t="str">
        <f ca="1">IF(ISNUMBER(AJ32-'Choose Housekeeping Genes'!AL$12),AJ32-'Choose Housekeeping Genes'!AL$12,"")</f>
        <v/>
      </c>
      <c r="CC32" s="22" t="str">
        <f ca="1">IF(ISNUMBER(AK32-'Choose Housekeeping Genes'!AM$12),AK32-'Choose Housekeeping Genes'!AM$12,"")</f>
        <v/>
      </c>
      <c r="CD32" s="22" t="str">
        <f ca="1">IF(ISNUMBER(AL32-'Choose Housekeeping Genes'!AN$12),AL32-'Choose Housekeeping Genes'!AN$12,"")</f>
        <v/>
      </c>
      <c r="CE32" s="22" t="str">
        <f ca="1">IF(ISNUMBER(AM32-'Choose Housekeeping Genes'!AO$12),AM32-'Choose Housekeeping Genes'!AO$12,"")</f>
        <v/>
      </c>
      <c r="CF32" s="22" t="str">
        <f ca="1">IF(ISNUMBER(AN32-'Choose Housekeeping Genes'!AP$12),AN32-'Choose Housekeeping Genes'!AP$12,"")</f>
        <v/>
      </c>
      <c r="CG32" s="22" t="str">
        <f ca="1">IF(ISNUMBER(AO32-'Choose Housekeeping Genes'!AQ$12),AO32-'Choose Housekeeping Genes'!AQ$12,"")</f>
        <v/>
      </c>
      <c r="CH32" s="22" t="str">
        <f ca="1">IF(ISNUMBER(AP32-'Choose Housekeeping Genes'!AR$12),AP32-'Choose Housekeeping Genes'!AR$12,"")</f>
        <v/>
      </c>
      <c r="CI32" s="22" t="str">
        <f ca="1">IF(ISNUMBER(AQ32-'Choose Housekeeping Genes'!AS$12),AQ32-'Choose Housekeeping Genes'!AS$12,"")</f>
        <v/>
      </c>
      <c r="CJ32" s="22" t="str">
        <f ca="1">IF(ISNUMBER(AR32-'Choose Housekeeping Genes'!AT$12),AR32-'Choose Housekeeping Genes'!AT$12,"")</f>
        <v/>
      </c>
      <c r="CK32" s="69" t="e">
        <f t="shared" ca="1" si="4"/>
        <v>#DIV/0!</v>
      </c>
      <c r="CL32" s="148" t="e">
        <f t="shared" ca="1" si="5"/>
        <v>#DIV/0!</v>
      </c>
      <c r="DA32" s="73" t="str">
        <f>'Transcript table'!C40</f>
        <v>C2dat1</v>
      </c>
      <c r="DB32" s="21" t="s">
        <v>382</v>
      </c>
      <c r="DC32" s="68" t="str">
        <f t="shared" ca="1" si="6"/>
        <v/>
      </c>
      <c r="DD32" s="68" t="str">
        <f t="shared" ca="1" si="7"/>
        <v/>
      </c>
      <c r="DE32" s="68" t="str">
        <f t="shared" ca="1" si="8"/>
        <v/>
      </c>
      <c r="DF32" s="68" t="str">
        <f t="shared" ca="1" si="9"/>
        <v/>
      </c>
      <c r="DG32" s="68" t="str">
        <f t="shared" ca="1" si="10"/>
        <v/>
      </c>
      <c r="DH32" s="68" t="str">
        <f t="shared" ca="1" si="11"/>
        <v/>
      </c>
      <c r="DI32" s="68" t="str">
        <f t="shared" ca="1" si="12"/>
        <v/>
      </c>
      <c r="DJ32" s="68" t="str">
        <f t="shared" ca="1" si="13"/>
        <v/>
      </c>
      <c r="DK32" s="68" t="str">
        <f t="shared" ca="1" si="14"/>
        <v/>
      </c>
      <c r="DL32" s="68" t="str">
        <f t="shared" ca="1" si="15"/>
        <v/>
      </c>
      <c r="DM32" s="68" t="str">
        <f t="shared" ca="1" si="16"/>
        <v/>
      </c>
      <c r="DN32" s="68" t="str">
        <f t="shared" ca="1" si="17"/>
        <v/>
      </c>
      <c r="DO32" s="68" t="str">
        <f t="shared" ca="1" si="18"/>
        <v/>
      </c>
      <c r="DP32" s="68" t="str">
        <f t="shared" ca="1" si="19"/>
        <v/>
      </c>
      <c r="DQ32" s="68" t="str">
        <f t="shared" ca="1" si="20"/>
        <v/>
      </c>
      <c r="DR32" s="68" t="str">
        <f t="shared" ca="1" si="21"/>
        <v/>
      </c>
      <c r="DS32" s="68" t="str">
        <f t="shared" ca="1" si="22"/>
        <v/>
      </c>
      <c r="DT32" s="68" t="str">
        <f t="shared" ca="1" si="23"/>
        <v/>
      </c>
      <c r="DU32" s="68" t="str">
        <f t="shared" ca="1" si="24"/>
        <v/>
      </c>
      <c r="DV32" s="68" t="str">
        <f t="shared" ca="1" si="25"/>
        <v/>
      </c>
      <c r="DW32" s="146" t="str">
        <f>'Transcript table'!C40</f>
        <v>C2dat1</v>
      </c>
      <c r="DX32" s="145" t="s">
        <v>382</v>
      </c>
      <c r="DY32" s="68" t="str">
        <f t="shared" ca="1" si="26"/>
        <v/>
      </c>
      <c r="DZ32" s="68" t="str">
        <f t="shared" ca="1" si="27"/>
        <v/>
      </c>
      <c r="EA32" s="68" t="str">
        <f t="shared" ca="1" si="28"/>
        <v/>
      </c>
      <c r="EB32" s="68" t="str">
        <f t="shared" ca="1" si="29"/>
        <v/>
      </c>
      <c r="EC32" s="68" t="str">
        <f t="shared" ca="1" si="30"/>
        <v/>
      </c>
      <c r="ED32" s="68" t="str">
        <f t="shared" ca="1" si="31"/>
        <v/>
      </c>
      <c r="EE32" s="68" t="str">
        <f t="shared" ca="1" si="32"/>
        <v/>
      </c>
      <c r="EF32" s="68" t="str">
        <f t="shared" ca="1" si="33"/>
        <v/>
      </c>
      <c r="EG32" s="68" t="str">
        <f t="shared" ca="1" si="34"/>
        <v/>
      </c>
      <c r="EH32" s="68" t="str">
        <f t="shared" ca="1" si="35"/>
        <v/>
      </c>
      <c r="EI32" s="68" t="str">
        <f t="shared" ca="1" si="36"/>
        <v/>
      </c>
      <c r="EJ32" s="68" t="str">
        <f t="shared" ca="1" si="37"/>
        <v/>
      </c>
      <c r="EK32" s="68" t="str">
        <f t="shared" ca="1" si="38"/>
        <v/>
      </c>
      <c r="EL32" s="68" t="str">
        <f t="shared" ca="1" si="39"/>
        <v/>
      </c>
      <c r="EM32" s="68" t="str">
        <f t="shared" ca="1" si="40"/>
        <v/>
      </c>
      <c r="EN32" s="68" t="str">
        <f t="shared" ca="1" si="41"/>
        <v/>
      </c>
      <c r="EO32" s="68" t="str">
        <f t="shared" ca="1" si="42"/>
        <v/>
      </c>
      <c r="EP32" s="68" t="str">
        <f t="shared" ca="1" si="43"/>
        <v/>
      </c>
      <c r="EQ32" s="68" t="str">
        <f t="shared" ca="1" si="44"/>
        <v/>
      </c>
      <c r="ER32" s="68" t="str">
        <f t="shared" ca="1" si="45"/>
        <v/>
      </c>
    </row>
    <row r="33" spans="1:148" ht="12.75" customHeight="1">
      <c r="A33" s="139" t="str">
        <f>'Test Sample Data'!A33</f>
        <v>C730029A08Rik</v>
      </c>
      <c r="B33" s="141" t="s">
        <v>380</v>
      </c>
      <c r="C33" s="22" t="str">
        <f>IF(SUM('Test Sample Data'!C$3:C$194)&gt;10,IF(AND(ISNUMBER('Test Sample Data'!C33),'Test Sample Data'!C33&lt;35,'Test Sample Data'!C33&gt;0),'Test Sample Data'!C33-'Choose Housekeeping Genes'!D$20,35-'Choose Housekeeping Genes'!D$20),"")</f>
        <v/>
      </c>
      <c r="D33" s="22" t="str">
        <f>IF(SUM('Test Sample Data'!D$3:D$194)&gt;10,IF(AND(ISNUMBER('Test Sample Data'!D33),'Test Sample Data'!D33&lt;35,'Test Sample Data'!D33&gt;0),'Test Sample Data'!D33-'Choose Housekeeping Genes'!E$20,35-'Choose Housekeeping Genes'!E$20),"")</f>
        <v/>
      </c>
      <c r="E33" s="22" t="str">
        <f>IF(SUM('Test Sample Data'!E$3:E$194)&gt;10,IF(AND(ISNUMBER('Test Sample Data'!E33),'Test Sample Data'!E33&lt;35,'Test Sample Data'!E33&gt;0),'Test Sample Data'!E33-'Choose Housekeeping Genes'!F$20,35-'Choose Housekeeping Genes'!F$20),"")</f>
        <v/>
      </c>
      <c r="F33" s="22" t="str">
        <f>IF(SUM('Test Sample Data'!F$3:F$194)&gt;10,IF(AND(ISNUMBER('Test Sample Data'!F33),'Test Sample Data'!F33&lt;35,'Test Sample Data'!F33&gt;0),'Test Sample Data'!F33-'Choose Housekeeping Genes'!G$20,35-'Choose Housekeeping Genes'!G$20),"")</f>
        <v/>
      </c>
      <c r="G33" s="22" t="str">
        <f>IF(SUM('Test Sample Data'!G$3:G$194)&gt;10,IF(AND(ISNUMBER('Test Sample Data'!G33),'Test Sample Data'!G33&lt;35,'Test Sample Data'!G33&gt;0),'Test Sample Data'!G33-'Choose Housekeeping Genes'!H$20,35-'Choose Housekeeping Genes'!H$20),"")</f>
        <v/>
      </c>
      <c r="H33" s="22" t="str">
        <f>IF(SUM('Test Sample Data'!H$3:H$194)&gt;10,IF(AND(ISNUMBER('Test Sample Data'!H33),'Test Sample Data'!H33&lt;35,'Test Sample Data'!H33&gt;0),'Test Sample Data'!H33-'Choose Housekeeping Genes'!I$20,35-'Choose Housekeeping Genes'!I$20),"")</f>
        <v/>
      </c>
      <c r="I33" s="22" t="str">
        <f>IF(SUM('Test Sample Data'!I$3:I$194)&gt;10,IF(AND(ISNUMBER('Test Sample Data'!I33),'Test Sample Data'!I33&lt;35,'Test Sample Data'!I33&gt;0),'Test Sample Data'!I33-'Choose Housekeeping Genes'!J$20,35-'Choose Housekeeping Genes'!J$20),"")</f>
        <v/>
      </c>
      <c r="J33" s="22" t="str">
        <f>IF(SUM('Test Sample Data'!J$3:J$194)&gt;10,IF(AND(ISNUMBER('Test Sample Data'!J33),'Test Sample Data'!J33&lt;35,'Test Sample Data'!J33&gt;0),'Test Sample Data'!J33-'Choose Housekeeping Genes'!K$20,35-'Choose Housekeeping Genes'!K$20),"")</f>
        <v/>
      </c>
      <c r="K33" s="22" t="str">
        <f>IF(SUM('Test Sample Data'!K$3:K$194)&gt;10,IF(AND(ISNUMBER('Test Sample Data'!K33),'Test Sample Data'!K33&lt;35,'Test Sample Data'!K33&gt;0),'Test Sample Data'!K33-'Choose Housekeeping Genes'!L$20,35-'Choose Housekeeping Genes'!L$20),"")</f>
        <v/>
      </c>
      <c r="L33" s="22" t="str">
        <f>IF(SUM('Test Sample Data'!L$3:L$194)&gt;10,IF(AND(ISNUMBER('Test Sample Data'!L33),'Test Sample Data'!L33&lt;35,'Test Sample Data'!L33&gt;0),'Test Sample Data'!L33-'Choose Housekeeping Genes'!M$20,35-'Choose Housekeeping Genes'!M$20),"")</f>
        <v/>
      </c>
      <c r="M33" s="22" t="str">
        <f>IF(SUM('Test Sample Data'!M$3:M$194)&gt;10,IF(AND(ISNUMBER('Test Sample Data'!M33),'Test Sample Data'!M33&lt;35,'Test Sample Data'!M33&gt;0),'Test Sample Data'!M33-'Choose Housekeeping Genes'!N$20,35-'Choose Housekeeping Genes'!N$20),"")</f>
        <v/>
      </c>
      <c r="N33" s="22" t="str">
        <f>IF(SUM('Test Sample Data'!N$3:N$194)&gt;10,IF(AND(ISNUMBER('Test Sample Data'!N33),'Test Sample Data'!N33&lt;35,'Test Sample Data'!N33&gt;0),'Test Sample Data'!N33-'Choose Housekeeping Genes'!O$20,35-'Choose Housekeeping Genes'!O$20),"")</f>
        <v/>
      </c>
      <c r="O33" s="22" t="str">
        <f>IF(SUM('Test Sample Data'!O$3:O$194)&gt;10,IF(AND(ISNUMBER('Test Sample Data'!O33),'Test Sample Data'!O33&lt;35,'Test Sample Data'!O33&gt;0),'Test Sample Data'!O33-'Choose Housekeeping Genes'!P$20,35-'Choose Housekeeping Genes'!P$20),"")</f>
        <v/>
      </c>
      <c r="P33" s="22" t="str">
        <f>IF(SUM('Test Sample Data'!P$3:P$194)&gt;10,IF(AND(ISNUMBER('Test Sample Data'!P33),'Test Sample Data'!P33&lt;35,'Test Sample Data'!P33&gt;0),'Test Sample Data'!P33-'Choose Housekeeping Genes'!Q$20,35-'Choose Housekeeping Genes'!Q$20),"")</f>
        <v/>
      </c>
      <c r="Q33" s="22" t="str">
        <f>IF(SUM('Test Sample Data'!Q$3:Q$194)&gt;10,IF(AND(ISNUMBER('Test Sample Data'!Q33),'Test Sample Data'!Q33&lt;35,'Test Sample Data'!Q33&gt;0),'Test Sample Data'!Q33-'Choose Housekeeping Genes'!R$20,35-'Choose Housekeeping Genes'!R$20),"")</f>
        <v/>
      </c>
      <c r="R33" s="22" t="str">
        <f>IF(SUM('Test Sample Data'!R$3:R$194)&gt;10,IF(AND(ISNUMBER('Test Sample Data'!R33),'Test Sample Data'!R33&lt;35,'Test Sample Data'!R33&gt;0),'Test Sample Data'!R33-'Choose Housekeeping Genes'!S$20,35-'Choose Housekeeping Genes'!S$20),"")</f>
        <v/>
      </c>
      <c r="S33" s="22" t="str">
        <f>IF(SUM('Test Sample Data'!S$3:S$194)&gt;10,IF(AND(ISNUMBER('Test Sample Data'!S33),'Test Sample Data'!S33&lt;35,'Test Sample Data'!S33&gt;0),'Test Sample Data'!S33-'Choose Housekeeping Genes'!T$20,35-'Choose Housekeeping Genes'!T$20),"")</f>
        <v/>
      </c>
      <c r="T33" s="22" t="str">
        <f>IF(SUM('Test Sample Data'!T$3:T$194)&gt;10,IF(AND(ISNUMBER('Test Sample Data'!T33),'Test Sample Data'!T33&lt;35,'Test Sample Data'!T33&gt;0),'Test Sample Data'!T33-'Choose Housekeeping Genes'!U$20,35-'Choose Housekeeping Genes'!U$20),"")</f>
        <v/>
      </c>
      <c r="U33" s="22" t="str">
        <f>IF(SUM('Test Sample Data'!U$3:U$194)&gt;10,IF(AND(ISNUMBER('Test Sample Data'!U33),'Test Sample Data'!U33&lt;35,'Test Sample Data'!U33&gt;0),'Test Sample Data'!U33-'Choose Housekeeping Genes'!V$20,35-'Choose Housekeeping Genes'!V$20),"")</f>
        <v/>
      </c>
      <c r="V33" s="22" t="str">
        <f>IF(SUM('Test Sample Data'!V$3:V$194)&gt;10,IF(AND(ISNUMBER('Test Sample Data'!V33),'Test Sample Data'!V33&lt;35,'Test Sample Data'!V33&gt;0),'Test Sample Data'!V33-'Choose Housekeeping Genes'!W$20,35-'Choose Housekeeping Genes'!W$20),"")</f>
        <v/>
      </c>
      <c r="W33" s="144" t="str">
        <f>'Control Sample Data'!A33</f>
        <v>C730029A08Rik</v>
      </c>
      <c r="X33" s="145" t="s">
        <v>380</v>
      </c>
      <c r="Y33" s="22" t="str">
        <f>IF(SUM('Control Sample Data'!C$3:C$194)&gt;10,IF(AND(ISNUMBER('Control Sample Data'!C33),'Control Sample Data'!C33&lt;35,'Control Sample Data'!C33&gt;0),'Control Sample Data'!C33-'Choose Housekeeping Genes'!AA$20,35-'Choose Housekeeping Genes'!AA$20),"")</f>
        <v/>
      </c>
      <c r="Z33" s="22" t="str">
        <f>IF(SUM('Control Sample Data'!D$3:D$194)&gt;10,IF(AND(ISNUMBER('Control Sample Data'!D33),'Control Sample Data'!D33&lt;35,'Control Sample Data'!D33&gt;0),'Control Sample Data'!D33-'Choose Housekeeping Genes'!AB$20,35-'Choose Housekeeping Genes'!AB$20),"")</f>
        <v/>
      </c>
      <c r="AA33" s="22" t="str">
        <f>IF(SUM('Control Sample Data'!E$3:E$194)&gt;10,IF(AND(ISNUMBER('Control Sample Data'!E33),'Control Sample Data'!E33&lt;35,'Control Sample Data'!E33&gt;0),'Control Sample Data'!E33-'Choose Housekeeping Genes'!AC$20,35-'Choose Housekeeping Genes'!AC$20),"")</f>
        <v/>
      </c>
      <c r="AB33" s="22" t="str">
        <f>IF(SUM('Control Sample Data'!F$3:F$194)&gt;10,IF(AND(ISNUMBER('Control Sample Data'!F33),'Control Sample Data'!F33&lt;35,'Control Sample Data'!F33&gt;0),'Control Sample Data'!F33-'Choose Housekeeping Genes'!AD$20,35-'Choose Housekeeping Genes'!AD$20),"")</f>
        <v/>
      </c>
      <c r="AC33" s="22" t="str">
        <f>IF(SUM('Control Sample Data'!G$3:G$194)&gt;10,IF(AND(ISNUMBER('Control Sample Data'!G33),'Control Sample Data'!G33&lt;35,'Control Sample Data'!G33&gt;0),'Control Sample Data'!G33-'Choose Housekeeping Genes'!AE$20,35-'Choose Housekeeping Genes'!AE$20),"")</f>
        <v/>
      </c>
      <c r="AD33" s="22" t="str">
        <f>IF(SUM('Control Sample Data'!H$3:H$194)&gt;10,IF(AND(ISNUMBER('Control Sample Data'!H33),'Control Sample Data'!H33&lt;35,'Control Sample Data'!H33&gt;0),'Control Sample Data'!H33-'Choose Housekeeping Genes'!AF$20,35-'Choose Housekeeping Genes'!AF$20),"")</f>
        <v/>
      </c>
      <c r="AE33" s="22" t="str">
        <f>IF(SUM('Control Sample Data'!I$3:I$194)&gt;10,IF(AND(ISNUMBER('Control Sample Data'!I33),'Control Sample Data'!I33&lt;35,'Control Sample Data'!I33&gt;0),'Control Sample Data'!I33-'Choose Housekeeping Genes'!AG$20,35-'Choose Housekeeping Genes'!AG$20),"")</f>
        <v/>
      </c>
      <c r="AF33" s="22" t="str">
        <f>IF(SUM('Control Sample Data'!J$3:J$194)&gt;10,IF(AND(ISNUMBER('Control Sample Data'!J33),'Control Sample Data'!J33&lt;35,'Control Sample Data'!J33&gt;0),'Control Sample Data'!J33-'Choose Housekeeping Genes'!AH$20,35-'Choose Housekeeping Genes'!AH$20),"")</f>
        <v/>
      </c>
      <c r="AG33" s="22" t="str">
        <f>IF(SUM('Control Sample Data'!K$3:K$194)&gt;10,IF(AND(ISNUMBER('Control Sample Data'!K33),'Control Sample Data'!K33&lt;35,'Control Sample Data'!K33&gt;0),'Control Sample Data'!K33-'Choose Housekeeping Genes'!AI$20,35-'Choose Housekeeping Genes'!AI$20),"")</f>
        <v/>
      </c>
      <c r="AH33" s="22" t="str">
        <f>IF(SUM('Control Sample Data'!L$3:L$194)&gt;10,IF(AND(ISNUMBER('Control Sample Data'!L33),'Control Sample Data'!L33&lt;35,'Control Sample Data'!L33&gt;0),'Control Sample Data'!L33-'Choose Housekeeping Genes'!AJ$20,35-'Choose Housekeeping Genes'!AJ$20),"")</f>
        <v/>
      </c>
      <c r="AI33" s="22" t="str">
        <f>IF(SUM('Control Sample Data'!M$3:M$194)&gt;10,IF(AND(ISNUMBER('Control Sample Data'!M33),'Control Sample Data'!M33&lt;35,'Control Sample Data'!M33&gt;0),'Control Sample Data'!M33-'Choose Housekeeping Genes'!AK$20,35-'Choose Housekeeping Genes'!AK$20),"")</f>
        <v/>
      </c>
      <c r="AJ33" s="22" t="str">
        <f>IF(SUM('Control Sample Data'!N$3:N$194)&gt;10,IF(AND(ISNUMBER('Control Sample Data'!N33),'Control Sample Data'!N33&lt;35,'Control Sample Data'!N33&gt;0),'Control Sample Data'!N33-'Choose Housekeeping Genes'!AL$20,35-'Choose Housekeeping Genes'!AL$20),"")</f>
        <v/>
      </c>
      <c r="AK33" s="22" t="str">
        <f>IF(SUM('Control Sample Data'!O$3:O$194)&gt;10,IF(AND(ISNUMBER('Control Sample Data'!O33),'Control Sample Data'!O33&lt;35,'Control Sample Data'!O33&gt;0),'Control Sample Data'!O33-'Choose Housekeeping Genes'!AM$20,35-'Choose Housekeeping Genes'!AM$20),"")</f>
        <v/>
      </c>
      <c r="AL33" s="22" t="str">
        <f>IF(SUM('Control Sample Data'!P$3:P$194)&gt;10,IF(AND(ISNUMBER('Control Sample Data'!P33),'Control Sample Data'!P33&lt;35,'Control Sample Data'!P33&gt;0),'Control Sample Data'!P33-'Choose Housekeeping Genes'!AN$20,35-'Choose Housekeeping Genes'!AN$20),"")</f>
        <v/>
      </c>
      <c r="AM33" s="22" t="str">
        <f>IF(SUM('Control Sample Data'!Q$3:Q$194)&gt;10,IF(AND(ISNUMBER('Control Sample Data'!Q33),'Control Sample Data'!Q33&lt;35,'Control Sample Data'!Q33&gt;0),'Control Sample Data'!Q33-'Choose Housekeeping Genes'!AO$20,35-'Choose Housekeeping Genes'!AO$20),"")</f>
        <v/>
      </c>
      <c r="AN33" s="22" t="str">
        <f>IF(SUM('Control Sample Data'!R$3:R$194)&gt;10,IF(AND(ISNUMBER('Control Sample Data'!R33),'Control Sample Data'!R33&lt;35,'Control Sample Data'!R33&gt;0),'Control Sample Data'!R33-'Choose Housekeeping Genes'!AP$20,35-'Choose Housekeeping Genes'!AP$20),"")</f>
        <v/>
      </c>
      <c r="AO33" s="22" t="str">
        <f>IF(SUM('Control Sample Data'!S$3:S$194)&gt;10,IF(AND(ISNUMBER('Control Sample Data'!S33),'Control Sample Data'!S33&lt;35,'Control Sample Data'!S33&gt;0),'Control Sample Data'!S33-'Choose Housekeeping Genes'!AQ$20,35-'Choose Housekeeping Genes'!AQ$20),"")</f>
        <v/>
      </c>
      <c r="AP33" s="22" t="str">
        <f>IF(SUM('Control Sample Data'!T$3:T$194)&gt;10,IF(AND(ISNUMBER('Control Sample Data'!T33),'Control Sample Data'!T33&lt;35,'Control Sample Data'!T33&gt;0),'Control Sample Data'!T33-'Choose Housekeeping Genes'!AR$20,35-'Choose Housekeeping Genes'!AR$20),"")</f>
        <v/>
      </c>
      <c r="AQ33" s="22" t="str">
        <f>IF(SUM('Control Sample Data'!U$3:U$194)&gt;10,IF(AND(ISNUMBER('Control Sample Data'!U33),'Control Sample Data'!U33&lt;35,'Control Sample Data'!U33&gt;0),'Control Sample Data'!U33-'Choose Housekeeping Genes'!AS$20,35-'Choose Housekeeping Genes'!AS$20),"")</f>
        <v/>
      </c>
      <c r="AR33" s="22" t="str">
        <f>IF(SUM('Control Sample Data'!V$3:V$194)&gt;10,IF(AND(ISNUMBER('Control Sample Data'!V33),'Control Sample Data'!V33&lt;35,'Control Sample Data'!V33&gt;0),'Control Sample Data'!V33-'Choose Housekeeping Genes'!AT$20,35-'Choose Housekeeping Genes'!AT$20),"")</f>
        <v/>
      </c>
      <c r="AS33" s="73" t="str">
        <f>'Control Sample Data'!A33</f>
        <v>C730029A08Rik</v>
      </c>
      <c r="AT33" s="21" t="s">
        <v>380</v>
      </c>
      <c r="AU33" s="22" t="str">
        <f ca="1">IF(ISNUMBER(C33-'Choose Housekeeping Genes'!D$12),C33-'Choose Housekeeping Genes'!D$12,"")</f>
        <v/>
      </c>
      <c r="AV33" s="22" t="str">
        <f ca="1">IF(ISNUMBER(D33-'Choose Housekeeping Genes'!E$12),D33-'Choose Housekeeping Genes'!E$12,"")</f>
        <v/>
      </c>
      <c r="AW33" s="22" t="str">
        <f ca="1">IF(ISNUMBER(E33-'Choose Housekeeping Genes'!F$12),E33-'Choose Housekeeping Genes'!F$12,"")</f>
        <v/>
      </c>
      <c r="AX33" s="22" t="str">
        <f ca="1">IF(ISNUMBER(F33-'Choose Housekeeping Genes'!G$12),F33-'Choose Housekeeping Genes'!G$12,"")</f>
        <v/>
      </c>
      <c r="AY33" s="22" t="str">
        <f ca="1">IF(ISNUMBER(G33-'Choose Housekeeping Genes'!H$12),G33-'Choose Housekeeping Genes'!H$12,"")</f>
        <v/>
      </c>
      <c r="AZ33" s="22" t="str">
        <f ca="1">IF(ISNUMBER(H33-'Choose Housekeeping Genes'!I$12),H33-'Choose Housekeeping Genes'!I$12,"")</f>
        <v/>
      </c>
      <c r="BA33" s="22" t="str">
        <f ca="1">IF(ISNUMBER(I33-'Choose Housekeeping Genes'!J$12),I33-'Choose Housekeeping Genes'!J$12,"")</f>
        <v/>
      </c>
      <c r="BB33" s="22" t="str">
        <f ca="1">IF(ISNUMBER(J33-'Choose Housekeeping Genes'!K$12),J33-'Choose Housekeeping Genes'!K$12,"")</f>
        <v/>
      </c>
      <c r="BC33" s="22" t="str">
        <f ca="1">IF(ISNUMBER(K33-'Choose Housekeeping Genes'!L$12),K33-'Choose Housekeeping Genes'!L$12,"")</f>
        <v/>
      </c>
      <c r="BD33" s="22" t="str">
        <f ca="1">IF(ISNUMBER(L33-'Choose Housekeeping Genes'!M$12),L33-'Choose Housekeeping Genes'!M$12,"")</f>
        <v/>
      </c>
      <c r="BE33" s="22" t="str">
        <f ca="1">IF(ISNUMBER(M33-'Choose Housekeeping Genes'!N$12),M33-'Choose Housekeeping Genes'!N$12,"")</f>
        <v/>
      </c>
      <c r="BF33" s="22" t="str">
        <f ca="1">IF(ISNUMBER(N33-'Choose Housekeeping Genes'!O$12),N33-'Choose Housekeeping Genes'!O$12,"")</f>
        <v/>
      </c>
      <c r="BG33" s="22" t="str">
        <f ca="1">IF(ISNUMBER(O33-'Choose Housekeeping Genes'!P$12),O33-'Choose Housekeeping Genes'!P$12,"")</f>
        <v/>
      </c>
      <c r="BH33" s="22" t="str">
        <f ca="1">IF(ISNUMBER(P33-'Choose Housekeeping Genes'!Q$12),P33-'Choose Housekeeping Genes'!Q$12,"")</f>
        <v/>
      </c>
      <c r="BI33" s="22" t="str">
        <f ca="1">IF(ISNUMBER(Q33-'Choose Housekeeping Genes'!R$12),Q33-'Choose Housekeeping Genes'!R$12,"")</f>
        <v/>
      </c>
      <c r="BJ33" s="22" t="str">
        <f ca="1">IF(ISNUMBER(R33-'Choose Housekeeping Genes'!S$12),R33-'Choose Housekeeping Genes'!S$12,"")</f>
        <v/>
      </c>
      <c r="BK33" s="22" t="str">
        <f ca="1">IF(ISNUMBER(S33-'Choose Housekeeping Genes'!T$12),S33-'Choose Housekeeping Genes'!T$12,"")</f>
        <v/>
      </c>
      <c r="BL33" s="22" t="str">
        <f ca="1">IF(ISNUMBER(T33-'Choose Housekeeping Genes'!U$12),T33-'Choose Housekeeping Genes'!U$12,"")</f>
        <v/>
      </c>
      <c r="BM33" s="22" t="str">
        <f ca="1">IF(ISNUMBER(U33-'Choose Housekeeping Genes'!V$12),U33-'Choose Housekeeping Genes'!V$12,"")</f>
        <v/>
      </c>
      <c r="BN33" s="22" t="str">
        <f ca="1">IF(ISNUMBER(V33-'Choose Housekeeping Genes'!W$12),V33-'Choose Housekeeping Genes'!W$12,"")</f>
        <v/>
      </c>
      <c r="BO33" s="147" t="str">
        <f t="shared" si="0"/>
        <v>C730029A08Rik</v>
      </c>
      <c r="BP33" s="145" t="s">
        <v>380</v>
      </c>
      <c r="BQ33" s="22" t="str">
        <f ca="1">IF(ISNUMBER(Y33-'Choose Housekeeping Genes'!AA$12),Y33-'Choose Housekeeping Genes'!AA$12,"")</f>
        <v/>
      </c>
      <c r="BR33" s="22" t="str">
        <f ca="1">IF(ISNUMBER(Z33-'Choose Housekeeping Genes'!AB$12),Z33-'Choose Housekeeping Genes'!AB$12,"")</f>
        <v/>
      </c>
      <c r="BS33" s="22" t="str">
        <f ca="1">IF(ISNUMBER(AA33-'Choose Housekeeping Genes'!AC$12),AA33-'Choose Housekeeping Genes'!AC$12,"")</f>
        <v/>
      </c>
      <c r="BT33" s="22" t="str">
        <f ca="1">IF(ISNUMBER(AB33-'Choose Housekeeping Genes'!AD$12),AB33-'Choose Housekeeping Genes'!AD$12,"")</f>
        <v/>
      </c>
      <c r="BU33" s="22" t="str">
        <f ca="1">IF(ISNUMBER(AC33-'Choose Housekeeping Genes'!AE$12),AC33-'Choose Housekeeping Genes'!AE$12,"")</f>
        <v/>
      </c>
      <c r="BV33" s="22" t="str">
        <f ca="1">IF(ISNUMBER(AD33-'Choose Housekeeping Genes'!AF$12),AD33-'Choose Housekeeping Genes'!AF$12,"")</f>
        <v/>
      </c>
      <c r="BW33" s="22" t="str">
        <f ca="1">IF(ISNUMBER(AE33-'Choose Housekeeping Genes'!AG$12),AE33-'Choose Housekeeping Genes'!AG$12,"")</f>
        <v/>
      </c>
      <c r="BX33" s="22" t="str">
        <f ca="1">IF(ISNUMBER(AF33-'Choose Housekeeping Genes'!AH$12),AF33-'Choose Housekeeping Genes'!AH$12,"")</f>
        <v/>
      </c>
      <c r="BY33" s="22" t="str">
        <f ca="1">IF(ISNUMBER(AG33-'Choose Housekeeping Genes'!AI$12),AG33-'Choose Housekeeping Genes'!AI$12,"")</f>
        <v/>
      </c>
      <c r="BZ33" s="22" t="str">
        <f ca="1">IF(ISNUMBER(AH33-'Choose Housekeeping Genes'!AJ$12),AH33-'Choose Housekeeping Genes'!AJ$12,"")</f>
        <v/>
      </c>
      <c r="CA33" s="22" t="str">
        <f ca="1">IF(ISNUMBER(AI33-'Choose Housekeeping Genes'!AK$12),AI33-'Choose Housekeeping Genes'!AK$12,"")</f>
        <v/>
      </c>
      <c r="CB33" s="22" t="str">
        <f ca="1">IF(ISNUMBER(AJ33-'Choose Housekeeping Genes'!AL$12),AJ33-'Choose Housekeeping Genes'!AL$12,"")</f>
        <v/>
      </c>
      <c r="CC33" s="22" t="str">
        <f ca="1">IF(ISNUMBER(AK33-'Choose Housekeeping Genes'!AM$12),AK33-'Choose Housekeeping Genes'!AM$12,"")</f>
        <v/>
      </c>
      <c r="CD33" s="22" t="str">
        <f ca="1">IF(ISNUMBER(AL33-'Choose Housekeeping Genes'!AN$12),AL33-'Choose Housekeeping Genes'!AN$12,"")</f>
        <v/>
      </c>
      <c r="CE33" s="22" t="str">
        <f ca="1">IF(ISNUMBER(AM33-'Choose Housekeeping Genes'!AO$12),AM33-'Choose Housekeeping Genes'!AO$12,"")</f>
        <v/>
      </c>
      <c r="CF33" s="22" t="str">
        <f ca="1">IF(ISNUMBER(AN33-'Choose Housekeeping Genes'!AP$12),AN33-'Choose Housekeeping Genes'!AP$12,"")</f>
        <v/>
      </c>
      <c r="CG33" s="22" t="str">
        <f ca="1">IF(ISNUMBER(AO33-'Choose Housekeeping Genes'!AQ$12),AO33-'Choose Housekeeping Genes'!AQ$12,"")</f>
        <v/>
      </c>
      <c r="CH33" s="22" t="str">
        <f ca="1">IF(ISNUMBER(AP33-'Choose Housekeeping Genes'!AR$12),AP33-'Choose Housekeeping Genes'!AR$12,"")</f>
        <v/>
      </c>
      <c r="CI33" s="22" t="str">
        <f ca="1">IF(ISNUMBER(AQ33-'Choose Housekeeping Genes'!AS$12),AQ33-'Choose Housekeeping Genes'!AS$12,"")</f>
        <v/>
      </c>
      <c r="CJ33" s="22" t="str">
        <f ca="1">IF(ISNUMBER(AR33-'Choose Housekeeping Genes'!AT$12),AR33-'Choose Housekeeping Genes'!AT$12,"")</f>
        <v/>
      </c>
      <c r="CK33" s="69" t="e">
        <f t="shared" ca="1" si="4"/>
        <v>#DIV/0!</v>
      </c>
      <c r="CL33" s="148" t="e">
        <f t="shared" ca="1" si="5"/>
        <v>#DIV/0!</v>
      </c>
      <c r="DA33" s="73" t="str">
        <f>'Transcript table'!C41</f>
        <v>C730029A08Rik</v>
      </c>
      <c r="DB33" s="21" t="s">
        <v>380</v>
      </c>
      <c r="DC33" s="68" t="str">
        <f t="shared" ca="1" si="6"/>
        <v/>
      </c>
      <c r="DD33" s="68" t="str">
        <f t="shared" ca="1" si="7"/>
        <v/>
      </c>
      <c r="DE33" s="68" t="str">
        <f t="shared" ca="1" si="8"/>
        <v/>
      </c>
      <c r="DF33" s="68" t="str">
        <f t="shared" ca="1" si="9"/>
        <v/>
      </c>
      <c r="DG33" s="68" t="str">
        <f t="shared" ca="1" si="10"/>
        <v/>
      </c>
      <c r="DH33" s="68" t="str">
        <f t="shared" ca="1" si="11"/>
        <v/>
      </c>
      <c r="DI33" s="68" t="str">
        <f t="shared" ca="1" si="12"/>
        <v/>
      </c>
      <c r="DJ33" s="68" t="str">
        <f t="shared" ca="1" si="13"/>
        <v/>
      </c>
      <c r="DK33" s="68" t="str">
        <f t="shared" ca="1" si="14"/>
        <v/>
      </c>
      <c r="DL33" s="68" t="str">
        <f t="shared" ca="1" si="15"/>
        <v/>
      </c>
      <c r="DM33" s="68" t="str">
        <f t="shared" ca="1" si="16"/>
        <v/>
      </c>
      <c r="DN33" s="68" t="str">
        <f t="shared" ca="1" si="17"/>
        <v/>
      </c>
      <c r="DO33" s="68" t="str">
        <f t="shared" ca="1" si="18"/>
        <v/>
      </c>
      <c r="DP33" s="68" t="str">
        <f t="shared" ca="1" si="19"/>
        <v/>
      </c>
      <c r="DQ33" s="68" t="str">
        <f t="shared" ca="1" si="20"/>
        <v/>
      </c>
      <c r="DR33" s="68" t="str">
        <f t="shared" ca="1" si="21"/>
        <v/>
      </c>
      <c r="DS33" s="68" t="str">
        <f t="shared" ca="1" si="22"/>
        <v/>
      </c>
      <c r="DT33" s="68" t="str">
        <f t="shared" ca="1" si="23"/>
        <v/>
      </c>
      <c r="DU33" s="68" t="str">
        <f t="shared" ca="1" si="24"/>
        <v/>
      </c>
      <c r="DV33" s="68" t="str">
        <f t="shared" ca="1" si="25"/>
        <v/>
      </c>
      <c r="DW33" s="146" t="str">
        <f>'Transcript table'!C41</f>
        <v>C730029A08Rik</v>
      </c>
      <c r="DX33" s="145" t="s">
        <v>380</v>
      </c>
      <c r="DY33" s="68" t="str">
        <f t="shared" ca="1" si="26"/>
        <v/>
      </c>
      <c r="DZ33" s="68" t="str">
        <f t="shared" ca="1" si="27"/>
        <v/>
      </c>
      <c r="EA33" s="68" t="str">
        <f t="shared" ca="1" si="28"/>
        <v/>
      </c>
      <c r="EB33" s="68" t="str">
        <f t="shared" ca="1" si="29"/>
        <v/>
      </c>
      <c r="EC33" s="68" t="str">
        <f t="shared" ca="1" si="30"/>
        <v/>
      </c>
      <c r="ED33" s="68" t="str">
        <f t="shared" ca="1" si="31"/>
        <v/>
      </c>
      <c r="EE33" s="68" t="str">
        <f t="shared" ca="1" si="32"/>
        <v/>
      </c>
      <c r="EF33" s="68" t="str">
        <f t="shared" ca="1" si="33"/>
        <v/>
      </c>
      <c r="EG33" s="68" t="str">
        <f t="shared" ca="1" si="34"/>
        <v/>
      </c>
      <c r="EH33" s="68" t="str">
        <f t="shared" ca="1" si="35"/>
        <v/>
      </c>
      <c r="EI33" s="68" t="str">
        <f t="shared" ca="1" si="36"/>
        <v/>
      </c>
      <c r="EJ33" s="68" t="str">
        <f t="shared" ca="1" si="37"/>
        <v/>
      </c>
      <c r="EK33" s="68" t="str">
        <f t="shared" ca="1" si="38"/>
        <v/>
      </c>
      <c r="EL33" s="68" t="str">
        <f t="shared" ca="1" si="39"/>
        <v/>
      </c>
      <c r="EM33" s="68" t="str">
        <f t="shared" ca="1" si="40"/>
        <v/>
      </c>
      <c r="EN33" s="68" t="str">
        <f t="shared" ca="1" si="41"/>
        <v/>
      </c>
      <c r="EO33" s="68" t="str">
        <f t="shared" ca="1" si="42"/>
        <v/>
      </c>
      <c r="EP33" s="68" t="str">
        <f t="shared" ca="1" si="43"/>
        <v/>
      </c>
      <c r="EQ33" s="68" t="str">
        <f t="shared" ca="1" si="44"/>
        <v/>
      </c>
      <c r="ER33" s="68" t="str">
        <f t="shared" ca="1" si="45"/>
        <v/>
      </c>
    </row>
    <row r="34" spans="1:148" ht="12.75" customHeight="1">
      <c r="A34" s="139" t="str">
        <f>'Test Sample Data'!A34</f>
        <v>C730036E19Rik</v>
      </c>
      <c r="B34" s="141" t="s">
        <v>378</v>
      </c>
      <c r="C34" s="22" t="str">
        <f>IF(SUM('Test Sample Data'!C$3:C$194)&gt;10,IF(AND(ISNUMBER('Test Sample Data'!C34),'Test Sample Data'!C34&lt;35,'Test Sample Data'!C34&gt;0),'Test Sample Data'!C34-'Choose Housekeeping Genes'!D$20,35-'Choose Housekeeping Genes'!D$20),"")</f>
        <v/>
      </c>
      <c r="D34" s="22" t="str">
        <f>IF(SUM('Test Sample Data'!D$3:D$194)&gt;10,IF(AND(ISNUMBER('Test Sample Data'!D34),'Test Sample Data'!D34&lt;35,'Test Sample Data'!D34&gt;0),'Test Sample Data'!D34-'Choose Housekeeping Genes'!E$20,35-'Choose Housekeeping Genes'!E$20),"")</f>
        <v/>
      </c>
      <c r="E34" s="22" t="str">
        <f>IF(SUM('Test Sample Data'!E$3:E$194)&gt;10,IF(AND(ISNUMBER('Test Sample Data'!E34),'Test Sample Data'!E34&lt;35,'Test Sample Data'!E34&gt;0),'Test Sample Data'!E34-'Choose Housekeeping Genes'!F$20,35-'Choose Housekeeping Genes'!F$20),"")</f>
        <v/>
      </c>
      <c r="F34" s="22" t="str">
        <f>IF(SUM('Test Sample Data'!F$3:F$194)&gt;10,IF(AND(ISNUMBER('Test Sample Data'!F34),'Test Sample Data'!F34&lt;35,'Test Sample Data'!F34&gt;0),'Test Sample Data'!F34-'Choose Housekeeping Genes'!G$20,35-'Choose Housekeeping Genes'!G$20),"")</f>
        <v/>
      </c>
      <c r="G34" s="22" t="str">
        <f>IF(SUM('Test Sample Data'!G$3:G$194)&gt;10,IF(AND(ISNUMBER('Test Sample Data'!G34),'Test Sample Data'!G34&lt;35,'Test Sample Data'!G34&gt;0),'Test Sample Data'!G34-'Choose Housekeeping Genes'!H$20,35-'Choose Housekeeping Genes'!H$20),"")</f>
        <v/>
      </c>
      <c r="H34" s="22" t="str">
        <f>IF(SUM('Test Sample Data'!H$3:H$194)&gt;10,IF(AND(ISNUMBER('Test Sample Data'!H34),'Test Sample Data'!H34&lt;35,'Test Sample Data'!H34&gt;0),'Test Sample Data'!H34-'Choose Housekeeping Genes'!I$20,35-'Choose Housekeeping Genes'!I$20),"")</f>
        <v/>
      </c>
      <c r="I34" s="22" t="str">
        <f>IF(SUM('Test Sample Data'!I$3:I$194)&gt;10,IF(AND(ISNUMBER('Test Sample Data'!I34),'Test Sample Data'!I34&lt;35,'Test Sample Data'!I34&gt;0),'Test Sample Data'!I34-'Choose Housekeeping Genes'!J$20,35-'Choose Housekeeping Genes'!J$20),"")</f>
        <v/>
      </c>
      <c r="J34" s="22" t="str">
        <f>IF(SUM('Test Sample Data'!J$3:J$194)&gt;10,IF(AND(ISNUMBER('Test Sample Data'!J34),'Test Sample Data'!J34&lt;35,'Test Sample Data'!J34&gt;0),'Test Sample Data'!J34-'Choose Housekeeping Genes'!K$20,35-'Choose Housekeeping Genes'!K$20),"")</f>
        <v/>
      </c>
      <c r="K34" s="22" t="str">
        <f>IF(SUM('Test Sample Data'!K$3:K$194)&gt;10,IF(AND(ISNUMBER('Test Sample Data'!K34),'Test Sample Data'!K34&lt;35,'Test Sample Data'!K34&gt;0),'Test Sample Data'!K34-'Choose Housekeeping Genes'!L$20,35-'Choose Housekeeping Genes'!L$20),"")</f>
        <v/>
      </c>
      <c r="L34" s="22" t="str">
        <f>IF(SUM('Test Sample Data'!L$3:L$194)&gt;10,IF(AND(ISNUMBER('Test Sample Data'!L34),'Test Sample Data'!L34&lt;35,'Test Sample Data'!L34&gt;0),'Test Sample Data'!L34-'Choose Housekeeping Genes'!M$20,35-'Choose Housekeeping Genes'!M$20),"")</f>
        <v/>
      </c>
      <c r="M34" s="22" t="str">
        <f>IF(SUM('Test Sample Data'!M$3:M$194)&gt;10,IF(AND(ISNUMBER('Test Sample Data'!M34),'Test Sample Data'!M34&lt;35,'Test Sample Data'!M34&gt;0),'Test Sample Data'!M34-'Choose Housekeeping Genes'!N$20,35-'Choose Housekeeping Genes'!N$20),"")</f>
        <v/>
      </c>
      <c r="N34" s="22" t="str">
        <f>IF(SUM('Test Sample Data'!N$3:N$194)&gt;10,IF(AND(ISNUMBER('Test Sample Data'!N34),'Test Sample Data'!N34&lt;35,'Test Sample Data'!N34&gt;0),'Test Sample Data'!N34-'Choose Housekeeping Genes'!O$20,35-'Choose Housekeeping Genes'!O$20),"")</f>
        <v/>
      </c>
      <c r="O34" s="22" t="str">
        <f>IF(SUM('Test Sample Data'!O$3:O$194)&gt;10,IF(AND(ISNUMBER('Test Sample Data'!O34),'Test Sample Data'!O34&lt;35,'Test Sample Data'!O34&gt;0),'Test Sample Data'!O34-'Choose Housekeeping Genes'!P$20,35-'Choose Housekeeping Genes'!P$20),"")</f>
        <v/>
      </c>
      <c r="P34" s="22" t="str">
        <f>IF(SUM('Test Sample Data'!P$3:P$194)&gt;10,IF(AND(ISNUMBER('Test Sample Data'!P34),'Test Sample Data'!P34&lt;35,'Test Sample Data'!P34&gt;0),'Test Sample Data'!P34-'Choose Housekeeping Genes'!Q$20,35-'Choose Housekeeping Genes'!Q$20),"")</f>
        <v/>
      </c>
      <c r="Q34" s="22" t="str">
        <f>IF(SUM('Test Sample Data'!Q$3:Q$194)&gt;10,IF(AND(ISNUMBER('Test Sample Data'!Q34),'Test Sample Data'!Q34&lt;35,'Test Sample Data'!Q34&gt;0),'Test Sample Data'!Q34-'Choose Housekeeping Genes'!R$20,35-'Choose Housekeeping Genes'!R$20),"")</f>
        <v/>
      </c>
      <c r="R34" s="22" t="str">
        <f>IF(SUM('Test Sample Data'!R$3:R$194)&gt;10,IF(AND(ISNUMBER('Test Sample Data'!R34),'Test Sample Data'!R34&lt;35,'Test Sample Data'!R34&gt;0),'Test Sample Data'!R34-'Choose Housekeeping Genes'!S$20,35-'Choose Housekeeping Genes'!S$20),"")</f>
        <v/>
      </c>
      <c r="S34" s="22" t="str">
        <f>IF(SUM('Test Sample Data'!S$3:S$194)&gt;10,IF(AND(ISNUMBER('Test Sample Data'!S34),'Test Sample Data'!S34&lt;35,'Test Sample Data'!S34&gt;0),'Test Sample Data'!S34-'Choose Housekeeping Genes'!T$20,35-'Choose Housekeeping Genes'!T$20),"")</f>
        <v/>
      </c>
      <c r="T34" s="22" t="str">
        <f>IF(SUM('Test Sample Data'!T$3:T$194)&gt;10,IF(AND(ISNUMBER('Test Sample Data'!T34),'Test Sample Data'!T34&lt;35,'Test Sample Data'!T34&gt;0),'Test Sample Data'!T34-'Choose Housekeeping Genes'!U$20,35-'Choose Housekeeping Genes'!U$20),"")</f>
        <v/>
      </c>
      <c r="U34" s="22" t="str">
        <f>IF(SUM('Test Sample Data'!U$3:U$194)&gt;10,IF(AND(ISNUMBER('Test Sample Data'!U34),'Test Sample Data'!U34&lt;35,'Test Sample Data'!U34&gt;0),'Test Sample Data'!U34-'Choose Housekeeping Genes'!V$20,35-'Choose Housekeeping Genes'!V$20),"")</f>
        <v/>
      </c>
      <c r="V34" s="22" t="str">
        <f>IF(SUM('Test Sample Data'!V$3:V$194)&gt;10,IF(AND(ISNUMBER('Test Sample Data'!V34),'Test Sample Data'!V34&lt;35,'Test Sample Data'!V34&gt;0),'Test Sample Data'!V34-'Choose Housekeeping Genes'!W$20,35-'Choose Housekeeping Genes'!W$20),"")</f>
        <v/>
      </c>
      <c r="W34" s="144" t="str">
        <f>'Control Sample Data'!A34</f>
        <v>C730036E19Rik</v>
      </c>
      <c r="X34" s="145" t="s">
        <v>378</v>
      </c>
      <c r="Y34" s="22" t="str">
        <f>IF(SUM('Control Sample Data'!C$3:C$194)&gt;10,IF(AND(ISNUMBER('Control Sample Data'!C34),'Control Sample Data'!C34&lt;35,'Control Sample Data'!C34&gt;0),'Control Sample Data'!C34-'Choose Housekeeping Genes'!AA$20,35-'Choose Housekeeping Genes'!AA$20),"")</f>
        <v/>
      </c>
      <c r="Z34" s="22" t="str">
        <f>IF(SUM('Control Sample Data'!D$3:D$194)&gt;10,IF(AND(ISNUMBER('Control Sample Data'!D34),'Control Sample Data'!D34&lt;35,'Control Sample Data'!D34&gt;0),'Control Sample Data'!D34-'Choose Housekeeping Genes'!AB$20,35-'Choose Housekeeping Genes'!AB$20),"")</f>
        <v/>
      </c>
      <c r="AA34" s="22" t="str">
        <f>IF(SUM('Control Sample Data'!E$3:E$194)&gt;10,IF(AND(ISNUMBER('Control Sample Data'!E34),'Control Sample Data'!E34&lt;35,'Control Sample Data'!E34&gt;0),'Control Sample Data'!E34-'Choose Housekeeping Genes'!AC$20,35-'Choose Housekeeping Genes'!AC$20),"")</f>
        <v/>
      </c>
      <c r="AB34" s="22" t="str">
        <f>IF(SUM('Control Sample Data'!F$3:F$194)&gt;10,IF(AND(ISNUMBER('Control Sample Data'!F34),'Control Sample Data'!F34&lt;35,'Control Sample Data'!F34&gt;0),'Control Sample Data'!F34-'Choose Housekeeping Genes'!AD$20,35-'Choose Housekeeping Genes'!AD$20),"")</f>
        <v/>
      </c>
      <c r="AC34" s="22" t="str">
        <f>IF(SUM('Control Sample Data'!G$3:G$194)&gt;10,IF(AND(ISNUMBER('Control Sample Data'!G34),'Control Sample Data'!G34&lt;35,'Control Sample Data'!G34&gt;0),'Control Sample Data'!G34-'Choose Housekeeping Genes'!AE$20,35-'Choose Housekeeping Genes'!AE$20),"")</f>
        <v/>
      </c>
      <c r="AD34" s="22" t="str">
        <f>IF(SUM('Control Sample Data'!H$3:H$194)&gt;10,IF(AND(ISNUMBER('Control Sample Data'!H34),'Control Sample Data'!H34&lt;35,'Control Sample Data'!H34&gt;0),'Control Sample Data'!H34-'Choose Housekeeping Genes'!AF$20,35-'Choose Housekeeping Genes'!AF$20),"")</f>
        <v/>
      </c>
      <c r="AE34" s="22" t="str">
        <f>IF(SUM('Control Sample Data'!I$3:I$194)&gt;10,IF(AND(ISNUMBER('Control Sample Data'!I34),'Control Sample Data'!I34&lt;35,'Control Sample Data'!I34&gt;0),'Control Sample Data'!I34-'Choose Housekeeping Genes'!AG$20,35-'Choose Housekeeping Genes'!AG$20),"")</f>
        <v/>
      </c>
      <c r="AF34" s="22" t="str">
        <f>IF(SUM('Control Sample Data'!J$3:J$194)&gt;10,IF(AND(ISNUMBER('Control Sample Data'!J34),'Control Sample Data'!J34&lt;35,'Control Sample Data'!J34&gt;0),'Control Sample Data'!J34-'Choose Housekeeping Genes'!AH$20,35-'Choose Housekeeping Genes'!AH$20),"")</f>
        <v/>
      </c>
      <c r="AG34" s="22" t="str">
        <f>IF(SUM('Control Sample Data'!K$3:K$194)&gt;10,IF(AND(ISNUMBER('Control Sample Data'!K34),'Control Sample Data'!K34&lt;35,'Control Sample Data'!K34&gt;0),'Control Sample Data'!K34-'Choose Housekeeping Genes'!AI$20,35-'Choose Housekeeping Genes'!AI$20),"")</f>
        <v/>
      </c>
      <c r="AH34" s="22" t="str">
        <f>IF(SUM('Control Sample Data'!L$3:L$194)&gt;10,IF(AND(ISNUMBER('Control Sample Data'!L34),'Control Sample Data'!L34&lt;35,'Control Sample Data'!L34&gt;0),'Control Sample Data'!L34-'Choose Housekeeping Genes'!AJ$20,35-'Choose Housekeeping Genes'!AJ$20),"")</f>
        <v/>
      </c>
      <c r="AI34" s="22" t="str">
        <f>IF(SUM('Control Sample Data'!M$3:M$194)&gt;10,IF(AND(ISNUMBER('Control Sample Data'!M34),'Control Sample Data'!M34&lt;35,'Control Sample Data'!M34&gt;0),'Control Sample Data'!M34-'Choose Housekeeping Genes'!AK$20,35-'Choose Housekeeping Genes'!AK$20),"")</f>
        <v/>
      </c>
      <c r="AJ34" s="22" t="str">
        <f>IF(SUM('Control Sample Data'!N$3:N$194)&gt;10,IF(AND(ISNUMBER('Control Sample Data'!N34),'Control Sample Data'!N34&lt;35,'Control Sample Data'!N34&gt;0),'Control Sample Data'!N34-'Choose Housekeeping Genes'!AL$20,35-'Choose Housekeeping Genes'!AL$20),"")</f>
        <v/>
      </c>
      <c r="AK34" s="22" t="str">
        <f>IF(SUM('Control Sample Data'!O$3:O$194)&gt;10,IF(AND(ISNUMBER('Control Sample Data'!O34),'Control Sample Data'!O34&lt;35,'Control Sample Data'!O34&gt;0),'Control Sample Data'!O34-'Choose Housekeeping Genes'!AM$20,35-'Choose Housekeeping Genes'!AM$20),"")</f>
        <v/>
      </c>
      <c r="AL34" s="22" t="str">
        <f>IF(SUM('Control Sample Data'!P$3:P$194)&gt;10,IF(AND(ISNUMBER('Control Sample Data'!P34),'Control Sample Data'!P34&lt;35,'Control Sample Data'!P34&gt;0),'Control Sample Data'!P34-'Choose Housekeeping Genes'!AN$20,35-'Choose Housekeeping Genes'!AN$20),"")</f>
        <v/>
      </c>
      <c r="AM34" s="22" t="str">
        <f>IF(SUM('Control Sample Data'!Q$3:Q$194)&gt;10,IF(AND(ISNUMBER('Control Sample Data'!Q34),'Control Sample Data'!Q34&lt;35,'Control Sample Data'!Q34&gt;0),'Control Sample Data'!Q34-'Choose Housekeeping Genes'!AO$20,35-'Choose Housekeeping Genes'!AO$20),"")</f>
        <v/>
      </c>
      <c r="AN34" s="22" t="str">
        <f>IF(SUM('Control Sample Data'!R$3:R$194)&gt;10,IF(AND(ISNUMBER('Control Sample Data'!R34),'Control Sample Data'!R34&lt;35,'Control Sample Data'!R34&gt;0),'Control Sample Data'!R34-'Choose Housekeeping Genes'!AP$20,35-'Choose Housekeeping Genes'!AP$20),"")</f>
        <v/>
      </c>
      <c r="AO34" s="22" t="str">
        <f>IF(SUM('Control Sample Data'!S$3:S$194)&gt;10,IF(AND(ISNUMBER('Control Sample Data'!S34),'Control Sample Data'!S34&lt;35,'Control Sample Data'!S34&gt;0),'Control Sample Data'!S34-'Choose Housekeeping Genes'!AQ$20,35-'Choose Housekeeping Genes'!AQ$20),"")</f>
        <v/>
      </c>
      <c r="AP34" s="22" t="str">
        <f>IF(SUM('Control Sample Data'!T$3:T$194)&gt;10,IF(AND(ISNUMBER('Control Sample Data'!T34),'Control Sample Data'!T34&lt;35,'Control Sample Data'!T34&gt;0),'Control Sample Data'!T34-'Choose Housekeeping Genes'!AR$20,35-'Choose Housekeeping Genes'!AR$20),"")</f>
        <v/>
      </c>
      <c r="AQ34" s="22" t="str">
        <f>IF(SUM('Control Sample Data'!U$3:U$194)&gt;10,IF(AND(ISNUMBER('Control Sample Data'!U34),'Control Sample Data'!U34&lt;35,'Control Sample Data'!U34&gt;0),'Control Sample Data'!U34-'Choose Housekeeping Genes'!AS$20,35-'Choose Housekeeping Genes'!AS$20),"")</f>
        <v/>
      </c>
      <c r="AR34" s="22" t="str">
        <f>IF(SUM('Control Sample Data'!V$3:V$194)&gt;10,IF(AND(ISNUMBER('Control Sample Data'!V34),'Control Sample Data'!V34&lt;35,'Control Sample Data'!V34&gt;0),'Control Sample Data'!V34-'Choose Housekeeping Genes'!AT$20,35-'Choose Housekeeping Genes'!AT$20),"")</f>
        <v/>
      </c>
      <c r="AS34" s="73" t="str">
        <f>'Control Sample Data'!A34</f>
        <v>C730036E19Rik</v>
      </c>
      <c r="AT34" s="21" t="s">
        <v>378</v>
      </c>
      <c r="AU34" s="22" t="str">
        <f ca="1">IF(ISNUMBER(C34-'Choose Housekeeping Genes'!D$12),C34-'Choose Housekeeping Genes'!D$12,"")</f>
        <v/>
      </c>
      <c r="AV34" s="22" t="str">
        <f ca="1">IF(ISNUMBER(D34-'Choose Housekeeping Genes'!E$12),D34-'Choose Housekeeping Genes'!E$12,"")</f>
        <v/>
      </c>
      <c r="AW34" s="22" t="str">
        <f ca="1">IF(ISNUMBER(E34-'Choose Housekeeping Genes'!F$12),E34-'Choose Housekeeping Genes'!F$12,"")</f>
        <v/>
      </c>
      <c r="AX34" s="22" t="str">
        <f ca="1">IF(ISNUMBER(F34-'Choose Housekeeping Genes'!G$12),F34-'Choose Housekeeping Genes'!G$12,"")</f>
        <v/>
      </c>
      <c r="AY34" s="22" t="str">
        <f ca="1">IF(ISNUMBER(G34-'Choose Housekeeping Genes'!H$12),G34-'Choose Housekeeping Genes'!H$12,"")</f>
        <v/>
      </c>
      <c r="AZ34" s="22" t="str">
        <f ca="1">IF(ISNUMBER(H34-'Choose Housekeeping Genes'!I$12),H34-'Choose Housekeeping Genes'!I$12,"")</f>
        <v/>
      </c>
      <c r="BA34" s="22" t="str">
        <f ca="1">IF(ISNUMBER(I34-'Choose Housekeeping Genes'!J$12),I34-'Choose Housekeeping Genes'!J$12,"")</f>
        <v/>
      </c>
      <c r="BB34" s="22" t="str">
        <f ca="1">IF(ISNUMBER(J34-'Choose Housekeeping Genes'!K$12),J34-'Choose Housekeeping Genes'!K$12,"")</f>
        <v/>
      </c>
      <c r="BC34" s="22" t="str">
        <f ca="1">IF(ISNUMBER(K34-'Choose Housekeeping Genes'!L$12),K34-'Choose Housekeeping Genes'!L$12,"")</f>
        <v/>
      </c>
      <c r="BD34" s="22" t="str">
        <f ca="1">IF(ISNUMBER(L34-'Choose Housekeeping Genes'!M$12),L34-'Choose Housekeeping Genes'!M$12,"")</f>
        <v/>
      </c>
      <c r="BE34" s="22" t="str">
        <f ca="1">IF(ISNUMBER(M34-'Choose Housekeeping Genes'!N$12),M34-'Choose Housekeeping Genes'!N$12,"")</f>
        <v/>
      </c>
      <c r="BF34" s="22" t="str">
        <f ca="1">IF(ISNUMBER(N34-'Choose Housekeeping Genes'!O$12),N34-'Choose Housekeeping Genes'!O$12,"")</f>
        <v/>
      </c>
      <c r="BG34" s="22" t="str">
        <f ca="1">IF(ISNUMBER(O34-'Choose Housekeeping Genes'!P$12),O34-'Choose Housekeeping Genes'!P$12,"")</f>
        <v/>
      </c>
      <c r="BH34" s="22" t="str">
        <f ca="1">IF(ISNUMBER(P34-'Choose Housekeeping Genes'!Q$12),P34-'Choose Housekeeping Genes'!Q$12,"")</f>
        <v/>
      </c>
      <c r="BI34" s="22" t="str">
        <f ca="1">IF(ISNUMBER(Q34-'Choose Housekeeping Genes'!R$12),Q34-'Choose Housekeeping Genes'!R$12,"")</f>
        <v/>
      </c>
      <c r="BJ34" s="22" t="str">
        <f ca="1">IF(ISNUMBER(R34-'Choose Housekeeping Genes'!S$12),R34-'Choose Housekeeping Genes'!S$12,"")</f>
        <v/>
      </c>
      <c r="BK34" s="22" t="str">
        <f ca="1">IF(ISNUMBER(S34-'Choose Housekeeping Genes'!T$12),S34-'Choose Housekeeping Genes'!T$12,"")</f>
        <v/>
      </c>
      <c r="BL34" s="22" t="str">
        <f ca="1">IF(ISNUMBER(T34-'Choose Housekeeping Genes'!U$12),T34-'Choose Housekeeping Genes'!U$12,"")</f>
        <v/>
      </c>
      <c r="BM34" s="22" t="str">
        <f ca="1">IF(ISNUMBER(U34-'Choose Housekeeping Genes'!V$12),U34-'Choose Housekeeping Genes'!V$12,"")</f>
        <v/>
      </c>
      <c r="BN34" s="22" t="str">
        <f ca="1">IF(ISNUMBER(V34-'Choose Housekeeping Genes'!W$12),V34-'Choose Housekeeping Genes'!W$12,"")</f>
        <v/>
      </c>
      <c r="BO34" s="147" t="str">
        <f t="shared" si="0"/>
        <v>C730036E19Rik</v>
      </c>
      <c r="BP34" s="145" t="s">
        <v>378</v>
      </c>
      <c r="BQ34" s="22" t="str">
        <f ca="1">IF(ISNUMBER(Y34-'Choose Housekeeping Genes'!AA$12),Y34-'Choose Housekeeping Genes'!AA$12,"")</f>
        <v/>
      </c>
      <c r="BR34" s="22" t="str">
        <f ca="1">IF(ISNUMBER(Z34-'Choose Housekeeping Genes'!AB$12),Z34-'Choose Housekeeping Genes'!AB$12,"")</f>
        <v/>
      </c>
      <c r="BS34" s="22" t="str">
        <f ca="1">IF(ISNUMBER(AA34-'Choose Housekeeping Genes'!AC$12),AA34-'Choose Housekeeping Genes'!AC$12,"")</f>
        <v/>
      </c>
      <c r="BT34" s="22" t="str">
        <f ca="1">IF(ISNUMBER(AB34-'Choose Housekeeping Genes'!AD$12),AB34-'Choose Housekeeping Genes'!AD$12,"")</f>
        <v/>
      </c>
      <c r="BU34" s="22" t="str">
        <f ca="1">IF(ISNUMBER(AC34-'Choose Housekeeping Genes'!AE$12),AC34-'Choose Housekeeping Genes'!AE$12,"")</f>
        <v/>
      </c>
      <c r="BV34" s="22" t="str">
        <f ca="1">IF(ISNUMBER(AD34-'Choose Housekeeping Genes'!AF$12),AD34-'Choose Housekeeping Genes'!AF$12,"")</f>
        <v/>
      </c>
      <c r="BW34" s="22" t="str">
        <f ca="1">IF(ISNUMBER(AE34-'Choose Housekeeping Genes'!AG$12),AE34-'Choose Housekeeping Genes'!AG$12,"")</f>
        <v/>
      </c>
      <c r="BX34" s="22" t="str">
        <f ca="1">IF(ISNUMBER(AF34-'Choose Housekeeping Genes'!AH$12),AF34-'Choose Housekeeping Genes'!AH$12,"")</f>
        <v/>
      </c>
      <c r="BY34" s="22" t="str">
        <f ca="1">IF(ISNUMBER(AG34-'Choose Housekeeping Genes'!AI$12),AG34-'Choose Housekeeping Genes'!AI$12,"")</f>
        <v/>
      </c>
      <c r="BZ34" s="22" t="str">
        <f ca="1">IF(ISNUMBER(AH34-'Choose Housekeeping Genes'!AJ$12),AH34-'Choose Housekeeping Genes'!AJ$12,"")</f>
        <v/>
      </c>
      <c r="CA34" s="22" t="str">
        <f ca="1">IF(ISNUMBER(AI34-'Choose Housekeeping Genes'!AK$12),AI34-'Choose Housekeeping Genes'!AK$12,"")</f>
        <v/>
      </c>
      <c r="CB34" s="22" t="str">
        <f ca="1">IF(ISNUMBER(AJ34-'Choose Housekeeping Genes'!AL$12),AJ34-'Choose Housekeeping Genes'!AL$12,"")</f>
        <v/>
      </c>
      <c r="CC34" s="22" t="str">
        <f ca="1">IF(ISNUMBER(AK34-'Choose Housekeeping Genes'!AM$12),AK34-'Choose Housekeeping Genes'!AM$12,"")</f>
        <v/>
      </c>
      <c r="CD34" s="22" t="str">
        <f ca="1">IF(ISNUMBER(AL34-'Choose Housekeeping Genes'!AN$12),AL34-'Choose Housekeeping Genes'!AN$12,"")</f>
        <v/>
      </c>
      <c r="CE34" s="22" t="str">
        <f ca="1">IF(ISNUMBER(AM34-'Choose Housekeeping Genes'!AO$12),AM34-'Choose Housekeeping Genes'!AO$12,"")</f>
        <v/>
      </c>
      <c r="CF34" s="22" t="str">
        <f ca="1">IF(ISNUMBER(AN34-'Choose Housekeeping Genes'!AP$12),AN34-'Choose Housekeeping Genes'!AP$12,"")</f>
        <v/>
      </c>
      <c r="CG34" s="22" t="str">
        <f ca="1">IF(ISNUMBER(AO34-'Choose Housekeeping Genes'!AQ$12),AO34-'Choose Housekeeping Genes'!AQ$12,"")</f>
        <v/>
      </c>
      <c r="CH34" s="22" t="str">
        <f ca="1">IF(ISNUMBER(AP34-'Choose Housekeeping Genes'!AR$12),AP34-'Choose Housekeeping Genes'!AR$12,"")</f>
        <v/>
      </c>
      <c r="CI34" s="22" t="str">
        <f ca="1">IF(ISNUMBER(AQ34-'Choose Housekeeping Genes'!AS$12),AQ34-'Choose Housekeeping Genes'!AS$12,"")</f>
        <v/>
      </c>
      <c r="CJ34" s="22" t="str">
        <f ca="1">IF(ISNUMBER(AR34-'Choose Housekeeping Genes'!AT$12),AR34-'Choose Housekeeping Genes'!AT$12,"")</f>
        <v/>
      </c>
      <c r="CK34" s="69" t="e">
        <f t="shared" ca="1" si="4"/>
        <v>#DIV/0!</v>
      </c>
      <c r="CL34" s="148" t="e">
        <f t="shared" ca="1" si="5"/>
        <v>#DIV/0!</v>
      </c>
      <c r="DA34" s="73" t="str">
        <f>'Transcript table'!C42</f>
        <v>C730036E19Rik</v>
      </c>
      <c r="DB34" s="21" t="s">
        <v>378</v>
      </c>
      <c r="DC34" s="68" t="str">
        <f t="shared" ca="1" si="6"/>
        <v/>
      </c>
      <c r="DD34" s="68" t="str">
        <f t="shared" ca="1" si="7"/>
        <v/>
      </c>
      <c r="DE34" s="68" t="str">
        <f t="shared" ca="1" si="8"/>
        <v/>
      </c>
      <c r="DF34" s="68" t="str">
        <f t="shared" ca="1" si="9"/>
        <v/>
      </c>
      <c r="DG34" s="68" t="str">
        <f t="shared" ca="1" si="10"/>
        <v/>
      </c>
      <c r="DH34" s="68" t="str">
        <f t="shared" ca="1" si="11"/>
        <v/>
      </c>
      <c r="DI34" s="68" t="str">
        <f t="shared" ca="1" si="12"/>
        <v/>
      </c>
      <c r="DJ34" s="68" t="str">
        <f t="shared" ca="1" si="13"/>
        <v/>
      </c>
      <c r="DK34" s="68" t="str">
        <f t="shared" ca="1" si="14"/>
        <v/>
      </c>
      <c r="DL34" s="68" t="str">
        <f t="shared" ca="1" si="15"/>
        <v/>
      </c>
      <c r="DM34" s="68" t="str">
        <f t="shared" ca="1" si="16"/>
        <v/>
      </c>
      <c r="DN34" s="68" t="str">
        <f t="shared" ca="1" si="17"/>
        <v/>
      </c>
      <c r="DO34" s="68" t="str">
        <f t="shared" ca="1" si="18"/>
        <v/>
      </c>
      <c r="DP34" s="68" t="str">
        <f t="shared" ca="1" si="19"/>
        <v/>
      </c>
      <c r="DQ34" s="68" t="str">
        <f t="shared" ca="1" si="20"/>
        <v/>
      </c>
      <c r="DR34" s="68" t="str">
        <f t="shared" ca="1" si="21"/>
        <v/>
      </c>
      <c r="DS34" s="68" t="str">
        <f t="shared" ca="1" si="22"/>
        <v/>
      </c>
      <c r="DT34" s="68" t="str">
        <f t="shared" ca="1" si="23"/>
        <v/>
      </c>
      <c r="DU34" s="68" t="str">
        <f t="shared" ca="1" si="24"/>
        <v/>
      </c>
      <c r="DV34" s="68" t="str">
        <f t="shared" ca="1" si="25"/>
        <v/>
      </c>
      <c r="DW34" s="146" t="str">
        <f>'Transcript table'!C42</f>
        <v>C730036E19Rik</v>
      </c>
      <c r="DX34" s="145" t="s">
        <v>378</v>
      </c>
      <c r="DY34" s="68" t="str">
        <f t="shared" ca="1" si="26"/>
        <v/>
      </c>
      <c r="DZ34" s="68" t="str">
        <f t="shared" ca="1" si="27"/>
        <v/>
      </c>
      <c r="EA34" s="68" t="str">
        <f t="shared" ca="1" si="28"/>
        <v/>
      </c>
      <c r="EB34" s="68" t="str">
        <f t="shared" ca="1" si="29"/>
        <v/>
      </c>
      <c r="EC34" s="68" t="str">
        <f t="shared" ca="1" si="30"/>
        <v/>
      </c>
      <c r="ED34" s="68" t="str">
        <f t="shared" ca="1" si="31"/>
        <v/>
      </c>
      <c r="EE34" s="68" t="str">
        <f t="shared" ca="1" si="32"/>
        <v/>
      </c>
      <c r="EF34" s="68" t="str">
        <f t="shared" ca="1" si="33"/>
        <v/>
      </c>
      <c r="EG34" s="68" t="str">
        <f t="shared" ca="1" si="34"/>
        <v/>
      </c>
      <c r="EH34" s="68" t="str">
        <f t="shared" ca="1" si="35"/>
        <v/>
      </c>
      <c r="EI34" s="68" t="str">
        <f t="shared" ca="1" si="36"/>
        <v/>
      </c>
      <c r="EJ34" s="68" t="str">
        <f t="shared" ca="1" si="37"/>
        <v/>
      </c>
      <c r="EK34" s="68" t="str">
        <f t="shared" ca="1" si="38"/>
        <v/>
      </c>
      <c r="EL34" s="68" t="str">
        <f t="shared" ca="1" si="39"/>
        <v/>
      </c>
      <c r="EM34" s="68" t="str">
        <f t="shared" ca="1" si="40"/>
        <v/>
      </c>
      <c r="EN34" s="68" t="str">
        <f t="shared" ca="1" si="41"/>
        <v/>
      </c>
      <c r="EO34" s="68" t="str">
        <f t="shared" ca="1" si="42"/>
        <v/>
      </c>
      <c r="EP34" s="68" t="str">
        <f t="shared" ca="1" si="43"/>
        <v/>
      </c>
      <c r="EQ34" s="68" t="str">
        <f t="shared" ca="1" si="44"/>
        <v/>
      </c>
      <c r="ER34" s="68" t="str">
        <f t="shared" ca="1" si="45"/>
        <v/>
      </c>
    </row>
    <row r="35" spans="1:148" ht="12.75" customHeight="1">
      <c r="A35" s="139" t="str">
        <f>'Test Sample Data'!A35</f>
        <v>CAIF</v>
      </c>
      <c r="B35" s="141" t="s">
        <v>376</v>
      </c>
      <c r="C35" s="22" t="str">
        <f>IF(SUM('Test Sample Data'!C$3:C$194)&gt;10,IF(AND(ISNUMBER('Test Sample Data'!C35),'Test Sample Data'!C35&lt;35,'Test Sample Data'!C35&gt;0),'Test Sample Data'!C35-'Choose Housekeeping Genes'!D$20,35-'Choose Housekeeping Genes'!D$20),"")</f>
        <v/>
      </c>
      <c r="D35" s="22" t="str">
        <f>IF(SUM('Test Sample Data'!D$3:D$194)&gt;10,IF(AND(ISNUMBER('Test Sample Data'!D35),'Test Sample Data'!D35&lt;35,'Test Sample Data'!D35&gt;0),'Test Sample Data'!D35-'Choose Housekeeping Genes'!E$20,35-'Choose Housekeeping Genes'!E$20),"")</f>
        <v/>
      </c>
      <c r="E35" s="22" t="str">
        <f>IF(SUM('Test Sample Data'!E$3:E$194)&gt;10,IF(AND(ISNUMBER('Test Sample Data'!E35),'Test Sample Data'!E35&lt;35,'Test Sample Data'!E35&gt;0),'Test Sample Data'!E35-'Choose Housekeeping Genes'!F$20,35-'Choose Housekeeping Genes'!F$20),"")</f>
        <v/>
      </c>
      <c r="F35" s="22" t="str">
        <f>IF(SUM('Test Sample Data'!F$3:F$194)&gt;10,IF(AND(ISNUMBER('Test Sample Data'!F35),'Test Sample Data'!F35&lt;35,'Test Sample Data'!F35&gt;0),'Test Sample Data'!F35-'Choose Housekeeping Genes'!G$20,35-'Choose Housekeeping Genes'!G$20),"")</f>
        <v/>
      </c>
      <c r="G35" s="22" t="str">
        <f>IF(SUM('Test Sample Data'!G$3:G$194)&gt;10,IF(AND(ISNUMBER('Test Sample Data'!G35),'Test Sample Data'!G35&lt;35,'Test Sample Data'!G35&gt;0),'Test Sample Data'!G35-'Choose Housekeeping Genes'!H$20,35-'Choose Housekeeping Genes'!H$20),"")</f>
        <v/>
      </c>
      <c r="H35" s="22" t="str">
        <f>IF(SUM('Test Sample Data'!H$3:H$194)&gt;10,IF(AND(ISNUMBER('Test Sample Data'!H35),'Test Sample Data'!H35&lt;35,'Test Sample Data'!H35&gt;0),'Test Sample Data'!H35-'Choose Housekeeping Genes'!I$20,35-'Choose Housekeeping Genes'!I$20),"")</f>
        <v/>
      </c>
      <c r="I35" s="22" t="str">
        <f>IF(SUM('Test Sample Data'!I$3:I$194)&gt;10,IF(AND(ISNUMBER('Test Sample Data'!I35),'Test Sample Data'!I35&lt;35,'Test Sample Data'!I35&gt;0),'Test Sample Data'!I35-'Choose Housekeeping Genes'!J$20,35-'Choose Housekeeping Genes'!J$20),"")</f>
        <v/>
      </c>
      <c r="J35" s="22" t="str">
        <f>IF(SUM('Test Sample Data'!J$3:J$194)&gt;10,IF(AND(ISNUMBER('Test Sample Data'!J35),'Test Sample Data'!J35&lt;35,'Test Sample Data'!J35&gt;0),'Test Sample Data'!J35-'Choose Housekeeping Genes'!K$20,35-'Choose Housekeeping Genes'!K$20),"")</f>
        <v/>
      </c>
      <c r="K35" s="22" t="str">
        <f>IF(SUM('Test Sample Data'!K$3:K$194)&gt;10,IF(AND(ISNUMBER('Test Sample Data'!K35),'Test Sample Data'!K35&lt;35,'Test Sample Data'!K35&gt;0),'Test Sample Data'!K35-'Choose Housekeeping Genes'!L$20,35-'Choose Housekeeping Genes'!L$20),"")</f>
        <v/>
      </c>
      <c r="L35" s="22" t="str">
        <f>IF(SUM('Test Sample Data'!L$3:L$194)&gt;10,IF(AND(ISNUMBER('Test Sample Data'!L35),'Test Sample Data'!L35&lt;35,'Test Sample Data'!L35&gt;0),'Test Sample Data'!L35-'Choose Housekeeping Genes'!M$20,35-'Choose Housekeeping Genes'!M$20),"")</f>
        <v/>
      </c>
      <c r="M35" s="22" t="str">
        <f>IF(SUM('Test Sample Data'!M$3:M$194)&gt;10,IF(AND(ISNUMBER('Test Sample Data'!M35),'Test Sample Data'!M35&lt;35,'Test Sample Data'!M35&gt;0),'Test Sample Data'!M35-'Choose Housekeeping Genes'!N$20,35-'Choose Housekeeping Genes'!N$20),"")</f>
        <v/>
      </c>
      <c r="N35" s="22" t="str">
        <f>IF(SUM('Test Sample Data'!N$3:N$194)&gt;10,IF(AND(ISNUMBER('Test Sample Data'!N35),'Test Sample Data'!N35&lt;35,'Test Sample Data'!N35&gt;0),'Test Sample Data'!N35-'Choose Housekeeping Genes'!O$20,35-'Choose Housekeeping Genes'!O$20),"")</f>
        <v/>
      </c>
      <c r="O35" s="22" t="str">
        <f>IF(SUM('Test Sample Data'!O$3:O$194)&gt;10,IF(AND(ISNUMBER('Test Sample Data'!O35),'Test Sample Data'!O35&lt;35,'Test Sample Data'!O35&gt;0),'Test Sample Data'!O35-'Choose Housekeeping Genes'!P$20,35-'Choose Housekeeping Genes'!P$20),"")</f>
        <v/>
      </c>
      <c r="P35" s="22" t="str">
        <f>IF(SUM('Test Sample Data'!P$3:P$194)&gt;10,IF(AND(ISNUMBER('Test Sample Data'!P35),'Test Sample Data'!P35&lt;35,'Test Sample Data'!P35&gt;0),'Test Sample Data'!P35-'Choose Housekeeping Genes'!Q$20,35-'Choose Housekeeping Genes'!Q$20),"")</f>
        <v/>
      </c>
      <c r="Q35" s="22" t="str">
        <f>IF(SUM('Test Sample Data'!Q$3:Q$194)&gt;10,IF(AND(ISNUMBER('Test Sample Data'!Q35),'Test Sample Data'!Q35&lt;35,'Test Sample Data'!Q35&gt;0),'Test Sample Data'!Q35-'Choose Housekeeping Genes'!R$20,35-'Choose Housekeeping Genes'!R$20),"")</f>
        <v/>
      </c>
      <c r="R35" s="22" t="str">
        <f>IF(SUM('Test Sample Data'!R$3:R$194)&gt;10,IF(AND(ISNUMBER('Test Sample Data'!R35),'Test Sample Data'!R35&lt;35,'Test Sample Data'!R35&gt;0),'Test Sample Data'!R35-'Choose Housekeeping Genes'!S$20,35-'Choose Housekeeping Genes'!S$20),"")</f>
        <v/>
      </c>
      <c r="S35" s="22" t="str">
        <f>IF(SUM('Test Sample Data'!S$3:S$194)&gt;10,IF(AND(ISNUMBER('Test Sample Data'!S35),'Test Sample Data'!S35&lt;35,'Test Sample Data'!S35&gt;0),'Test Sample Data'!S35-'Choose Housekeeping Genes'!T$20,35-'Choose Housekeeping Genes'!T$20),"")</f>
        <v/>
      </c>
      <c r="T35" s="22" t="str">
        <f>IF(SUM('Test Sample Data'!T$3:T$194)&gt;10,IF(AND(ISNUMBER('Test Sample Data'!T35),'Test Sample Data'!T35&lt;35,'Test Sample Data'!T35&gt;0),'Test Sample Data'!T35-'Choose Housekeeping Genes'!U$20,35-'Choose Housekeeping Genes'!U$20),"")</f>
        <v/>
      </c>
      <c r="U35" s="22" t="str">
        <f>IF(SUM('Test Sample Data'!U$3:U$194)&gt;10,IF(AND(ISNUMBER('Test Sample Data'!U35),'Test Sample Data'!U35&lt;35,'Test Sample Data'!U35&gt;0),'Test Sample Data'!U35-'Choose Housekeeping Genes'!V$20,35-'Choose Housekeeping Genes'!V$20),"")</f>
        <v/>
      </c>
      <c r="V35" s="22" t="str">
        <f>IF(SUM('Test Sample Data'!V$3:V$194)&gt;10,IF(AND(ISNUMBER('Test Sample Data'!V35),'Test Sample Data'!V35&lt;35,'Test Sample Data'!V35&gt;0),'Test Sample Data'!V35-'Choose Housekeeping Genes'!W$20,35-'Choose Housekeeping Genes'!W$20),"")</f>
        <v/>
      </c>
      <c r="W35" s="144" t="str">
        <f>'Control Sample Data'!A35</f>
        <v>CAIF</v>
      </c>
      <c r="X35" s="145" t="s">
        <v>376</v>
      </c>
      <c r="Y35" s="22" t="str">
        <f>IF(SUM('Control Sample Data'!C$3:C$194)&gt;10,IF(AND(ISNUMBER('Control Sample Data'!C35),'Control Sample Data'!C35&lt;35,'Control Sample Data'!C35&gt;0),'Control Sample Data'!C35-'Choose Housekeeping Genes'!AA$20,35-'Choose Housekeeping Genes'!AA$20),"")</f>
        <v/>
      </c>
      <c r="Z35" s="22" t="str">
        <f>IF(SUM('Control Sample Data'!D$3:D$194)&gt;10,IF(AND(ISNUMBER('Control Sample Data'!D35),'Control Sample Data'!D35&lt;35,'Control Sample Data'!D35&gt;0),'Control Sample Data'!D35-'Choose Housekeeping Genes'!AB$20,35-'Choose Housekeeping Genes'!AB$20),"")</f>
        <v/>
      </c>
      <c r="AA35" s="22" t="str">
        <f>IF(SUM('Control Sample Data'!E$3:E$194)&gt;10,IF(AND(ISNUMBER('Control Sample Data'!E35),'Control Sample Data'!E35&lt;35,'Control Sample Data'!E35&gt;0),'Control Sample Data'!E35-'Choose Housekeeping Genes'!AC$20,35-'Choose Housekeeping Genes'!AC$20),"")</f>
        <v/>
      </c>
      <c r="AB35" s="22" t="str">
        <f>IF(SUM('Control Sample Data'!F$3:F$194)&gt;10,IF(AND(ISNUMBER('Control Sample Data'!F35),'Control Sample Data'!F35&lt;35,'Control Sample Data'!F35&gt;0),'Control Sample Data'!F35-'Choose Housekeeping Genes'!AD$20,35-'Choose Housekeeping Genes'!AD$20),"")</f>
        <v/>
      </c>
      <c r="AC35" s="22" t="str">
        <f>IF(SUM('Control Sample Data'!G$3:G$194)&gt;10,IF(AND(ISNUMBER('Control Sample Data'!G35),'Control Sample Data'!G35&lt;35,'Control Sample Data'!G35&gt;0),'Control Sample Data'!G35-'Choose Housekeeping Genes'!AE$20,35-'Choose Housekeeping Genes'!AE$20),"")</f>
        <v/>
      </c>
      <c r="AD35" s="22" t="str">
        <f>IF(SUM('Control Sample Data'!H$3:H$194)&gt;10,IF(AND(ISNUMBER('Control Sample Data'!H35),'Control Sample Data'!H35&lt;35,'Control Sample Data'!H35&gt;0),'Control Sample Data'!H35-'Choose Housekeeping Genes'!AF$20,35-'Choose Housekeeping Genes'!AF$20),"")</f>
        <v/>
      </c>
      <c r="AE35" s="22" t="str">
        <f>IF(SUM('Control Sample Data'!I$3:I$194)&gt;10,IF(AND(ISNUMBER('Control Sample Data'!I35),'Control Sample Data'!I35&lt;35,'Control Sample Data'!I35&gt;0),'Control Sample Data'!I35-'Choose Housekeeping Genes'!AG$20,35-'Choose Housekeeping Genes'!AG$20),"")</f>
        <v/>
      </c>
      <c r="AF35" s="22" t="str">
        <f>IF(SUM('Control Sample Data'!J$3:J$194)&gt;10,IF(AND(ISNUMBER('Control Sample Data'!J35),'Control Sample Data'!J35&lt;35,'Control Sample Data'!J35&gt;0),'Control Sample Data'!J35-'Choose Housekeeping Genes'!AH$20,35-'Choose Housekeeping Genes'!AH$20),"")</f>
        <v/>
      </c>
      <c r="AG35" s="22" t="str">
        <f>IF(SUM('Control Sample Data'!K$3:K$194)&gt;10,IF(AND(ISNUMBER('Control Sample Data'!K35),'Control Sample Data'!K35&lt;35,'Control Sample Data'!K35&gt;0),'Control Sample Data'!K35-'Choose Housekeeping Genes'!AI$20,35-'Choose Housekeeping Genes'!AI$20),"")</f>
        <v/>
      </c>
      <c r="AH35" s="22" t="str">
        <f>IF(SUM('Control Sample Data'!L$3:L$194)&gt;10,IF(AND(ISNUMBER('Control Sample Data'!L35),'Control Sample Data'!L35&lt;35,'Control Sample Data'!L35&gt;0),'Control Sample Data'!L35-'Choose Housekeeping Genes'!AJ$20,35-'Choose Housekeeping Genes'!AJ$20),"")</f>
        <v/>
      </c>
      <c r="AI35" s="22" t="str">
        <f>IF(SUM('Control Sample Data'!M$3:M$194)&gt;10,IF(AND(ISNUMBER('Control Sample Data'!M35),'Control Sample Data'!M35&lt;35,'Control Sample Data'!M35&gt;0),'Control Sample Data'!M35-'Choose Housekeeping Genes'!AK$20,35-'Choose Housekeeping Genes'!AK$20),"")</f>
        <v/>
      </c>
      <c r="AJ35" s="22" t="str">
        <f>IF(SUM('Control Sample Data'!N$3:N$194)&gt;10,IF(AND(ISNUMBER('Control Sample Data'!N35),'Control Sample Data'!N35&lt;35,'Control Sample Data'!N35&gt;0),'Control Sample Data'!N35-'Choose Housekeeping Genes'!AL$20,35-'Choose Housekeeping Genes'!AL$20),"")</f>
        <v/>
      </c>
      <c r="AK35" s="22" t="str">
        <f>IF(SUM('Control Sample Data'!O$3:O$194)&gt;10,IF(AND(ISNUMBER('Control Sample Data'!O35),'Control Sample Data'!O35&lt;35,'Control Sample Data'!O35&gt;0),'Control Sample Data'!O35-'Choose Housekeeping Genes'!AM$20,35-'Choose Housekeeping Genes'!AM$20),"")</f>
        <v/>
      </c>
      <c r="AL35" s="22" t="str">
        <f>IF(SUM('Control Sample Data'!P$3:P$194)&gt;10,IF(AND(ISNUMBER('Control Sample Data'!P35),'Control Sample Data'!P35&lt;35,'Control Sample Data'!P35&gt;0),'Control Sample Data'!P35-'Choose Housekeeping Genes'!AN$20,35-'Choose Housekeeping Genes'!AN$20),"")</f>
        <v/>
      </c>
      <c r="AM35" s="22" t="str">
        <f>IF(SUM('Control Sample Data'!Q$3:Q$194)&gt;10,IF(AND(ISNUMBER('Control Sample Data'!Q35),'Control Sample Data'!Q35&lt;35,'Control Sample Data'!Q35&gt;0),'Control Sample Data'!Q35-'Choose Housekeeping Genes'!AO$20,35-'Choose Housekeeping Genes'!AO$20),"")</f>
        <v/>
      </c>
      <c r="AN35" s="22" t="str">
        <f>IF(SUM('Control Sample Data'!R$3:R$194)&gt;10,IF(AND(ISNUMBER('Control Sample Data'!R35),'Control Sample Data'!R35&lt;35,'Control Sample Data'!R35&gt;0),'Control Sample Data'!R35-'Choose Housekeeping Genes'!AP$20,35-'Choose Housekeeping Genes'!AP$20),"")</f>
        <v/>
      </c>
      <c r="AO35" s="22" t="str">
        <f>IF(SUM('Control Sample Data'!S$3:S$194)&gt;10,IF(AND(ISNUMBER('Control Sample Data'!S35),'Control Sample Data'!S35&lt;35,'Control Sample Data'!S35&gt;0),'Control Sample Data'!S35-'Choose Housekeeping Genes'!AQ$20,35-'Choose Housekeeping Genes'!AQ$20),"")</f>
        <v/>
      </c>
      <c r="AP35" s="22" t="str">
        <f>IF(SUM('Control Sample Data'!T$3:T$194)&gt;10,IF(AND(ISNUMBER('Control Sample Data'!T35),'Control Sample Data'!T35&lt;35,'Control Sample Data'!T35&gt;0),'Control Sample Data'!T35-'Choose Housekeeping Genes'!AR$20,35-'Choose Housekeeping Genes'!AR$20),"")</f>
        <v/>
      </c>
      <c r="AQ35" s="22" t="str">
        <f>IF(SUM('Control Sample Data'!U$3:U$194)&gt;10,IF(AND(ISNUMBER('Control Sample Data'!U35),'Control Sample Data'!U35&lt;35,'Control Sample Data'!U35&gt;0),'Control Sample Data'!U35-'Choose Housekeeping Genes'!AS$20,35-'Choose Housekeeping Genes'!AS$20),"")</f>
        <v/>
      </c>
      <c r="AR35" s="22" t="str">
        <f>IF(SUM('Control Sample Data'!V$3:V$194)&gt;10,IF(AND(ISNUMBER('Control Sample Data'!V35),'Control Sample Data'!V35&lt;35,'Control Sample Data'!V35&gt;0),'Control Sample Data'!V35-'Choose Housekeeping Genes'!AT$20,35-'Choose Housekeeping Genes'!AT$20),"")</f>
        <v/>
      </c>
      <c r="AS35" s="73" t="str">
        <f>'Control Sample Data'!A35</f>
        <v>CAIF</v>
      </c>
      <c r="AT35" s="21" t="s">
        <v>376</v>
      </c>
      <c r="AU35" s="22" t="str">
        <f ca="1">IF(ISNUMBER(C35-'Choose Housekeeping Genes'!D$12),C35-'Choose Housekeeping Genes'!D$12,"")</f>
        <v/>
      </c>
      <c r="AV35" s="22" t="str">
        <f ca="1">IF(ISNUMBER(D35-'Choose Housekeeping Genes'!E$12),D35-'Choose Housekeeping Genes'!E$12,"")</f>
        <v/>
      </c>
      <c r="AW35" s="22" t="str">
        <f ca="1">IF(ISNUMBER(E35-'Choose Housekeeping Genes'!F$12),E35-'Choose Housekeeping Genes'!F$12,"")</f>
        <v/>
      </c>
      <c r="AX35" s="22" t="str">
        <f ca="1">IF(ISNUMBER(F35-'Choose Housekeeping Genes'!G$12),F35-'Choose Housekeeping Genes'!G$12,"")</f>
        <v/>
      </c>
      <c r="AY35" s="22" t="str">
        <f ca="1">IF(ISNUMBER(G35-'Choose Housekeeping Genes'!H$12),G35-'Choose Housekeeping Genes'!H$12,"")</f>
        <v/>
      </c>
      <c r="AZ35" s="22" t="str">
        <f ca="1">IF(ISNUMBER(H35-'Choose Housekeeping Genes'!I$12),H35-'Choose Housekeeping Genes'!I$12,"")</f>
        <v/>
      </c>
      <c r="BA35" s="22" t="str">
        <f ca="1">IF(ISNUMBER(I35-'Choose Housekeeping Genes'!J$12),I35-'Choose Housekeeping Genes'!J$12,"")</f>
        <v/>
      </c>
      <c r="BB35" s="22" t="str">
        <f ca="1">IF(ISNUMBER(J35-'Choose Housekeeping Genes'!K$12),J35-'Choose Housekeeping Genes'!K$12,"")</f>
        <v/>
      </c>
      <c r="BC35" s="22" t="str">
        <f ca="1">IF(ISNUMBER(K35-'Choose Housekeeping Genes'!L$12),K35-'Choose Housekeeping Genes'!L$12,"")</f>
        <v/>
      </c>
      <c r="BD35" s="22" t="str">
        <f ca="1">IF(ISNUMBER(L35-'Choose Housekeeping Genes'!M$12),L35-'Choose Housekeeping Genes'!M$12,"")</f>
        <v/>
      </c>
      <c r="BE35" s="22" t="str">
        <f ca="1">IF(ISNUMBER(M35-'Choose Housekeeping Genes'!N$12),M35-'Choose Housekeeping Genes'!N$12,"")</f>
        <v/>
      </c>
      <c r="BF35" s="22" t="str">
        <f ca="1">IF(ISNUMBER(N35-'Choose Housekeeping Genes'!O$12),N35-'Choose Housekeeping Genes'!O$12,"")</f>
        <v/>
      </c>
      <c r="BG35" s="22" t="str">
        <f ca="1">IF(ISNUMBER(O35-'Choose Housekeeping Genes'!P$12),O35-'Choose Housekeeping Genes'!P$12,"")</f>
        <v/>
      </c>
      <c r="BH35" s="22" t="str">
        <f ca="1">IF(ISNUMBER(P35-'Choose Housekeeping Genes'!Q$12),P35-'Choose Housekeeping Genes'!Q$12,"")</f>
        <v/>
      </c>
      <c r="BI35" s="22" t="str">
        <f ca="1">IF(ISNUMBER(Q35-'Choose Housekeeping Genes'!R$12),Q35-'Choose Housekeeping Genes'!R$12,"")</f>
        <v/>
      </c>
      <c r="BJ35" s="22" t="str">
        <f ca="1">IF(ISNUMBER(R35-'Choose Housekeeping Genes'!S$12),R35-'Choose Housekeeping Genes'!S$12,"")</f>
        <v/>
      </c>
      <c r="BK35" s="22" t="str">
        <f ca="1">IF(ISNUMBER(S35-'Choose Housekeeping Genes'!T$12),S35-'Choose Housekeeping Genes'!T$12,"")</f>
        <v/>
      </c>
      <c r="BL35" s="22" t="str">
        <f ca="1">IF(ISNUMBER(T35-'Choose Housekeeping Genes'!U$12),T35-'Choose Housekeeping Genes'!U$12,"")</f>
        <v/>
      </c>
      <c r="BM35" s="22" t="str">
        <f ca="1">IF(ISNUMBER(U35-'Choose Housekeeping Genes'!V$12),U35-'Choose Housekeeping Genes'!V$12,"")</f>
        <v/>
      </c>
      <c r="BN35" s="22" t="str">
        <f ca="1">IF(ISNUMBER(V35-'Choose Housekeeping Genes'!W$12),V35-'Choose Housekeeping Genes'!W$12,"")</f>
        <v/>
      </c>
      <c r="BO35" s="147" t="str">
        <f t="shared" ref="BO35:BO66" si="47">W35</f>
        <v>CAIF</v>
      </c>
      <c r="BP35" s="145" t="s">
        <v>376</v>
      </c>
      <c r="BQ35" s="22" t="str">
        <f ca="1">IF(ISNUMBER(Y35-'Choose Housekeeping Genes'!AA$12),Y35-'Choose Housekeeping Genes'!AA$12,"")</f>
        <v/>
      </c>
      <c r="BR35" s="22" t="str">
        <f ca="1">IF(ISNUMBER(Z35-'Choose Housekeeping Genes'!AB$12),Z35-'Choose Housekeeping Genes'!AB$12,"")</f>
        <v/>
      </c>
      <c r="BS35" s="22" t="str">
        <f ca="1">IF(ISNUMBER(AA35-'Choose Housekeeping Genes'!AC$12),AA35-'Choose Housekeeping Genes'!AC$12,"")</f>
        <v/>
      </c>
      <c r="BT35" s="22" t="str">
        <f ca="1">IF(ISNUMBER(AB35-'Choose Housekeeping Genes'!AD$12),AB35-'Choose Housekeeping Genes'!AD$12,"")</f>
        <v/>
      </c>
      <c r="BU35" s="22" t="str">
        <f ca="1">IF(ISNUMBER(AC35-'Choose Housekeeping Genes'!AE$12),AC35-'Choose Housekeeping Genes'!AE$12,"")</f>
        <v/>
      </c>
      <c r="BV35" s="22" t="str">
        <f ca="1">IF(ISNUMBER(AD35-'Choose Housekeeping Genes'!AF$12),AD35-'Choose Housekeeping Genes'!AF$12,"")</f>
        <v/>
      </c>
      <c r="BW35" s="22" t="str">
        <f ca="1">IF(ISNUMBER(AE35-'Choose Housekeeping Genes'!AG$12),AE35-'Choose Housekeeping Genes'!AG$12,"")</f>
        <v/>
      </c>
      <c r="BX35" s="22" t="str">
        <f ca="1">IF(ISNUMBER(AF35-'Choose Housekeeping Genes'!AH$12),AF35-'Choose Housekeeping Genes'!AH$12,"")</f>
        <v/>
      </c>
      <c r="BY35" s="22" t="str">
        <f ca="1">IF(ISNUMBER(AG35-'Choose Housekeeping Genes'!AI$12),AG35-'Choose Housekeeping Genes'!AI$12,"")</f>
        <v/>
      </c>
      <c r="BZ35" s="22" t="str">
        <f ca="1">IF(ISNUMBER(AH35-'Choose Housekeeping Genes'!AJ$12),AH35-'Choose Housekeeping Genes'!AJ$12,"")</f>
        <v/>
      </c>
      <c r="CA35" s="22" t="str">
        <f ca="1">IF(ISNUMBER(AI35-'Choose Housekeeping Genes'!AK$12),AI35-'Choose Housekeeping Genes'!AK$12,"")</f>
        <v/>
      </c>
      <c r="CB35" s="22" t="str">
        <f ca="1">IF(ISNUMBER(AJ35-'Choose Housekeeping Genes'!AL$12),AJ35-'Choose Housekeeping Genes'!AL$12,"")</f>
        <v/>
      </c>
      <c r="CC35" s="22" t="str">
        <f ca="1">IF(ISNUMBER(AK35-'Choose Housekeeping Genes'!AM$12),AK35-'Choose Housekeeping Genes'!AM$12,"")</f>
        <v/>
      </c>
      <c r="CD35" s="22" t="str">
        <f ca="1">IF(ISNUMBER(AL35-'Choose Housekeeping Genes'!AN$12),AL35-'Choose Housekeeping Genes'!AN$12,"")</f>
        <v/>
      </c>
      <c r="CE35" s="22" t="str">
        <f ca="1">IF(ISNUMBER(AM35-'Choose Housekeeping Genes'!AO$12),AM35-'Choose Housekeeping Genes'!AO$12,"")</f>
        <v/>
      </c>
      <c r="CF35" s="22" t="str">
        <f ca="1">IF(ISNUMBER(AN35-'Choose Housekeeping Genes'!AP$12),AN35-'Choose Housekeeping Genes'!AP$12,"")</f>
        <v/>
      </c>
      <c r="CG35" s="22" t="str">
        <f ca="1">IF(ISNUMBER(AO35-'Choose Housekeeping Genes'!AQ$12),AO35-'Choose Housekeeping Genes'!AQ$12,"")</f>
        <v/>
      </c>
      <c r="CH35" s="22" t="str">
        <f ca="1">IF(ISNUMBER(AP35-'Choose Housekeeping Genes'!AR$12),AP35-'Choose Housekeeping Genes'!AR$12,"")</f>
        <v/>
      </c>
      <c r="CI35" s="22" t="str">
        <f ca="1">IF(ISNUMBER(AQ35-'Choose Housekeeping Genes'!AS$12),AQ35-'Choose Housekeeping Genes'!AS$12,"")</f>
        <v/>
      </c>
      <c r="CJ35" s="22" t="str">
        <f ca="1">IF(ISNUMBER(AR35-'Choose Housekeeping Genes'!AT$12),AR35-'Choose Housekeeping Genes'!AT$12,"")</f>
        <v/>
      </c>
      <c r="CK35" s="69" t="e">
        <f t="shared" ca="1" si="4"/>
        <v>#DIV/0!</v>
      </c>
      <c r="CL35" s="148" t="e">
        <f t="shared" ca="1" si="5"/>
        <v>#DIV/0!</v>
      </c>
      <c r="DA35" s="73" t="str">
        <f>'Transcript table'!C43</f>
        <v>CAIF</v>
      </c>
      <c r="DB35" s="21" t="s">
        <v>376</v>
      </c>
      <c r="DC35" s="68" t="str">
        <f t="shared" ca="1" si="6"/>
        <v/>
      </c>
      <c r="DD35" s="68" t="str">
        <f t="shared" ca="1" si="7"/>
        <v/>
      </c>
      <c r="DE35" s="68" t="str">
        <f t="shared" ca="1" si="8"/>
        <v/>
      </c>
      <c r="DF35" s="68" t="str">
        <f t="shared" ca="1" si="9"/>
        <v/>
      </c>
      <c r="DG35" s="68" t="str">
        <f t="shared" ca="1" si="10"/>
        <v/>
      </c>
      <c r="DH35" s="68" t="str">
        <f t="shared" ca="1" si="11"/>
        <v/>
      </c>
      <c r="DI35" s="68" t="str">
        <f t="shared" ca="1" si="12"/>
        <v/>
      </c>
      <c r="DJ35" s="68" t="str">
        <f t="shared" ca="1" si="13"/>
        <v/>
      </c>
      <c r="DK35" s="68" t="str">
        <f t="shared" ca="1" si="14"/>
        <v/>
      </c>
      <c r="DL35" s="68" t="str">
        <f t="shared" ca="1" si="15"/>
        <v/>
      </c>
      <c r="DM35" s="68" t="str">
        <f t="shared" ca="1" si="16"/>
        <v/>
      </c>
      <c r="DN35" s="68" t="str">
        <f t="shared" ca="1" si="17"/>
        <v/>
      </c>
      <c r="DO35" s="68" t="str">
        <f t="shared" ca="1" si="18"/>
        <v/>
      </c>
      <c r="DP35" s="68" t="str">
        <f t="shared" ca="1" si="19"/>
        <v/>
      </c>
      <c r="DQ35" s="68" t="str">
        <f t="shared" ca="1" si="20"/>
        <v/>
      </c>
      <c r="DR35" s="68" t="str">
        <f t="shared" ca="1" si="21"/>
        <v/>
      </c>
      <c r="DS35" s="68" t="str">
        <f t="shared" ca="1" si="22"/>
        <v/>
      </c>
      <c r="DT35" s="68" t="str">
        <f t="shared" ca="1" si="23"/>
        <v/>
      </c>
      <c r="DU35" s="68" t="str">
        <f t="shared" ca="1" si="24"/>
        <v/>
      </c>
      <c r="DV35" s="68" t="str">
        <f t="shared" ca="1" si="25"/>
        <v/>
      </c>
      <c r="DW35" s="146" t="str">
        <f>'Transcript table'!C43</f>
        <v>CAIF</v>
      </c>
      <c r="DX35" s="145" t="s">
        <v>376</v>
      </c>
      <c r="DY35" s="68" t="str">
        <f t="shared" ca="1" si="26"/>
        <v/>
      </c>
      <c r="DZ35" s="68" t="str">
        <f t="shared" ca="1" si="27"/>
        <v/>
      </c>
      <c r="EA35" s="68" t="str">
        <f t="shared" ca="1" si="28"/>
        <v/>
      </c>
      <c r="EB35" s="68" t="str">
        <f t="shared" ca="1" si="29"/>
        <v/>
      </c>
      <c r="EC35" s="68" t="str">
        <f t="shared" ca="1" si="30"/>
        <v/>
      </c>
      <c r="ED35" s="68" t="str">
        <f t="shared" ca="1" si="31"/>
        <v/>
      </c>
      <c r="EE35" s="68" t="str">
        <f t="shared" ca="1" si="32"/>
        <v/>
      </c>
      <c r="EF35" s="68" t="str">
        <f t="shared" ca="1" si="33"/>
        <v/>
      </c>
      <c r="EG35" s="68" t="str">
        <f t="shared" ca="1" si="34"/>
        <v/>
      </c>
      <c r="EH35" s="68" t="str">
        <f t="shared" ca="1" si="35"/>
        <v/>
      </c>
      <c r="EI35" s="68" t="str">
        <f t="shared" ca="1" si="36"/>
        <v/>
      </c>
      <c r="EJ35" s="68" t="str">
        <f t="shared" ca="1" si="37"/>
        <v/>
      </c>
      <c r="EK35" s="68" t="str">
        <f t="shared" ca="1" si="38"/>
        <v/>
      </c>
      <c r="EL35" s="68" t="str">
        <f t="shared" ca="1" si="39"/>
        <v/>
      </c>
      <c r="EM35" s="68" t="str">
        <f t="shared" ca="1" si="40"/>
        <v/>
      </c>
      <c r="EN35" s="68" t="str">
        <f t="shared" ca="1" si="41"/>
        <v/>
      </c>
      <c r="EO35" s="68" t="str">
        <f t="shared" ca="1" si="42"/>
        <v/>
      </c>
      <c r="EP35" s="68" t="str">
        <f t="shared" ca="1" si="43"/>
        <v/>
      </c>
      <c r="EQ35" s="68" t="str">
        <f t="shared" ca="1" si="44"/>
        <v/>
      </c>
      <c r="ER35" s="68" t="str">
        <f t="shared" ca="1" si="45"/>
        <v/>
      </c>
    </row>
    <row r="36" spans="1:148" ht="12.75" customHeight="1">
      <c r="A36" s="139" t="str">
        <f>'Test Sample Data'!A36</f>
        <v>Chaer</v>
      </c>
      <c r="B36" s="141" t="s">
        <v>374</v>
      </c>
      <c r="C36" s="22" t="str">
        <f>IF(SUM('Test Sample Data'!C$3:C$194)&gt;10,IF(AND(ISNUMBER('Test Sample Data'!C36),'Test Sample Data'!C36&lt;35,'Test Sample Data'!C36&gt;0),'Test Sample Data'!C36-'Choose Housekeeping Genes'!D$20,35-'Choose Housekeeping Genes'!D$20),"")</f>
        <v/>
      </c>
      <c r="D36" s="22" t="str">
        <f>IF(SUM('Test Sample Data'!D$3:D$194)&gt;10,IF(AND(ISNUMBER('Test Sample Data'!D36),'Test Sample Data'!D36&lt;35,'Test Sample Data'!D36&gt;0),'Test Sample Data'!D36-'Choose Housekeeping Genes'!E$20,35-'Choose Housekeeping Genes'!E$20),"")</f>
        <v/>
      </c>
      <c r="E36" s="22" t="str">
        <f>IF(SUM('Test Sample Data'!E$3:E$194)&gt;10,IF(AND(ISNUMBER('Test Sample Data'!E36),'Test Sample Data'!E36&lt;35,'Test Sample Data'!E36&gt;0),'Test Sample Data'!E36-'Choose Housekeeping Genes'!F$20,35-'Choose Housekeeping Genes'!F$20),"")</f>
        <v/>
      </c>
      <c r="F36" s="22" t="str">
        <f>IF(SUM('Test Sample Data'!F$3:F$194)&gt;10,IF(AND(ISNUMBER('Test Sample Data'!F36),'Test Sample Data'!F36&lt;35,'Test Sample Data'!F36&gt;0),'Test Sample Data'!F36-'Choose Housekeeping Genes'!G$20,35-'Choose Housekeeping Genes'!G$20),"")</f>
        <v/>
      </c>
      <c r="G36" s="22" t="str">
        <f>IF(SUM('Test Sample Data'!G$3:G$194)&gt;10,IF(AND(ISNUMBER('Test Sample Data'!G36),'Test Sample Data'!G36&lt;35,'Test Sample Data'!G36&gt;0),'Test Sample Data'!G36-'Choose Housekeeping Genes'!H$20,35-'Choose Housekeeping Genes'!H$20),"")</f>
        <v/>
      </c>
      <c r="H36" s="22" t="str">
        <f>IF(SUM('Test Sample Data'!H$3:H$194)&gt;10,IF(AND(ISNUMBER('Test Sample Data'!H36),'Test Sample Data'!H36&lt;35,'Test Sample Data'!H36&gt;0),'Test Sample Data'!H36-'Choose Housekeeping Genes'!I$20,35-'Choose Housekeeping Genes'!I$20),"")</f>
        <v/>
      </c>
      <c r="I36" s="22" t="str">
        <f>IF(SUM('Test Sample Data'!I$3:I$194)&gt;10,IF(AND(ISNUMBER('Test Sample Data'!I36),'Test Sample Data'!I36&lt;35,'Test Sample Data'!I36&gt;0),'Test Sample Data'!I36-'Choose Housekeeping Genes'!J$20,35-'Choose Housekeeping Genes'!J$20),"")</f>
        <v/>
      </c>
      <c r="J36" s="22" t="str">
        <f>IF(SUM('Test Sample Data'!J$3:J$194)&gt;10,IF(AND(ISNUMBER('Test Sample Data'!J36),'Test Sample Data'!J36&lt;35,'Test Sample Data'!J36&gt;0),'Test Sample Data'!J36-'Choose Housekeeping Genes'!K$20,35-'Choose Housekeeping Genes'!K$20),"")</f>
        <v/>
      </c>
      <c r="K36" s="22" t="str">
        <f>IF(SUM('Test Sample Data'!K$3:K$194)&gt;10,IF(AND(ISNUMBER('Test Sample Data'!K36),'Test Sample Data'!K36&lt;35,'Test Sample Data'!K36&gt;0),'Test Sample Data'!K36-'Choose Housekeeping Genes'!L$20,35-'Choose Housekeeping Genes'!L$20),"")</f>
        <v/>
      </c>
      <c r="L36" s="22" t="str">
        <f>IF(SUM('Test Sample Data'!L$3:L$194)&gt;10,IF(AND(ISNUMBER('Test Sample Data'!L36),'Test Sample Data'!L36&lt;35,'Test Sample Data'!L36&gt;0),'Test Sample Data'!L36-'Choose Housekeeping Genes'!M$20,35-'Choose Housekeeping Genes'!M$20),"")</f>
        <v/>
      </c>
      <c r="M36" s="22" t="str">
        <f>IF(SUM('Test Sample Data'!M$3:M$194)&gt;10,IF(AND(ISNUMBER('Test Sample Data'!M36),'Test Sample Data'!M36&lt;35,'Test Sample Data'!M36&gt;0),'Test Sample Data'!M36-'Choose Housekeeping Genes'!N$20,35-'Choose Housekeeping Genes'!N$20),"")</f>
        <v/>
      </c>
      <c r="N36" s="22" t="str">
        <f>IF(SUM('Test Sample Data'!N$3:N$194)&gt;10,IF(AND(ISNUMBER('Test Sample Data'!N36),'Test Sample Data'!N36&lt;35,'Test Sample Data'!N36&gt;0),'Test Sample Data'!N36-'Choose Housekeeping Genes'!O$20,35-'Choose Housekeeping Genes'!O$20),"")</f>
        <v/>
      </c>
      <c r="O36" s="22" t="str">
        <f>IF(SUM('Test Sample Data'!O$3:O$194)&gt;10,IF(AND(ISNUMBER('Test Sample Data'!O36),'Test Sample Data'!O36&lt;35,'Test Sample Data'!O36&gt;0),'Test Sample Data'!O36-'Choose Housekeeping Genes'!P$20,35-'Choose Housekeeping Genes'!P$20),"")</f>
        <v/>
      </c>
      <c r="P36" s="22" t="str">
        <f>IF(SUM('Test Sample Data'!P$3:P$194)&gt;10,IF(AND(ISNUMBER('Test Sample Data'!P36),'Test Sample Data'!P36&lt;35,'Test Sample Data'!P36&gt;0),'Test Sample Data'!P36-'Choose Housekeeping Genes'!Q$20,35-'Choose Housekeeping Genes'!Q$20),"")</f>
        <v/>
      </c>
      <c r="Q36" s="22" t="str">
        <f>IF(SUM('Test Sample Data'!Q$3:Q$194)&gt;10,IF(AND(ISNUMBER('Test Sample Data'!Q36),'Test Sample Data'!Q36&lt;35,'Test Sample Data'!Q36&gt;0),'Test Sample Data'!Q36-'Choose Housekeeping Genes'!R$20,35-'Choose Housekeeping Genes'!R$20),"")</f>
        <v/>
      </c>
      <c r="R36" s="22" t="str">
        <f>IF(SUM('Test Sample Data'!R$3:R$194)&gt;10,IF(AND(ISNUMBER('Test Sample Data'!R36),'Test Sample Data'!R36&lt;35,'Test Sample Data'!R36&gt;0),'Test Sample Data'!R36-'Choose Housekeeping Genes'!S$20,35-'Choose Housekeeping Genes'!S$20),"")</f>
        <v/>
      </c>
      <c r="S36" s="22" t="str">
        <f>IF(SUM('Test Sample Data'!S$3:S$194)&gt;10,IF(AND(ISNUMBER('Test Sample Data'!S36),'Test Sample Data'!S36&lt;35,'Test Sample Data'!S36&gt;0),'Test Sample Data'!S36-'Choose Housekeeping Genes'!T$20,35-'Choose Housekeeping Genes'!T$20),"")</f>
        <v/>
      </c>
      <c r="T36" s="22" t="str">
        <f>IF(SUM('Test Sample Data'!T$3:T$194)&gt;10,IF(AND(ISNUMBER('Test Sample Data'!T36),'Test Sample Data'!T36&lt;35,'Test Sample Data'!T36&gt;0),'Test Sample Data'!T36-'Choose Housekeeping Genes'!U$20,35-'Choose Housekeeping Genes'!U$20),"")</f>
        <v/>
      </c>
      <c r="U36" s="22" t="str">
        <f>IF(SUM('Test Sample Data'!U$3:U$194)&gt;10,IF(AND(ISNUMBER('Test Sample Data'!U36),'Test Sample Data'!U36&lt;35,'Test Sample Data'!U36&gt;0),'Test Sample Data'!U36-'Choose Housekeeping Genes'!V$20,35-'Choose Housekeeping Genes'!V$20),"")</f>
        <v/>
      </c>
      <c r="V36" s="22" t="str">
        <f>IF(SUM('Test Sample Data'!V$3:V$194)&gt;10,IF(AND(ISNUMBER('Test Sample Data'!V36),'Test Sample Data'!V36&lt;35,'Test Sample Data'!V36&gt;0),'Test Sample Data'!V36-'Choose Housekeeping Genes'!W$20,35-'Choose Housekeeping Genes'!W$20),"")</f>
        <v/>
      </c>
      <c r="W36" s="144" t="str">
        <f>'Control Sample Data'!A36</f>
        <v>Chaer</v>
      </c>
      <c r="X36" s="145" t="s">
        <v>374</v>
      </c>
      <c r="Y36" s="22" t="str">
        <f>IF(SUM('Control Sample Data'!C$3:C$194)&gt;10,IF(AND(ISNUMBER('Control Sample Data'!C36),'Control Sample Data'!C36&lt;35,'Control Sample Data'!C36&gt;0),'Control Sample Data'!C36-'Choose Housekeeping Genes'!AA$20,35-'Choose Housekeeping Genes'!AA$20),"")</f>
        <v/>
      </c>
      <c r="Z36" s="22" t="str">
        <f>IF(SUM('Control Sample Data'!D$3:D$194)&gt;10,IF(AND(ISNUMBER('Control Sample Data'!D36),'Control Sample Data'!D36&lt;35,'Control Sample Data'!D36&gt;0),'Control Sample Data'!D36-'Choose Housekeeping Genes'!AB$20,35-'Choose Housekeeping Genes'!AB$20),"")</f>
        <v/>
      </c>
      <c r="AA36" s="22" t="str">
        <f>IF(SUM('Control Sample Data'!E$3:E$194)&gt;10,IF(AND(ISNUMBER('Control Sample Data'!E36),'Control Sample Data'!E36&lt;35,'Control Sample Data'!E36&gt;0),'Control Sample Data'!E36-'Choose Housekeeping Genes'!AC$20,35-'Choose Housekeeping Genes'!AC$20),"")</f>
        <v/>
      </c>
      <c r="AB36" s="22" t="str">
        <f>IF(SUM('Control Sample Data'!F$3:F$194)&gt;10,IF(AND(ISNUMBER('Control Sample Data'!F36),'Control Sample Data'!F36&lt;35,'Control Sample Data'!F36&gt;0),'Control Sample Data'!F36-'Choose Housekeeping Genes'!AD$20,35-'Choose Housekeeping Genes'!AD$20),"")</f>
        <v/>
      </c>
      <c r="AC36" s="22" t="str">
        <f>IF(SUM('Control Sample Data'!G$3:G$194)&gt;10,IF(AND(ISNUMBER('Control Sample Data'!G36),'Control Sample Data'!G36&lt;35,'Control Sample Data'!G36&gt;0),'Control Sample Data'!G36-'Choose Housekeeping Genes'!AE$20,35-'Choose Housekeeping Genes'!AE$20),"")</f>
        <v/>
      </c>
      <c r="AD36" s="22" t="str">
        <f>IF(SUM('Control Sample Data'!H$3:H$194)&gt;10,IF(AND(ISNUMBER('Control Sample Data'!H36),'Control Sample Data'!H36&lt;35,'Control Sample Data'!H36&gt;0),'Control Sample Data'!H36-'Choose Housekeeping Genes'!AF$20,35-'Choose Housekeeping Genes'!AF$20),"")</f>
        <v/>
      </c>
      <c r="AE36" s="22" t="str">
        <f>IF(SUM('Control Sample Data'!I$3:I$194)&gt;10,IF(AND(ISNUMBER('Control Sample Data'!I36),'Control Sample Data'!I36&lt;35,'Control Sample Data'!I36&gt;0),'Control Sample Data'!I36-'Choose Housekeeping Genes'!AG$20,35-'Choose Housekeeping Genes'!AG$20),"")</f>
        <v/>
      </c>
      <c r="AF36" s="22" t="str">
        <f>IF(SUM('Control Sample Data'!J$3:J$194)&gt;10,IF(AND(ISNUMBER('Control Sample Data'!J36),'Control Sample Data'!J36&lt;35,'Control Sample Data'!J36&gt;0),'Control Sample Data'!J36-'Choose Housekeeping Genes'!AH$20,35-'Choose Housekeeping Genes'!AH$20),"")</f>
        <v/>
      </c>
      <c r="AG36" s="22" t="str">
        <f>IF(SUM('Control Sample Data'!K$3:K$194)&gt;10,IF(AND(ISNUMBER('Control Sample Data'!K36),'Control Sample Data'!K36&lt;35,'Control Sample Data'!K36&gt;0),'Control Sample Data'!K36-'Choose Housekeeping Genes'!AI$20,35-'Choose Housekeeping Genes'!AI$20),"")</f>
        <v/>
      </c>
      <c r="AH36" s="22" t="str">
        <f>IF(SUM('Control Sample Data'!L$3:L$194)&gt;10,IF(AND(ISNUMBER('Control Sample Data'!L36),'Control Sample Data'!L36&lt;35,'Control Sample Data'!L36&gt;0),'Control Sample Data'!L36-'Choose Housekeeping Genes'!AJ$20,35-'Choose Housekeeping Genes'!AJ$20),"")</f>
        <v/>
      </c>
      <c r="AI36" s="22" t="str">
        <f>IF(SUM('Control Sample Data'!M$3:M$194)&gt;10,IF(AND(ISNUMBER('Control Sample Data'!M36),'Control Sample Data'!M36&lt;35,'Control Sample Data'!M36&gt;0),'Control Sample Data'!M36-'Choose Housekeeping Genes'!AK$20,35-'Choose Housekeeping Genes'!AK$20),"")</f>
        <v/>
      </c>
      <c r="AJ36" s="22" t="str">
        <f>IF(SUM('Control Sample Data'!N$3:N$194)&gt;10,IF(AND(ISNUMBER('Control Sample Data'!N36),'Control Sample Data'!N36&lt;35,'Control Sample Data'!N36&gt;0),'Control Sample Data'!N36-'Choose Housekeeping Genes'!AL$20,35-'Choose Housekeeping Genes'!AL$20),"")</f>
        <v/>
      </c>
      <c r="AK36" s="22" t="str">
        <f>IF(SUM('Control Sample Data'!O$3:O$194)&gt;10,IF(AND(ISNUMBER('Control Sample Data'!O36),'Control Sample Data'!O36&lt;35,'Control Sample Data'!O36&gt;0),'Control Sample Data'!O36-'Choose Housekeeping Genes'!AM$20,35-'Choose Housekeeping Genes'!AM$20),"")</f>
        <v/>
      </c>
      <c r="AL36" s="22" t="str">
        <f>IF(SUM('Control Sample Data'!P$3:P$194)&gt;10,IF(AND(ISNUMBER('Control Sample Data'!P36),'Control Sample Data'!P36&lt;35,'Control Sample Data'!P36&gt;0),'Control Sample Data'!P36-'Choose Housekeeping Genes'!AN$20,35-'Choose Housekeeping Genes'!AN$20),"")</f>
        <v/>
      </c>
      <c r="AM36" s="22" t="str">
        <f>IF(SUM('Control Sample Data'!Q$3:Q$194)&gt;10,IF(AND(ISNUMBER('Control Sample Data'!Q36),'Control Sample Data'!Q36&lt;35,'Control Sample Data'!Q36&gt;0),'Control Sample Data'!Q36-'Choose Housekeeping Genes'!AO$20,35-'Choose Housekeeping Genes'!AO$20),"")</f>
        <v/>
      </c>
      <c r="AN36" s="22" t="str">
        <f>IF(SUM('Control Sample Data'!R$3:R$194)&gt;10,IF(AND(ISNUMBER('Control Sample Data'!R36),'Control Sample Data'!R36&lt;35,'Control Sample Data'!R36&gt;0),'Control Sample Data'!R36-'Choose Housekeeping Genes'!AP$20,35-'Choose Housekeeping Genes'!AP$20),"")</f>
        <v/>
      </c>
      <c r="AO36" s="22" t="str">
        <f>IF(SUM('Control Sample Data'!S$3:S$194)&gt;10,IF(AND(ISNUMBER('Control Sample Data'!S36),'Control Sample Data'!S36&lt;35,'Control Sample Data'!S36&gt;0),'Control Sample Data'!S36-'Choose Housekeeping Genes'!AQ$20,35-'Choose Housekeeping Genes'!AQ$20),"")</f>
        <v/>
      </c>
      <c r="AP36" s="22" t="str">
        <f>IF(SUM('Control Sample Data'!T$3:T$194)&gt;10,IF(AND(ISNUMBER('Control Sample Data'!T36),'Control Sample Data'!T36&lt;35,'Control Sample Data'!T36&gt;0),'Control Sample Data'!T36-'Choose Housekeeping Genes'!AR$20,35-'Choose Housekeeping Genes'!AR$20),"")</f>
        <v/>
      </c>
      <c r="AQ36" s="22" t="str">
        <f>IF(SUM('Control Sample Data'!U$3:U$194)&gt;10,IF(AND(ISNUMBER('Control Sample Data'!U36),'Control Sample Data'!U36&lt;35,'Control Sample Data'!U36&gt;0),'Control Sample Data'!U36-'Choose Housekeeping Genes'!AS$20,35-'Choose Housekeeping Genes'!AS$20),"")</f>
        <v/>
      </c>
      <c r="AR36" s="22" t="str">
        <f>IF(SUM('Control Sample Data'!V$3:V$194)&gt;10,IF(AND(ISNUMBER('Control Sample Data'!V36),'Control Sample Data'!V36&lt;35,'Control Sample Data'!V36&gt;0),'Control Sample Data'!V36-'Choose Housekeeping Genes'!AT$20,35-'Choose Housekeeping Genes'!AT$20),"")</f>
        <v/>
      </c>
      <c r="AS36" s="73" t="str">
        <f>'Control Sample Data'!A36</f>
        <v>Chaer</v>
      </c>
      <c r="AT36" s="21" t="s">
        <v>374</v>
      </c>
      <c r="AU36" s="22" t="str">
        <f ca="1">IF(ISNUMBER(C36-'Choose Housekeeping Genes'!D$12),C36-'Choose Housekeeping Genes'!D$12,"")</f>
        <v/>
      </c>
      <c r="AV36" s="22" t="str">
        <f ca="1">IF(ISNUMBER(D36-'Choose Housekeeping Genes'!E$12),D36-'Choose Housekeeping Genes'!E$12,"")</f>
        <v/>
      </c>
      <c r="AW36" s="22" t="str">
        <f ca="1">IF(ISNUMBER(E36-'Choose Housekeeping Genes'!F$12),E36-'Choose Housekeeping Genes'!F$12,"")</f>
        <v/>
      </c>
      <c r="AX36" s="22" t="str">
        <f ca="1">IF(ISNUMBER(F36-'Choose Housekeeping Genes'!G$12),F36-'Choose Housekeeping Genes'!G$12,"")</f>
        <v/>
      </c>
      <c r="AY36" s="22" t="str">
        <f ca="1">IF(ISNUMBER(G36-'Choose Housekeeping Genes'!H$12),G36-'Choose Housekeeping Genes'!H$12,"")</f>
        <v/>
      </c>
      <c r="AZ36" s="22" t="str">
        <f ca="1">IF(ISNUMBER(H36-'Choose Housekeeping Genes'!I$12),H36-'Choose Housekeeping Genes'!I$12,"")</f>
        <v/>
      </c>
      <c r="BA36" s="22" t="str">
        <f ca="1">IF(ISNUMBER(I36-'Choose Housekeeping Genes'!J$12),I36-'Choose Housekeeping Genes'!J$12,"")</f>
        <v/>
      </c>
      <c r="BB36" s="22" t="str">
        <f ca="1">IF(ISNUMBER(J36-'Choose Housekeeping Genes'!K$12),J36-'Choose Housekeeping Genes'!K$12,"")</f>
        <v/>
      </c>
      <c r="BC36" s="22" t="str">
        <f ca="1">IF(ISNUMBER(K36-'Choose Housekeeping Genes'!L$12),K36-'Choose Housekeeping Genes'!L$12,"")</f>
        <v/>
      </c>
      <c r="BD36" s="22" t="str">
        <f ca="1">IF(ISNUMBER(L36-'Choose Housekeeping Genes'!M$12),L36-'Choose Housekeeping Genes'!M$12,"")</f>
        <v/>
      </c>
      <c r="BE36" s="22" t="str">
        <f ca="1">IF(ISNUMBER(M36-'Choose Housekeeping Genes'!N$12),M36-'Choose Housekeeping Genes'!N$12,"")</f>
        <v/>
      </c>
      <c r="BF36" s="22" t="str">
        <f ca="1">IF(ISNUMBER(N36-'Choose Housekeeping Genes'!O$12),N36-'Choose Housekeeping Genes'!O$12,"")</f>
        <v/>
      </c>
      <c r="BG36" s="22" t="str">
        <f ca="1">IF(ISNUMBER(O36-'Choose Housekeeping Genes'!P$12),O36-'Choose Housekeeping Genes'!P$12,"")</f>
        <v/>
      </c>
      <c r="BH36" s="22" t="str">
        <f ca="1">IF(ISNUMBER(P36-'Choose Housekeeping Genes'!Q$12),P36-'Choose Housekeeping Genes'!Q$12,"")</f>
        <v/>
      </c>
      <c r="BI36" s="22" t="str">
        <f ca="1">IF(ISNUMBER(Q36-'Choose Housekeeping Genes'!R$12),Q36-'Choose Housekeeping Genes'!R$12,"")</f>
        <v/>
      </c>
      <c r="BJ36" s="22" t="str">
        <f ca="1">IF(ISNUMBER(R36-'Choose Housekeeping Genes'!S$12),R36-'Choose Housekeeping Genes'!S$12,"")</f>
        <v/>
      </c>
      <c r="BK36" s="22" t="str">
        <f ca="1">IF(ISNUMBER(S36-'Choose Housekeeping Genes'!T$12),S36-'Choose Housekeeping Genes'!T$12,"")</f>
        <v/>
      </c>
      <c r="BL36" s="22" t="str">
        <f ca="1">IF(ISNUMBER(T36-'Choose Housekeeping Genes'!U$12),T36-'Choose Housekeeping Genes'!U$12,"")</f>
        <v/>
      </c>
      <c r="BM36" s="22" t="str">
        <f ca="1">IF(ISNUMBER(U36-'Choose Housekeeping Genes'!V$12),U36-'Choose Housekeeping Genes'!V$12,"")</f>
        <v/>
      </c>
      <c r="BN36" s="22" t="str">
        <f ca="1">IF(ISNUMBER(V36-'Choose Housekeeping Genes'!W$12),V36-'Choose Housekeeping Genes'!W$12,"")</f>
        <v/>
      </c>
      <c r="BO36" s="147" t="str">
        <f t="shared" si="47"/>
        <v>Chaer</v>
      </c>
      <c r="BP36" s="145" t="s">
        <v>374</v>
      </c>
      <c r="BQ36" s="22" t="str">
        <f ca="1">IF(ISNUMBER(Y36-'Choose Housekeeping Genes'!AA$12),Y36-'Choose Housekeeping Genes'!AA$12,"")</f>
        <v/>
      </c>
      <c r="BR36" s="22" t="str">
        <f ca="1">IF(ISNUMBER(Z36-'Choose Housekeeping Genes'!AB$12),Z36-'Choose Housekeeping Genes'!AB$12,"")</f>
        <v/>
      </c>
      <c r="BS36" s="22" t="str">
        <f ca="1">IF(ISNUMBER(AA36-'Choose Housekeeping Genes'!AC$12),AA36-'Choose Housekeeping Genes'!AC$12,"")</f>
        <v/>
      </c>
      <c r="BT36" s="22" t="str">
        <f ca="1">IF(ISNUMBER(AB36-'Choose Housekeeping Genes'!AD$12),AB36-'Choose Housekeeping Genes'!AD$12,"")</f>
        <v/>
      </c>
      <c r="BU36" s="22" t="str">
        <f ca="1">IF(ISNUMBER(AC36-'Choose Housekeeping Genes'!AE$12),AC36-'Choose Housekeeping Genes'!AE$12,"")</f>
        <v/>
      </c>
      <c r="BV36" s="22" t="str">
        <f ca="1">IF(ISNUMBER(AD36-'Choose Housekeeping Genes'!AF$12),AD36-'Choose Housekeeping Genes'!AF$12,"")</f>
        <v/>
      </c>
      <c r="BW36" s="22" t="str">
        <f ca="1">IF(ISNUMBER(AE36-'Choose Housekeeping Genes'!AG$12),AE36-'Choose Housekeeping Genes'!AG$12,"")</f>
        <v/>
      </c>
      <c r="BX36" s="22" t="str">
        <f ca="1">IF(ISNUMBER(AF36-'Choose Housekeeping Genes'!AH$12),AF36-'Choose Housekeeping Genes'!AH$12,"")</f>
        <v/>
      </c>
      <c r="BY36" s="22" t="str">
        <f ca="1">IF(ISNUMBER(AG36-'Choose Housekeeping Genes'!AI$12),AG36-'Choose Housekeeping Genes'!AI$12,"")</f>
        <v/>
      </c>
      <c r="BZ36" s="22" t="str">
        <f ca="1">IF(ISNUMBER(AH36-'Choose Housekeeping Genes'!AJ$12),AH36-'Choose Housekeeping Genes'!AJ$12,"")</f>
        <v/>
      </c>
      <c r="CA36" s="22" t="str">
        <f ca="1">IF(ISNUMBER(AI36-'Choose Housekeeping Genes'!AK$12),AI36-'Choose Housekeeping Genes'!AK$12,"")</f>
        <v/>
      </c>
      <c r="CB36" s="22" t="str">
        <f ca="1">IF(ISNUMBER(AJ36-'Choose Housekeeping Genes'!AL$12),AJ36-'Choose Housekeeping Genes'!AL$12,"")</f>
        <v/>
      </c>
      <c r="CC36" s="22" t="str">
        <f ca="1">IF(ISNUMBER(AK36-'Choose Housekeeping Genes'!AM$12),AK36-'Choose Housekeeping Genes'!AM$12,"")</f>
        <v/>
      </c>
      <c r="CD36" s="22" t="str">
        <f ca="1">IF(ISNUMBER(AL36-'Choose Housekeeping Genes'!AN$12),AL36-'Choose Housekeeping Genes'!AN$12,"")</f>
        <v/>
      </c>
      <c r="CE36" s="22" t="str">
        <f ca="1">IF(ISNUMBER(AM36-'Choose Housekeeping Genes'!AO$12),AM36-'Choose Housekeeping Genes'!AO$12,"")</f>
        <v/>
      </c>
      <c r="CF36" s="22" t="str">
        <f ca="1">IF(ISNUMBER(AN36-'Choose Housekeeping Genes'!AP$12),AN36-'Choose Housekeeping Genes'!AP$12,"")</f>
        <v/>
      </c>
      <c r="CG36" s="22" t="str">
        <f ca="1">IF(ISNUMBER(AO36-'Choose Housekeeping Genes'!AQ$12),AO36-'Choose Housekeeping Genes'!AQ$12,"")</f>
        <v/>
      </c>
      <c r="CH36" s="22" t="str">
        <f ca="1">IF(ISNUMBER(AP36-'Choose Housekeeping Genes'!AR$12),AP36-'Choose Housekeeping Genes'!AR$12,"")</f>
        <v/>
      </c>
      <c r="CI36" s="22" t="str">
        <f ca="1">IF(ISNUMBER(AQ36-'Choose Housekeeping Genes'!AS$12),AQ36-'Choose Housekeeping Genes'!AS$12,"")</f>
        <v/>
      </c>
      <c r="CJ36" s="22" t="str">
        <f ca="1">IF(ISNUMBER(AR36-'Choose Housekeeping Genes'!AT$12),AR36-'Choose Housekeeping Genes'!AT$12,"")</f>
        <v/>
      </c>
      <c r="CK36" s="69" t="e">
        <f t="shared" ca="1" si="4"/>
        <v>#DIV/0!</v>
      </c>
      <c r="CL36" s="148" t="e">
        <f t="shared" ca="1" si="5"/>
        <v>#DIV/0!</v>
      </c>
      <c r="DA36" s="73" t="str">
        <f>'Transcript table'!C44</f>
        <v>Chaer</v>
      </c>
      <c r="DB36" s="21" t="s">
        <v>374</v>
      </c>
      <c r="DC36" s="68" t="str">
        <f t="shared" ca="1" si="6"/>
        <v/>
      </c>
      <c r="DD36" s="68" t="str">
        <f t="shared" ca="1" si="7"/>
        <v/>
      </c>
      <c r="DE36" s="68" t="str">
        <f t="shared" ca="1" si="8"/>
        <v/>
      </c>
      <c r="DF36" s="68" t="str">
        <f t="shared" ca="1" si="9"/>
        <v/>
      </c>
      <c r="DG36" s="68" t="str">
        <f t="shared" ca="1" si="10"/>
        <v/>
      </c>
      <c r="DH36" s="68" t="str">
        <f t="shared" ca="1" si="11"/>
        <v/>
      </c>
      <c r="DI36" s="68" t="str">
        <f t="shared" ca="1" si="12"/>
        <v/>
      </c>
      <c r="DJ36" s="68" t="str">
        <f t="shared" ca="1" si="13"/>
        <v/>
      </c>
      <c r="DK36" s="68" t="str">
        <f t="shared" ca="1" si="14"/>
        <v/>
      </c>
      <c r="DL36" s="68" t="str">
        <f t="shared" ca="1" si="15"/>
        <v/>
      </c>
      <c r="DM36" s="68" t="str">
        <f t="shared" ca="1" si="16"/>
        <v/>
      </c>
      <c r="DN36" s="68" t="str">
        <f t="shared" ca="1" si="17"/>
        <v/>
      </c>
      <c r="DO36" s="68" t="str">
        <f t="shared" ca="1" si="18"/>
        <v/>
      </c>
      <c r="DP36" s="68" t="str">
        <f t="shared" ca="1" si="19"/>
        <v/>
      </c>
      <c r="DQ36" s="68" t="str">
        <f t="shared" ca="1" si="20"/>
        <v/>
      </c>
      <c r="DR36" s="68" t="str">
        <f t="shared" ca="1" si="21"/>
        <v/>
      </c>
      <c r="DS36" s="68" t="str">
        <f t="shared" ca="1" si="22"/>
        <v/>
      </c>
      <c r="DT36" s="68" t="str">
        <f t="shared" ca="1" si="23"/>
        <v/>
      </c>
      <c r="DU36" s="68" t="str">
        <f t="shared" ca="1" si="24"/>
        <v/>
      </c>
      <c r="DV36" s="68" t="str">
        <f t="shared" ca="1" si="25"/>
        <v/>
      </c>
      <c r="DW36" s="146" t="str">
        <f>'Transcript table'!C44</f>
        <v>Chaer</v>
      </c>
      <c r="DX36" s="145" t="s">
        <v>374</v>
      </c>
      <c r="DY36" s="68" t="str">
        <f t="shared" ca="1" si="26"/>
        <v/>
      </c>
      <c r="DZ36" s="68" t="str">
        <f t="shared" ca="1" si="27"/>
        <v/>
      </c>
      <c r="EA36" s="68" t="str">
        <f t="shared" ca="1" si="28"/>
        <v/>
      </c>
      <c r="EB36" s="68" t="str">
        <f t="shared" ca="1" si="29"/>
        <v/>
      </c>
      <c r="EC36" s="68" t="str">
        <f t="shared" ca="1" si="30"/>
        <v/>
      </c>
      <c r="ED36" s="68" t="str">
        <f t="shared" ca="1" si="31"/>
        <v/>
      </c>
      <c r="EE36" s="68" t="str">
        <f t="shared" ca="1" si="32"/>
        <v/>
      </c>
      <c r="EF36" s="68" t="str">
        <f t="shared" ca="1" si="33"/>
        <v/>
      </c>
      <c r="EG36" s="68" t="str">
        <f t="shared" ca="1" si="34"/>
        <v/>
      </c>
      <c r="EH36" s="68" t="str">
        <f t="shared" ca="1" si="35"/>
        <v/>
      </c>
      <c r="EI36" s="68" t="str">
        <f t="shared" ca="1" si="36"/>
        <v/>
      </c>
      <c r="EJ36" s="68" t="str">
        <f t="shared" ca="1" si="37"/>
        <v/>
      </c>
      <c r="EK36" s="68" t="str">
        <f t="shared" ca="1" si="38"/>
        <v/>
      </c>
      <c r="EL36" s="68" t="str">
        <f t="shared" ca="1" si="39"/>
        <v/>
      </c>
      <c r="EM36" s="68" t="str">
        <f t="shared" ca="1" si="40"/>
        <v/>
      </c>
      <c r="EN36" s="68" t="str">
        <f t="shared" ca="1" si="41"/>
        <v/>
      </c>
      <c r="EO36" s="68" t="str">
        <f t="shared" ca="1" si="42"/>
        <v/>
      </c>
      <c r="EP36" s="68" t="str">
        <f t="shared" ca="1" si="43"/>
        <v/>
      </c>
      <c r="EQ36" s="68" t="str">
        <f t="shared" ca="1" si="44"/>
        <v/>
      </c>
      <c r="ER36" s="68" t="str">
        <f t="shared" ca="1" si="45"/>
        <v/>
      </c>
    </row>
    <row r="37" spans="1:148" ht="12.75" customHeight="1">
      <c r="A37" s="139" t="str">
        <f>'Test Sample Data'!A37</f>
        <v>Chast</v>
      </c>
      <c r="B37" s="141" t="s">
        <v>372</v>
      </c>
      <c r="C37" s="22" t="str">
        <f>IF(SUM('Test Sample Data'!C$3:C$194)&gt;10,IF(AND(ISNUMBER('Test Sample Data'!C37),'Test Sample Data'!C37&lt;35,'Test Sample Data'!C37&gt;0),'Test Sample Data'!C37-'Choose Housekeeping Genes'!D$20,35-'Choose Housekeeping Genes'!D$20),"")</f>
        <v/>
      </c>
      <c r="D37" s="22" t="str">
        <f>IF(SUM('Test Sample Data'!D$3:D$194)&gt;10,IF(AND(ISNUMBER('Test Sample Data'!D37),'Test Sample Data'!D37&lt;35,'Test Sample Data'!D37&gt;0),'Test Sample Data'!D37-'Choose Housekeeping Genes'!E$20,35-'Choose Housekeeping Genes'!E$20),"")</f>
        <v/>
      </c>
      <c r="E37" s="22" t="str">
        <f>IF(SUM('Test Sample Data'!E$3:E$194)&gt;10,IF(AND(ISNUMBER('Test Sample Data'!E37),'Test Sample Data'!E37&lt;35,'Test Sample Data'!E37&gt;0),'Test Sample Data'!E37-'Choose Housekeeping Genes'!F$20,35-'Choose Housekeeping Genes'!F$20),"")</f>
        <v/>
      </c>
      <c r="F37" s="22" t="str">
        <f>IF(SUM('Test Sample Data'!F$3:F$194)&gt;10,IF(AND(ISNUMBER('Test Sample Data'!F37),'Test Sample Data'!F37&lt;35,'Test Sample Data'!F37&gt;0),'Test Sample Data'!F37-'Choose Housekeeping Genes'!G$20,35-'Choose Housekeeping Genes'!G$20),"")</f>
        <v/>
      </c>
      <c r="G37" s="22" t="str">
        <f>IF(SUM('Test Sample Data'!G$3:G$194)&gt;10,IF(AND(ISNUMBER('Test Sample Data'!G37),'Test Sample Data'!G37&lt;35,'Test Sample Data'!G37&gt;0),'Test Sample Data'!G37-'Choose Housekeeping Genes'!H$20,35-'Choose Housekeeping Genes'!H$20),"")</f>
        <v/>
      </c>
      <c r="H37" s="22" t="str">
        <f>IF(SUM('Test Sample Data'!H$3:H$194)&gt;10,IF(AND(ISNUMBER('Test Sample Data'!H37),'Test Sample Data'!H37&lt;35,'Test Sample Data'!H37&gt;0),'Test Sample Data'!H37-'Choose Housekeeping Genes'!I$20,35-'Choose Housekeeping Genes'!I$20),"")</f>
        <v/>
      </c>
      <c r="I37" s="22" t="str">
        <f>IF(SUM('Test Sample Data'!I$3:I$194)&gt;10,IF(AND(ISNUMBER('Test Sample Data'!I37),'Test Sample Data'!I37&lt;35,'Test Sample Data'!I37&gt;0),'Test Sample Data'!I37-'Choose Housekeeping Genes'!J$20,35-'Choose Housekeeping Genes'!J$20),"")</f>
        <v/>
      </c>
      <c r="J37" s="22" t="str">
        <f>IF(SUM('Test Sample Data'!J$3:J$194)&gt;10,IF(AND(ISNUMBER('Test Sample Data'!J37),'Test Sample Data'!J37&lt;35,'Test Sample Data'!J37&gt;0),'Test Sample Data'!J37-'Choose Housekeeping Genes'!K$20,35-'Choose Housekeeping Genes'!K$20),"")</f>
        <v/>
      </c>
      <c r="K37" s="22" t="str">
        <f>IF(SUM('Test Sample Data'!K$3:K$194)&gt;10,IF(AND(ISNUMBER('Test Sample Data'!K37),'Test Sample Data'!K37&lt;35,'Test Sample Data'!K37&gt;0),'Test Sample Data'!K37-'Choose Housekeeping Genes'!L$20,35-'Choose Housekeeping Genes'!L$20),"")</f>
        <v/>
      </c>
      <c r="L37" s="22" t="str">
        <f>IF(SUM('Test Sample Data'!L$3:L$194)&gt;10,IF(AND(ISNUMBER('Test Sample Data'!L37),'Test Sample Data'!L37&lt;35,'Test Sample Data'!L37&gt;0),'Test Sample Data'!L37-'Choose Housekeeping Genes'!M$20,35-'Choose Housekeeping Genes'!M$20),"")</f>
        <v/>
      </c>
      <c r="M37" s="22" t="str">
        <f>IF(SUM('Test Sample Data'!M$3:M$194)&gt;10,IF(AND(ISNUMBER('Test Sample Data'!M37),'Test Sample Data'!M37&lt;35,'Test Sample Data'!M37&gt;0),'Test Sample Data'!M37-'Choose Housekeeping Genes'!N$20,35-'Choose Housekeeping Genes'!N$20),"")</f>
        <v/>
      </c>
      <c r="N37" s="22" t="str">
        <f>IF(SUM('Test Sample Data'!N$3:N$194)&gt;10,IF(AND(ISNUMBER('Test Sample Data'!N37),'Test Sample Data'!N37&lt;35,'Test Sample Data'!N37&gt;0),'Test Sample Data'!N37-'Choose Housekeeping Genes'!O$20,35-'Choose Housekeeping Genes'!O$20),"")</f>
        <v/>
      </c>
      <c r="O37" s="22" t="str">
        <f>IF(SUM('Test Sample Data'!O$3:O$194)&gt;10,IF(AND(ISNUMBER('Test Sample Data'!O37),'Test Sample Data'!O37&lt;35,'Test Sample Data'!O37&gt;0),'Test Sample Data'!O37-'Choose Housekeeping Genes'!P$20,35-'Choose Housekeeping Genes'!P$20),"")</f>
        <v/>
      </c>
      <c r="P37" s="22" t="str">
        <f>IF(SUM('Test Sample Data'!P$3:P$194)&gt;10,IF(AND(ISNUMBER('Test Sample Data'!P37),'Test Sample Data'!P37&lt;35,'Test Sample Data'!P37&gt;0),'Test Sample Data'!P37-'Choose Housekeeping Genes'!Q$20,35-'Choose Housekeeping Genes'!Q$20),"")</f>
        <v/>
      </c>
      <c r="Q37" s="22" t="str">
        <f>IF(SUM('Test Sample Data'!Q$3:Q$194)&gt;10,IF(AND(ISNUMBER('Test Sample Data'!Q37),'Test Sample Data'!Q37&lt;35,'Test Sample Data'!Q37&gt;0),'Test Sample Data'!Q37-'Choose Housekeeping Genes'!R$20,35-'Choose Housekeeping Genes'!R$20),"")</f>
        <v/>
      </c>
      <c r="R37" s="22" t="str">
        <f>IF(SUM('Test Sample Data'!R$3:R$194)&gt;10,IF(AND(ISNUMBER('Test Sample Data'!R37),'Test Sample Data'!R37&lt;35,'Test Sample Data'!R37&gt;0),'Test Sample Data'!R37-'Choose Housekeeping Genes'!S$20,35-'Choose Housekeeping Genes'!S$20),"")</f>
        <v/>
      </c>
      <c r="S37" s="22" t="str">
        <f>IF(SUM('Test Sample Data'!S$3:S$194)&gt;10,IF(AND(ISNUMBER('Test Sample Data'!S37),'Test Sample Data'!S37&lt;35,'Test Sample Data'!S37&gt;0),'Test Sample Data'!S37-'Choose Housekeeping Genes'!T$20,35-'Choose Housekeeping Genes'!T$20),"")</f>
        <v/>
      </c>
      <c r="T37" s="22" t="str">
        <f>IF(SUM('Test Sample Data'!T$3:T$194)&gt;10,IF(AND(ISNUMBER('Test Sample Data'!T37),'Test Sample Data'!T37&lt;35,'Test Sample Data'!T37&gt;0),'Test Sample Data'!T37-'Choose Housekeeping Genes'!U$20,35-'Choose Housekeeping Genes'!U$20),"")</f>
        <v/>
      </c>
      <c r="U37" s="22" t="str">
        <f>IF(SUM('Test Sample Data'!U$3:U$194)&gt;10,IF(AND(ISNUMBER('Test Sample Data'!U37),'Test Sample Data'!U37&lt;35,'Test Sample Data'!U37&gt;0),'Test Sample Data'!U37-'Choose Housekeeping Genes'!V$20,35-'Choose Housekeeping Genes'!V$20),"")</f>
        <v/>
      </c>
      <c r="V37" s="22" t="str">
        <f>IF(SUM('Test Sample Data'!V$3:V$194)&gt;10,IF(AND(ISNUMBER('Test Sample Data'!V37),'Test Sample Data'!V37&lt;35,'Test Sample Data'!V37&gt;0),'Test Sample Data'!V37-'Choose Housekeeping Genes'!W$20,35-'Choose Housekeeping Genes'!W$20),"")</f>
        <v/>
      </c>
      <c r="W37" s="144" t="str">
        <f>'Control Sample Data'!A37</f>
        <v>Chast</v>
      </c>
      <c r="X37" s="145" t="s">
        <v>372</v>
      </c>
      <c r="Y37" s="22" t="str">
        <f>IF(SUM('Control Sample Data'!C$3:C$194)&gt;10,IF(AND(ISNUMBER('Control Sample Data'!C37),'Control Sample Data'!C37&lt;35,'Control Sample Data'!C37&gt;0),'Control Sample Data'!C37-'Choose Housekeeping Genes'!AA$20,35-'Choose Housekeeping Genes'!AA$20),"")</f>
        <v/>
      </c>
      <c r="Z37" s="22" t="str">
        <f>IF(SUM('Control Sample Data'!D$3:D$194)&gt;10,IF(AND(ISNUMBER('Control Sample Data'!D37),'Control Sample Data'!D37&lt;35,'Control Sample Data'!D37&gt;0),'Control Sample Data'!D37-'Choose Housekeeping Genes'!AB$20,35-'Choose Housekeeping Genes'!AB$20),"")</f>
        <v/>
      </c>
      <c r="AA37" s="22" t="str">
        <f>IF(SUM('Control Sample Data'!E$3:E$194)&gt;10,IF(AND(ISNUMBER('Control Sample Data'!E37),'Control Sample Data'!E37&lt;35,'Control Sample Data'!E37&gt;0),'Control Sample Data'!E37-'Choose Housekeeping Genes'!AC$20,35-'Choose Housekeeping Genes'!AC$20),"")</f>
        <v/>
      </c>
      <c r="AB37" s="22" t="str">
        <f>IF(SUM('Control Sample Data'!F$3:F$194)&gt;10,IF(AND(ISNUMBER('Control Sample Data'!F37),'Control Sample Data'!F37&lt;35,'Control Sample Data'!F37&gt;0),'Control Sample Data'!F37-'Choose Housekeeping Genes'!AD$20,35-'Choose Housekeeping Genes'!AD$20),"")</f>
        <v/>
      </c>
      <c r="AC37" s="22" t="str">
        <f>IF(SUM('Control Sample Data'!G$3:G$194)&gt;10,IF(AND(ISNUMBER('Control Sample Data'!G37),'Control Sample Data'!G37&lt;35,'Control Sample Data'!G37&gt;0),'Control Sample Data'!G37-'Choose Housekeeping Genes'!AE$20,35-'Choose Housekeeping Genes'!AE$20),"")</f>
        <v/>
      </c>
      <c r="AD37" s="22" t="str">
        <f>IF(SUM('Control Sample Data'!H$3:H$194)&gt;10,IF(AND(ISNUMBER('Control Sample Data'!H37),'Control Sample Data'!H37&lt;35,'Control Sample Data'!H37&gt;0),'Control Sample Data'!H37-'Choose Housekeeping Genes'!AF$20,35-'Choose Housekeeping Genes'!AF$20),"")</f>
        <v/>
      </c>
      <c r="AE37" s="22" t="str">
        <f>IF(SUM('Control Sample Data'!I$3:I$194)&gt;10,IF(AND(ISNUMBER('Control Sample Data'!I37),'Control Sample Data'!I37&lt;35,'Control Sample Data'!I37&gt;0),'Control Sample Data'!I37-'Choose Housekeeping Genes'!AG$20,35-'Choose Housekeeping Genes'!AG$20),"")</f>
        <v/>
      </c>
      <c r="AF37" s="22" t="str">
        <f>IF(SUM('Control Sample Data'!J$3:J$194)&gt;10,IF(AND(ISNUMBER('Control Sample Data'!J37),'Control Sample Data'!J37&lt;35,'Control Sample Data'!J37&gt;0),'Control Sample Data'!J37-'Choose Housekeeping Genes'!AH$20,35-'Choose Housekeeping Genes'!AH$20),"")</f>
        <v/>
      </c>
      <c r="AG37" s="22" t="str">
        <f>IF(SUM('Control Sample Data'!K$3:K$194)&gt;10,IF(AND(ISNUMBER('Control Sample Data'!K37),'Control Sample Data'!K37&lt;35,'Control Sample Data'!K37&gt;0),'Control Sample Data'!K37-'Choose Housekeeping Genes'!AI$20,35-'Choose Housekeeping Genes'!AI$20),"")</f>
        <v/>
      </c>
      <c r="AH37" s="22" t="str">
        <f>IF(SUM('Control Sample Data'!L$3:L$194)&gt;10,IF(AND(ISNUMBER('Control Sample Data'!L37),'Control Sample Data'!L37&lt;35,'Control Sample Data'!L37&gt;0),'Control Sample Data'!L37-'Choose Housekeeping Genes'!AJ$20,35-'Choose Housekeeping Genes'!AJ$20),"")</f>
        <v/>
      </c>
      <c r="AI37" s="22" t="str">
        <f>IF(SUM('Control Sample Data'!M$3:M$194)&gt;10,IF(AND(ISNUMBER('Control Sample Data'!M37),'Control Sample Data'!M37&lt;35,'Control Sample Data'!M37&gt;0),'Control Sample Data'!M37-'Choose Housekeeping Genes'!AK$20,35-'Choose Housekeeping Genes'!AK$20),"")</f>
        <v/>
      </c>
      <c r="AJ37" s="22" t="str">
        <f>IF(SUM('Control Sample Data'!N$3:N$194)&gt;10,IF(AND(ISNUMBER('Control Sample Data'!N37),'Control Sample Data'!N37&lt;35,'Control Sample Data'!N37&gt;0),'Control Sample Data'!N37-'Choose Housekeeping Genes'!AL$20,35-'Choose Housekeeping Genes'!AL$20),"")</f>
        <v/>
      </c>
      <c r="AK37" s="22" t="str">
        <f>IF(SUM('Control Sample Data'!O$3:O$194)&gt;10,IF(AND(ISNUMBER('Control Sample Data'!O37),'Control Sample Data'!O37&lt;35,'Control Sample Data'!O37&gt;0),'Control Sample Data'!O37-'Choose Housekeeping Genes'!AM$20,35-'Choose Housekeeping Genes'!AM$20),"")</f>
        <v/>
      </c>
      <c r="AL37" s="22" t="str">
        <f>IF(SUM('Control Sample Data'!P$3:P$194)&gt;10,IF(AND(ISNUMBER('Control Sample Data'!P37),'Control Sample Data'!P37&lt;35,'Control Sample Data'!P37&gt;0),'Control Sample Data'!P37-'Choose Housekeeping Genes'!AN$20,35-'Choose Housekeeping Genes'!AN$20),"")</f>
        <v/>
      </c>
      <c r="AM37" s="22" t="str">
        <f>IF(SUM('Control Sample Data'!Q$3:Q$194)&gt;10,IF(AND(ISNUMBER('Control Sample Data'!Q37),'Control Sample Data'!Q37&lt;35,'Control Sample Data'!Q37&gt;0),'Control Sample Data'!Q37-'Choose Housekeeping Genes'!AO$20,35-'Choose Housekeeping Genes'!AO$20),"")</f>
        <v/>
      </c>
      <c r="AN37" s="22" t="str">
        <f>IF(SUM('Control Sample Data'!R$3:R$194)&gt;10,IF(AND(ISNUMBER('Control Sample Data'!R37),'Control Sample Data'!R37&lt;35,'Control Sample Data'!R37&gt;0),'Control Sample Data'!R37-'Choose Housekeeping Genes'!AP$20,35-'Choose Housekeeping Genes'!AP$20),"")</f>
        <v/>
      </c>
      <c r="AO37" s="22" t="str">
        <f>IF(SUM('Control Sample Data'!S$3:S$194)&gt;10,IF(AND(ISNUMBER('Control Sample Data'!S37),'Control Sample Data'!S37&lt;35,'Control Sample Data'!S37&gt;0),'Control Sample Data'!S37-'Choose Housekeeping Genes'!AQ$20,35-'Choose Housekeeping Genes'!AQ$20),"")</f>
        <v/>
      </c>
      <c r="AP37" s="22" t="str">
        <f>IF(SUM('Control Sample Data'!T$3:T$194)&gt;10,IF(AND(ISNUMBER('Control Sample Data'!T37),'Control Sample Data'!T37&lt;35,'Control Sample Data'!T37&gt;0),'Control Sample Data'!T37-'Choose Housekeeping Genes'!AR$20,35-'Choose Housekeeping Genes'!AR$20),"")</f>
        <v/>
      </c>
      <c r="AQ37" s="22" t="str">
        <f>IF(SUM('Control Sample Data'!U$3:U$194)&gt;10,IF(AND(ISNUMBER('Control Sample Data'!U37),'Control Sample Data'!U37&lt;35,'Control Sample Data'!U37&gt;0),'Control Sample Data'!U37-'Choose Housekeeping Genes'!AS$20,35-'Choose Housekeeping Genes'!AS$20),"")</f>
        <v/>
      </c>
      <c r="AR37" s="22" t="str">
        <f>IF(SUM('Control Sample Data'!V$3:V$194)&gt;10,IF(AND(ISNUMBER('Control Sample Data'!V37),'Control Sample Data'!V37&lt;35,'Control Sample Data'!V37&gt;0),'Control Sample Data'!V37-'Choose Housekeeping Genes'!AT$20,35-'Choose Housekeeping Genes'!AT$20),"")</f>
        <v/>
      </c>
      <c r="AS37" s="73" t="str">
        <f>'Control Sample Data'!A37</f>
        <v>Chast</v>
      </c>
      <c r="AT37" s="21" t="s">
        <v>372</v>
      </c>
      <c r="AU37" s="22" t="str">
        <f ca="1">IF(ISNUMBER(C37-'Choose Housekeeping Genes'!D$12),C37-'Choose Housekeeping Genes'!D$12,"")</f>
        <v/>
      </c>
      <c r="AV37" s="22" t="str">
        <f ca="1">IF(ISNUMBER(D37-'Choose Housekeeping Genes'!E$12),D37-'Choose Housekeeping Genes'!E$12,"")</f>
        <v/>
      </c>
      <c r="AW37" s="22" t="str">
        <f ca="1">IF(ISNUMBER(E37-'Choose Housekeeping Genes'!F$12),E37-'Choose Housekeeping Genes'!F$12,"")</f>
        <v/>
      </c>
      <c r="AX37" s="22" t="str">
        <f ca="1">IF(ISNUMBER(F37-'Choose Housekeeping Genes'!G$12),F37-'Choose Housekeeping Genes'!G$12,"")</f>
        <v/>
      </c>
      <c r="AY37" s="22" t="str">
        <f ca="1">IF(ISNUMBER(G37-'Choose Housekeeping Genes'!H$12),G37-'Choose Housekeeping Genes'!H$12,"")</f>
        <v/>
      </c>
      <c r="AZ37" s="22" t="str">
        <f ca="1">IF(ISNUMBER(H37-'Choose Housekeeping Genes'!I$12),H37-'Choose Housekeeping Genes'!I$12,"")</f>
        <v/>
      </c>
      <c r="BA37" s="22" t="str">
        <f ca="1">IF(ISNUMBER(I37-'Choose Housekeeping Genes'!J$12),I37-'Choose Housekeeping Genes'!J$12,"")</f>
        <v/>
      </c>
      <c r="BB37" s="22" t="str">
        <f ca="1">IF(ISNUMBER(J37-'Choose Housekeeping Genes'!K$12),J37-'Choose Housekeeping Genes'!K$12,"")</f>
        <v/>
      </c>
      <c r="BC37" s="22" t="str">
        <f ca="1">IF(ISNUMBER(K37-'Choose Housekeeping Genes'!L$12),K37-'Choose Housekeeping Genes'!L$12,"")</f>
        <v/>
      </c>
      <c r="BD37" s="22" t="str">
        <f ca="1">IF(ISNUMBER(L37-'Choose Housekeeping Genes'!M$12),L37-'Choose Housekeeping Genes'!M$12,"")</f>
        <v/>
      </c>
      <c r="BE37" s="22" t="str">
        <f ca="1">IF(ISNUMBER(M37-'Choose Housekeeping Genes'!N$12),M37-'Choose Housekeeping Genes'!N$12,"")</f>
        <v/>
      </c>
      <c r="BF37" s="22" t="str">
        <f ca="1">IF(ISNUMBER(N37-'Choose Housekeeping Genes'!O$12),N37-'Choose Housekeeping Genes'!O$12,"")</f>
        <v/>
      </c>
      <c r="BG37" s="22" t="str">
        <f ca="1">IF(ISNUMBER(O37-'Choose Housekeeping Genes'!P$12),O37-'Choose Housekeeping Genes'!P$12,"")</f>
        <v/>
      </c>
      <c r="BH37" s="22" t="str">
        <f ca="1">IF(ISNUMBER(P37-'Choose Housekeeping Genes'!Q$12),P37-'Choose Housekeeping Genes'!Q$12,"")</f>
        <v/>
      </c>
      <c r="BI37" s="22" t="str">
        <f ca="1">IF(ISNUMBER(Q37-'Choose Housekeeping Genes'!R$12),Q37-'Choose Housekeeping Genes'!R$12,"")</f>
        <v/>
      </c>
      <c r="BJ37" s="22" t="str">
        <f ca="1">IF(ISNUMBER(R37-'Choose Housekeeping Genes'!S$12),R37-'Choose Housekeeping Genes'!S$12,"")</f>
        <v/>
      </c>
      <c r="BK37" s="22" t="str">
        <f ca="1">IF(ISNUMBER(S37-'Choose Housekeeping Genes'!T$12),S37-'Choose Housekeeping Genes'!T$12,"")</f>
        <v/>
      </c>
      <c r="BL37" s="22" t="str">
        <f ca="1">IF(ISNUMBER(T37-'Choose Housekeeping Genes'!U$12),T37-'Choose Housekeeping Genes'!U$12,"")</f>
        <v/>
      </c>
      <c r="BM37" s="22" t="str">
        <f ca="1">IF(ISNUMBER(U37-'Choose Housekeeping Genes'!V$12),U37-'Choose Housekeeping Genes'!V$12,"")</f>
        <v/>
      </c>
      <c r="BN37" s="22" t="str">
        <f ca="1">IF(ISNUMBER(V37-'Choose Housekeeping Genes'!W$12),V37-'Choose Housekeeping Genes'!W$12,"")</f>
        <v/>
      </c>
      <c r="BO37" s="147" t="str">
        <f t="shared" si="47"/>
        <v>Chast</v>
      </c>
      <c r="BP37" s="145" t="s">
        <v>372</v>
      </c>
      <c r="BQ37" s="22" t="str">
        <f ca="1">IF(ISNUMBER(Y37-'Choose Housekeeping Genes'!AA$12),Y37-'Choose Housekeeping Genes'!AA$12,"")</f>
        <v/>
      </c>
      <c r="BR37" s="22" t="str">
        <f ca="1">IF(ISNUMBER(Z37-'Choose Housekeeping Genes'!AB$12),Z37-'Choose Housekeeping Genes'!AB$12,"")</f>
        <v/>
      </c>
      <c r="BS37" s="22" t="str">
        <f ca="1">IF(ISNUMBER(AA37-'Choose Housekeeping Genes'!AC$12),AA37-'Choose Housekeeping Genes'!AC$12,"")</f>
        <v/>
      </c>
      <c r="BT37" s="22" t="str">
        <f ca="1">IF(ISNUMBER(AB37-'Choose Housekeeping Genes'!AD$12),AB37-'Choose Housekeeping Genes'!AD$12,"")</f>
        <v/>
      </c>
      <c r="BU37" s="22" t="str">
        <f ca="1">IF(ISNUMBER(AC37-'Choose Housekeeping Genes'!AE$12),AC37-'Choose Housekeeping Genes'!AE$12,"")</f>
        <v/>
      </c>
      <c r="BV37" s="22" t="str">
        <f ca="1">IF(ISNUMBER(AD37-'Choose Housekeeping Genes'!AF$12),AD37-'Choose Housekeeping Genes'!AF$12,"")</f>
        <v/>
      </c>
      <c r="BW37" s="22" t="str">
        <f ca="1">IF(ISNUMBER(AE37-'Choose Housekeeping Genes'!AG$12),AE37-'Choose Housekeeping Genes'!AG$12,"")</f>
        <v/>
      </c>
      <c r="BX37" s="22" t="str">
        <f ca="1">IF(ISNUMBER(AF37-'Choose Housekeeping Genes'!AH$12),AF37-'Choose Housekeeping Genes'!AH$12,"")</f>
        <v/>
      </c>
      <c r="BY37" s="22" t="str">
        <f ca="1">IF(ISNUMBER(AG37-'Choose Housekeeping Genes'!AI$12),AG37-'Choose Housekeeping Genes'!AI$12,"")</f>
        <v/>
      </c>
      <c r="BZ37" s="22" t="str">
        <f ca="1">IF(ISNUMBER(AH37-'Choose Housekeeping Genes'!AJ$12),AH37-'Choose Housekeeping Genes'!AJ$12,"")</f>
        <v/>
      </c>
      <c r="CA37" s="22" t="str">
        <f ca="1">IF(ISNUMBER(AI37-'Choose Housekeeping Genes'!AK$12),AI37-'Choose Housekeeping Genes'!AK$12,"")</f>
        <v/>
      </c>
      <c r="CB37" s="22" t="str">
        <f ca="1">IF(ISNUMBER(AJ37-'Choose Housekeeping Genes'!AL$12),AJ37-'Choose Housekeeping Genes'!AL$12,"")</f>
        <v/>
      </c>
      <c r="CC37" s="22" t="str">
        <f ca="1">IF(ISNUMBER(AK37-'Choose Housekeeping Genes'!AM$12),AK37-'Choose Housekeeping Genes'!AM$12,"")</f>
        <v/>
      </c>
      <c r="CD37" s="22" t="str">
        <f ca="1">IF(ISNUMBER(AL37-'Choose Housekeeping Genes'!AN$12),AL37-'Choose Housekeeping Genes'!AN$12,"")</f>
        <v/>
      </c>
      <c r="CE37" s="22" t="str">
        <f ca="1">IF(ISNUMBER(AM37-'Choose Housekeeping Genes'!AO$12),AM37-'Choose Housekeeping Genes'!AO$12,"")</f>
        <v/>
      </c>
      <c r="CF37" s="22" t="str">
        <f ca="1">IF(ISNUMBER(AN37-'Choose Housekeeping Genes'!AP$12),AN37-'Choose Housekeeping Genes'!AP$12,"")</f>
        <v/>
      </c>
      <c r="CG37" s="22" t="str">
        <f ca="1">IF(ISNUMBER(AO37-'Choose Housekeeping Genes'!AQ$12),AO37-'Choose Housekeeping Genes'!AQ$12,"")</f>
        <v/>
      </c>
      <c r="CH37" s="22" t="str">
        <f ca="1">IF(ISNUMBER(AP37-'Choose Housekeeping Genes'!AR$12),AP37-'Choose Housekeeping Genes'!AR$12,"")</f>
        <v/>
      </c>
      <c r="CI37" s="22" t="str">
        <f ca="1">IF(ISNUMBER(AQ37-'Choose Housekeeping Genes'!AS$12),AQ37-'Choose Housekeeping Genes'!AS$12,"")</f>
        <v/>
      </c>
      <c r="CJ37" s="22" t="str">
        <f ca="1">IF(ISNUMBER(AR37-'Choose Housekeeping Genes'!AT$12),AR37-'Choose Housekeeping Genes'!AT$12,"")</f>
        <v/>
      </c>
      <c r="CK37" s="69" t="e">
        <f t="shared" ca="1" si="4"/>
        <v>#DIV/0!</v>
      </c>
      <c r="CL37" s="148" t="e">
        <f t="shared" ca="1" si="5"/>
        <v>#DIV/0!</v>
      </c>
      <c r="DA37" s="73" t="str">
        <f>'Transcript table'!C45</f>
        <v>Chast</v>
      </c>
      <c r="DB37" s="21" t="s">
        <v>372</v>
      </c>
      <c r="DC37" s="68" t="str">
        <f t="shared" ca="1" si="6"/>
        <v/>
      </c>
      <c r="DD37" s="68" t="str">
        <f t="shared" ca="1" si="7"/>
        <v/>
      </c>
      <c r="DE37" s="68" t="str">
        <f t="shared" ca="1" si="8"/>
        <v/>
      </c>
      <c r="DF37" s="68" t="str">
        <f t="shared" ca="1" si="9"/>
        <v/>
      </c>
      <c r="DG37" s="68" t="str">
        <f t="shared" ca="1" si="10"/>
        <v/>
      </c>
      <c r="DH37" s="68" t="str">
        <f t="shared" ca="1" si="11"/>
        <v/>
      </c>
      <c r="DI37" s="68" t="str">
        <f t="shared" ca="1" si="12"/>
        <v/>
      </c>
      <c r="DJ37" s="68" t="str">
        <f t="shared" ca="1" si="13"/>
        <v/>
      </c>
      <c r="DK37" s="68" t="str">
        <f t="shared" ca="1" si="14"/>
        <v/>
      </c>
      <c r="DL37" s="68" t="str">
        <f t="shared" ca="1" si="15"/>
        <v/>
      </c>
      <c r="DM37" s="68" t="str">
        <f t="shared" ca="1" si="16"/>
        <v/>
      </c>
      <c r="DN37" s="68" t="str">
        <f t="shared" ca="1" si="17"/>
        <v/>
      </c>
      <c r="DO37" s="68" t="str">
        <f t="shared" ca="1" si="18"/>
        <v/>
      </c>
      <c r="DP37" s="68" t="str">
        <f t="shared" ca="1" si="19"/>
        <v/>
      </c>
      <c r="DQ37" s="68" t="str">
        <f t="shared" ca="1" si="20"/>
        <v/>
      </c>
      <c r="DR37" s="68" t="str">
        <f t="shared" ca="1" si="21"/>
        <v/>
      </c>
      <c r="DS37" s="68" t="str">
        <f t="shared" ca="1" si="22"/>
        <v/>
      </c>
      <c r="DT37" s="68" t="str">
        <f t="shared" ca="1" si="23"/>
        <v/>
      </c>
      <c r="DU37" s="68" t="str">
        <f t="shared" ca="1" si="24"/>
        <v/>
      </c>
      <c r="DV37" s="68" t="str">
        <f t="shared" ca="1" si="25"/>
        <v/>
      </c>
      <c r="DW37" s="146" t="str">
        <f>'Transcript table'!C45</f>
        <v>Chast</v>
      </c>
      <c r="DX37" s="145" t="s">
        <v>372</v>
      </c>
      <c r="DY37" s="68" t="str">
        <f t="shared" ca="1" si="26"/>
        <v/>
      </c>
      <c r="DZ37" s="68" t="str">
        <f t="shared" ca="1" si="27"/>
        <v/>
      </c>
      <c r="EA37" s="68" t="str">
        <f t="shared" ca="1" si="28"/>
        <v/>
      </c>
      <c r="EB37" s="68" t="str">
        <f t="shared" ca="1" si="29"/>
        <v/>
      </c>
      <c r="EC37" s="68" t="str">
        <f t="shared" ca="1" si="30"/>
        <v/>
      </c>
      <c r="ED37" s="68" t="str">
        <f t="shared" ca="1" si="31"/>
        <v/>
      </c>
      <c r="EE37" s="68" t="str">
        <f t="shared" ca="1" si="32"/>
        <v/>
      </c>
      <c r="EF37" s="68" t="str">
        <f t="shared" ca="1" si="33"/>
        <v/>
      </c>
      <c r="EG37" s="68" t="str">
        <f t="shared" ca="1" si="34"/>
        <v/>
      </c>
      <c r="EH37" s="68" t="str">
        <f t="shared" ca="1" si="35"/>
        <v/>
      </c>
      <c r="EI37" s="68" t="str">
        <f t="shared" ca="1" si="36"/>
        <v/>
      </c>
      <c r="EJ37" s="68" t="str">
        <f t="shared" ca="1" si="37"/>
        <v/>
      </c>
      <c r="EK37" s="68" t="str">
        <f t="shared" ca="1" si="38"/>
        <v/>
      </c>
      <c r="EL37" s="68" t="str">
        <f t="shared" ca="1" si="39"/>
        <v/>
      </c>
      <c r="EM37" s="68" t="str">
        <f t="shared" ca="1" si="40"/>
        <v/>
      </c>
      <c r="EN37" s="68" t="str">
        <f t="shared" ca="1" si="41"/>
        <v/>
      </c>
      <c r="EO37" s="68" t="str">
        <f t="shared" ca="1" si="42"/>
        <v/>
      </c>
      <c r="EP37" s="68" t="str">
        <f t="shared" ca="1" si="43"/>
        <v/>
      </c>
      <c r="EQ37" s="68" t="str">
        <f t="shared" ca="1" si="44"/>
        <v/>
      </c>
      <c r="ER37" s="68" t="str">
        <f t="shared" ca="1" si="45"/>
        <v/>
      </c>
    </row>
    <row r="38" spans="1:148" ht="12.75" customHeight="1">
      <c r="A38" s="139" t="str">
        <f>'Test Sample Data'!A38</f>
        <v>Crxos</v>
      </c>
      <c r="B38" s="141" t="s">
        <v>370</v>
      </c>
      <c r="C38" s="22" t="str">
        <f>IF(SUM('Test Sample Data'!C$3:C$194)&gt;10,IF(AND(ISNUMBER('Test Sample Data'!C38),'Test Sample Data'!C38&lt;35,'Test Sample Data'!C38&gt;0),'Test Sample Data'!C38-'Choose Housekeeping Genes'!D$20,35-'Choose Housekeeping Genes'!D$20),"")</f>
        <v/>
      </c>
      <c r="D38" s="22" t="str">
        <f>IF(SUM('Test Sample Data'!D$3:D$194)&gt;10,IF(AND(ISNUMBER('Test Sample Data'!D38),'Test Sample Data'!D38&lt;35,'Test Sample Data'!D38&gt;0),'Test Sample Data'!D38-'Choose Housekeeping Genes'!E$20,35-'Choose Housekeeping Genes'!E$20),"")</f>
        <v/>
      </c>
      <c r="E38" s="22" t="str">
        <f>IF(SUM('Test Sample Data'!E$3:E$194)&gt;10,IF(AND(ISNUMBER('Test Sample Data'!E38),'Test Sample Data'!E38&lt;35,'Test Sample Data'!E38&gt;0),'Test Sample Data'!E38-'Choose Housekeeping Genes'!F$20,35-'Choose Housekeeping Genes'!F$20),"")</f>
        <v/>
      </c>
      <c r="F38" s="22" t="str">
        <f>IF(SUM('Test Sample Data'!F$3:F$194)&gt;10,IF(AND(ISNUMBER('Test Sample Data'!F38),'Test Sample Data'!F38&lt;35,'Test Sample Data'!F38&gt;0),'Test Sample Data'!F38-'Choose Housekeeping Genes'!G$20,35-'Choose Housekeeping Genes'!G$20),"")</f>
        <v/>
      </c>
      <c r="G38" s="22" t="str">
        <f>IF(SUM('Test Sample Data'!G$3:G$194)&gt;10,IF(AND(ISNUMBER('Test Sample Data'!G38),'Test Sample Data'!G38&lt;35,'Test Sample Data'!G38&gt;0),'Test Sample Data'!G38-'Choose Housekeeping Genes'!H$20,35-'Choose Housekeeping Genes'!H$20),"")</f>
        <v/>
      </c>
      <c r="H38" s="22" t="str">
        <f>IF(SUM('Test Sample Data'!H$3:H$194)&gt;10,IF(AND(ISNUMBER('Test Sample Data'!H38),'Test Sample Data'!H38&lt;35,'Test Sample Data'!H38&gt;0),'Test Sample Data'!H38-'Choose Housekeeping Genes'!I$20,35-'Choose Housekeeping Genes'!I$20),"")</f>
        <v/>
      </c>
      <c r="I38" s="22" t="str">
        <f>IF(SUM('Test Sample Data'!I$3:I$194)&gt;10,IF(AND(ISNUMBER('Test Sample Data'!I38),'Test Sample Data'!I38&lt;35,'Test Sample Data'!I38&gt;0),'Test Sample Data'!I38-'Choose Housekeeping Genes'!J$20,35-'Choose Housekeeping Genes'!J$20),"")</f>
        <v/>
      </c>
      <c r="J38" s="22" t="str">
        <f>IF(SUM('Test Sample Data'!J$3:J$194)&gt;10,IF(AND(ISNUMBER('Test Sample Data'!J38),'Test Sample Data'!J38&lt;35,'Test Sample Data'!J38&gt;0),'Test Sample Data'!J38-'Choose Housekeeping Genes'!K$20,35-'Choose Housekeeping Genes'!K$20),"")</f>
        <v/>
      </c>
      <c r="K38" s="22" t="str">
        <f>IF(SUM('Test Sample Data'!K$3:K$194)&gt;10,IF(AND(ISNUMBER('Test Sample Data'!K38),'Test Sample Data'!K38&lt;35,'Test Sample Data'!K38&gt;0),'Test Sample Data'!K38-'Choose Housekeeping Genes'!L$20,35-'Choose Housekeeping Genes'!L$20),"")</f>
        <v/>
      </c>
      <c r="L38" s="22" t="str">
        <f>IF(SUM('Test Sample Data'!L$3:L$194)&gt;10,IF(AND(ISNUMBER('Test Sample Data'!L38),'Test Sample Data'!L38&lt;35,'Test Sample Data'!L38&gt;0),'Test Sample Data'!L38-'Choose Housekeeping Genes'!M$20,35-'Choose Housekeeping Genes'!M$20),"")</f>
        <v/>
      </c>
      <c r="M38" s="22" t="str">
        <f>IF(SUM('Test Sample Data'!M$3:M$194)&gt;10,IF(AND(ISNUMBER('Test Sample Data'!M38),'Test Sample Data'!M38&lt;35,'Test Sample Data'!M38&gt;0),'Test Sample Data'!M38-'Choose Housekeeping Genes'!N$20,35-'Choose Housekeeping Genes'!N$20),"")</f>
        <v/>
      </c>
      <c r="N38" s="22" t="str">
        <f>IF(SUM('Test Sample Data'!N$3:N$194)&gt;10,IF(AND(ISNUMBER('Test Sample Data'!N38),'Test Sample Data'!N38&lt;35,'Test Sample Data'!N38&gt;0),'Test Sample Data'!N38-'Choose Housekeeping Genes'!O$20,35-'Choose Housekeeping Genes'!O$20),"")</f>
        <v/>
      </c>
      <c r="O38" s="22" t="str">
        <f>IF(SUM('Test Sample Data'!O$3:O$194)&gt;10,IF(AND(ISNUMBER('Test Sample Data'!O38),'Test Sample Data'!O38&lt;35,'Test Sample Data'!O38&gt;0),'Test Sample Data'!O38-'Choose Housekeeping Genes'!P$20,35-'Choose Housekeeping Genes'!P$20),"")</f>
        <v/>
      </c>
      <c r="P38" s="22" t="str">
        <f>IF(SUM('Test Sample Data'!P$3:P$194)&gt;10,IF(AND(ISNUMBER('Test Sample Data'!P38),'Test Sample Data'!P38&lt;35,'Test Sample Data'!P38&gt;0),'Test Sample Data'!P38-'Choose Housekeeping Genes'!Q$20,35-'Choose Housekeeping Genes'!Q$20),"")</f>
        <v/>
      </c>
      <c r="Q38" s="22" t="str">
        <f>IF(SUM('Test Sample Data'!Q$3:Q$194)&gt;10,IF(AND(ISNUMBER('Test Sample Data'!Q38),'Test Sample Data'!Q38&lt;35,'Test Sample Data'!Q38&gt;0),'Test Sample Data'!Q38-'Choose Housekeeping Genes'!R$20,35-'Choose Housekeeping Genes'!R$20),"")</f>
        <v/>
      </c>
      <c r="R38" s="22" t="str">
        <f>IF(SUM('Test Sample Data'!R$3:R$194)&gt;10,IF(AND(ISNUMBER('Test Sample Data'!R38),'Test Sample Data'!R38&lt;35,'Test Sample Data'!R38&gt;0),'Test Sample Data'!R38-'Choose Housekeeping Genes'!S$20,35-'Choose Housekeeping Genes'!S$20),"")</f>
        <v/>
      </c>
      <c r="S38" s="22" t="str">
        <f>IF(SUM('Test Sample Data'!S$3:S$194)&gt;10,IF(AND(ISNUMBER('Test Sample Data'!S38),'Test Sample Data'!S38&lt;35,'Test Sample Data'!S38&gt;0),'Test Sample Data'!S38-'Choose Housekeeping Genes'!T$20,35-'Choose Housekeeping Genes'!T$20),"")</f>
        <v/>
      </c>
      <c r="T38" s="22" t="str">
        <f>IF(SUM('Test Sample Data'!T$3:T$194)&gt;10,IF(AND(ISNUMBER('Test Sample Data'!T38),'Test Sample Data'!T38&lt;35,'Test Sample Data'!T38&gt;0),'Test Sample Data'!T38-'Choose Housekeeping Genes'!U$20,35-'Choose Housekeeping Genes'!U$20),"")</f>
        <v/>
      </c>
      <c r="U38" s="22" t="str">
        <f>IF(SUM('Test Sample Data'!U$3:U$194)&gt;10,IF(AND(ISNUMBER('Test Sample Data'!U38),'Test Sample Data'!U38&lt;35,'Test Sample Data'!U38&gt;0),'Test Sample Data'!U38-'Choose Housekeeping Genes'!V$20,35-'Choose Housekeeping Genes'!V$20),"")</f>
        <v/>
      </c>
      <c r="V38" s="22" t="str">
        <f>IF(SUM('Test Sample Data'!V$3:V$194)&gt;10,IF(AND(ISNUMBER('Test Sample Data'!V38),'Test Sample Data'!V38&lt;35,'Test Sample Data'!V38&gt;0),'Test Sample Data'!V38-'Choose Housekeeping Genes'!W$20,35-'Choose Housekeeping Genes'!W$20),"")</f>
        <v/>
      </c>
      <c r="W38" s="144" t="str">
        <f>'Control Sample Data'!A38</f>
        <v>Crxos</v>
      </c>
      <c r="X38" s="145" t="s">
        <v>370</v>
      </c>
      <c r="Y38" s="22" t="str">
        <f>IF(SUM('Control Sample Data'!C$3:C$194)&gt;10,IF(AND(ISNUMBER('Control Sample Data'!C38),'Control Sample Data'!C38&lt;35,'Control Sample Data'!C38&gt;0),'Control Sample Data'!C38-'Choose Housekeeping Genes'!AA$20,35-'Choose Housekeeping Genes'!AA$20),"")</f>
        <v/>
      </c>
      <c r="Z38" s="22" t="str">
        <f>IF(SUM('Control Sample Data'!D$3:D$194)&gt;10,IF(AND(ISNUMBER('Control Sample Data'!D38),'Control Sample Data'!D38&lt;35,'Control Sample Data'!D38&gt;0),'Control Sample Data'!D38-'Choose Housekeeping Genes'!AB$20,35-'Choose Housekeeping Genes'!AB$20),"")</f>
        <v/>
      </c>
      <c r="AA38" s="22" t="str">
        <f>IF(SUM('Control Sample Data'!E$3:E$194)&gt;10,IF(AND(ISNUMBER('Control Sample Data'!E38),'Control Sample Data'!E38&lt;35,'Control Sample Data'!E38&gt;0),'Control Sample Data'!E38-'Choose Housekeeping Genes'!AC$20,35-'Choose Housekeeping Genes'!AC$20),"")</f>
        <v/>
      </c>
      <c r="AB38" s="22" t="str">
        <f>IF(SUM('Control Sample Data'!F$3:F$194)&gt;10,IF(AND(ISNUMBER('Control Sample Data'!F38),'Control Sample Data'!F38&lt;35,'Control Sample Data'!F38&gt;0),'Control Sample Data'!F38-'Choose Housekeeping Genes'!AD$20,35-'Choose Housekeeping Genes'!AD$20),"")</f>
        <v/>
      </c>
      <c r="AC38" s="22" t="str">
        <f>IF(SUM('Control Sample Data'!G$3:G$194)&gt;10,IF(AND(ISNUMBER('Control Sample Data'!G38),'Control Sample Data'!G38&lt;35,'Control Sample Data'!G38&gt;0),'Control Sample Data'!G38-'Choose Housekeeping Genes'!AE$20,35-'Choose Housekeeping Genes'!AE$20),"")</f>
        <v/>
      </c>
      <c r="AD38" s="22" t="str">
        <f>IF(SUM('Control Sample Data'!H$3:H$194)&gt;10,IF(AND(ISNUMBER('Control Sample Data'!H38),'Control Sample Data'!H38&lt;35,'Control Sample Data'!H38&gt;0),'Control Sample Data'!H38-'Choose Housekeeping Genes'!AF$20,35-'Choose Housekeeping Genes'!AF$20),"")</f>
        <v/>
      </c>
      <c r="AE38" s="22" t="str">
        <f>IF(SUM('Control Sample Data'!I$3:I$194)&gt;10,IF(AND(ISNUMBER('Control Sample Data'!I38),'Control Sample Data'!I38&lt;35,'Control Sample Data'!I38&gt;0),'Control Sample Data'!I38-'Choose Housekeeping Genes'!AG$20,35-'Choose Housekeeping Genes'!AG$20),"")</f>
        <v/>
      </c>
      <c r="AF38" s="22" t="str">
        <f>IF(SUM('Control Sample Data'!J$3:J$194)&gt;10,IF(AND(ISNUMBER('Control Sample Data'!J38),'Control Sample Data'!J38&lt;35,'Control Sample Data'!J38&gt;0),'Control Sample Data'!J38-'Choose Housekeeping Genes'!AH$20,35-'Choose Housekeeping Genes'!AH$20),"")</f>
        <v/>
      </c>
      <c r="AG38" s="22" t="str">
        <f>IF(SUM('Control Sample Data'!K$3:K$194)&gt;10,IF(AND(ISNUMBER('Control Sample Data'!K38),'Control Sample Data'!K38&lt;35,'Control Sample Data'!K38&gt;0),'Control Sample Data'!K38-'Choose Housekeeping Genes'!AI$20,35-'Choose Housekeeping Genes'!AI$20),"")</f>
        <v/>
      </c>
      <c r="AH38" s="22" t="str">
        <f>IF(SUM('Control Sample Data'!L$3:L$194)&gt;10,IF(AND(ISNUMBER('Control Sample Data'!L38),'Control Sample Data'!L38&lt;35,'Control Sample Data'!L38&gt;0),'Control Sample Data'!L38-'Choose Housekeeping Genes'!AJ$20,35-'Choose Housekeeping Genes'!AJ$20),"")</f>
        <v/>
      </c>
      <c r="AI38" s="22" t="str">
        <f>IF(SUM('Control Sample Data'!M$3:M$194)&gt;10,IF(AND(ISNUMBER('Control Sample Data'!M38),'Control Sample Data'!M38&lt;35,'Control Sample Data'!M38&gt;0),'Control Sample Data'!M38-'Choose Housekeeping Genes'!AK$20,35-'Choose Housekeeping Genes'!AK$20),"")</f>
        <v/>
      </c>
      <c r="AJ38" s="22" t="str">
        <f>IF(SUM('Control Sample Data'!N$3:N$194)&gt;10,IF(AND(ISNUMBER('Control Sample Data'!N38),'Control Sample Data'!N38&lt;35,'Control Sample Data'!N38&gt;0),'Control Sample Data'!N38-'Choose Housekeeping Genes'!AL$20,35-'Choose Housekeeping Genes'!AL$20),"")</f>
        <v/>
      </c>
      <c r="AK38" s="22" t="str">
        <f>IF(SUM('Control Sample Data'!O$3:O$194)&gt;10,IF(AND(ISNUMBER('Control Sample Data'!O38),'Control Sample Data'!O38&lt;35,'Control Sample Data'!O38&gt;0),'Control Sample Data'!O38-'Choose Housekeeping Genes'!AM$20,35-'Choose Housekeeping Genes'!AM$20),"")</f>
        <v/>
      </c>
      <c r="AL38" s="22" t="str">
        <f>IF(SUM('Control Sample Data'!P$3:P$194)&gt;10,IF(AND(ISNUMBER('Control Sample Data'!P38),'Control Sample Data'!P38&lt;35,'Control Sample Data'!P38&gt;0),'Control Sample Data'!P38-'Choose Housekeeping Genes'!AN$20,35-'Choose Housekeeping Genes'!AN$20),"")</f>
        <v/>
      </c>
      <c r="AM38" s="22" t="str">
        <f>IF(SUM('Control Sample Data'!Q$3:Q$194)&gt;10,IF(AND(ISNUMBER('Control Sample Data'!Q38),'Control Sample Data'!Q38&lt;35,'Control Sample Data'!Q38&gt;0),'Control Sample Data'!Q38-'Choose Housekeeping Genes'!AO$20,35-'Choose Housekeeping Genes'!AO$20),"")</f>
        <v/>
      </c>
      <c r="AN38" s="22" t="str">
        <f>IF(SUM('Control Sample Data'!R$3:R$194)&gt;10,IF(AND(ISNUMBER('Control Sample Data'!R38),'Control Sample Data'!R38&lt;35,'Control Sample Data'!R38&gt;0),'Control Sample Data'!R38-'Choose Housekeeping Genes'!AP$20,35-'Choose Housekeeping Genes'!AP$20),"")</f>
        <v/>
      </c>
      <c r="AO38" s="22" t="str">
        <f>IF(SUM('Control Sample Data'!S$3:S$194)&gt;10,IF(AND(ISNUMBER('Control Sample Data'!S38),'Control Sample Data'!S38&lt;35,'Control Sample Data'!S38&gt;0),'Control Sample Data'!S38-'Choose Housekeeping Genes'!AQ$20,35-'Choose Housekeeping Genes'!AQ$20),"")</f>
        <v/>
      </c>
      <c r="AP38" s="22" t="str">
        <f>IF(SUM('Control Sample Data'!T$3:T$194)&gt;10,IF(AND(ISNUMBER('Control Sample Data'!T38),'Control Sample Data'!T38&lt;35,'Control Sample Data'!T38&gt;0),'Control Sample Data'!T38-'Choose Housekeeping Genes'!AR$20,35-'Choose Housekeeping Genes'!AR$20),"")</f>
        <v/>
      </c>
      <c r="AQ38" s="22" t="str">
        <f>IF(SUM('Control Sample Data'!U$3:U$194)&gt;10,IF(AND(ISNUMBER('Control Sample Data'!U38),'Control Sample Data'!U38&lt;35,'Control Sample Data'!U38&gt;0),'Control Sample Data'!U38-'Choose Housekeeping Genes'!AS$20,35-'Choose Housekeeping Genes'!AS$20),"")</f>
        <v/>
      </c>
      <c r="AR38" s="22" t="str">
        <f>IF(SUM('Control Sample Data'!V$3:V$194)&gt;10,IF(AND(ISNUMBER('Control Sample Data'!V38),'Control Sample Data'!V38&lt;35,'Control Sample Data'!V38&gt;0),'Control Sample Data'!V38-'Choose Housekeeping Genes'!AT$20,35-'Choose Housekeeping Genes'!AT$20),"")</f>
        <v/>
      </c>
      <c r="AS38" s="73" t="str">
        <f>'Control Sample Data'!A38</f>
        <v>Crxos</v>
      </c>
      <c r="AT38" s="21" t="s">
        <v>370</v>
      </c>
      <c r="AU38" s="22" t="str">
        <f ca="1">IF(ISNUMBER(C38-'Choose Housekeeping Genes'!D$12),C38-'Choose Housekeeping Genes'!D$12,"")</f>
        <v/>
      </c>
      <c r="AV38" s="22" t="str">
        <f ca="1">IF(ISNUMBER(D38-'Choose Housekeeping Genes'!E$12),D38-'Choose Housekeeping Genes'!E$12,"")</f>
        <v/>
      </c>
      <c r="AW38" s="22" t="str">
        <f ca="1">IF(ISNUMBER(E38-'Choose Housekeeping Genes'!F$12),E38-'Choose Housekeeping Genes'!F$12,"")</f>
        <v/>
      </c>
      <c r="AX38" s="22" t="str">
        <f ca="1">IF(ISNUMBER(F38-'Choose Housekeeping Genes'!G$12),F38-'Choose Housekeeping Genes'!G$12,"")</f>
        <v/>
      </c>
      <c r="AY38" s="22" t="str">
        <f ca="1">IF(ISNUMBER(G38-'Choose Housekeeping Genes'!H$12),G38-'Choose Housekeeping Genes'!H$12,"")</f>
        <v/>
      </c>
      <c r="AZ38" s="22" t="str">
        <f ca="1">IF(ISNUMBER(H38-'Choose Housekeeping Genes'!I$12),H38-'Choose Housekeeping Genes'!I$12,"")</f>
        <v/>
      </c>
      <c r="BA38" s="22" t="str">
        <f ca="1">IF(ISNUMBER(I38-'Choose Housekeeping Genes'!J$12),I38-'Choose Housekeeping Genes'!J$12,"")</f>
        <v/>
      </c>
      <c r="BB38" s="22" t="str">
        <f ca="1">IF(ISNUMBER(J38-'Choose Housekeeping Genes'!K$12),J38-'Choose Housekeeping Genes'!K$12,"")</f>
        <v/>
      </c>
      <c r="BC38" s="22" t="str">
        <f ca="1">IF(ISNUMBER(K38-'Choose Housekeeping Genes'!L$12),K38-'Choose Housekeeping Genes'!L$12,"")</f>
        <v/>
      </c>
      <c r="BD38" s="22" t="str">
        <f ca="1">IF(ISNUMBER(L38-'Choose Housekeeping Genes'!M$12),L38-'Choose Housekeeping Genes'!M$12,"")</f>
        <v/>
      </c>
      <c r="BE38" s="22" t="str">
        <f ca="1">IF(ISNUMBER(M38-'Choose Housekeeping Genes'!N$12),M38-'Choose Housekeeping Genes'!N$12,"")</f>
        <v/>
      </c>
      <c r="BF38" s="22" t="str">
        <f ca="1">IF(ISNUMBER(N38-'Choose Housekeeping Genes'!O$12),N38-'Choose Housekeeping Genes'!O$12,"")</f>
        <v/>
      </c>
      <c r="BG38" s="22" t="str">
        <f ca="1">IF(ISNUMBER(O38-'Choose Housekeeping Genes'!P$12),O38-'Choose Housekeeping Genes'!P$12,"")</f>
        <v/>
      </c>
      <c r="BH38" s="22" t="str">
        <f ca="1">IF(ISNUMBER(P38-'Choose Housekeeping Genes'!Q$12),P38-'Choose Housekeeping Genes'!Q$12,"")</f>
        <v/>
      </c>
      <c r="BI38" s="22" t="str">
        <f ca="1">IF(ISNUMBER(Q38-'Choose Housekeeping Genes'!R$12),Q38-'Choose Housekeeping Genes'!R$12,"")</f>
        <v/>
      </c>
      <c r="BJ38" s="22" t="str">
        <f ca="1">IF(ISNUMBER(R38-'Choose Housekeeping Genes'!S$12),R38-'Choose Housekeeping Genes'!S$12,"")</f>
        <v/>
      </c>
      <c r="BK38" s="22" t="str">
        <f ca="1">IF(ISNUMBER(S38-'Choose Housekeeping Genes'!T$12),S38-'Choose Housekeeping Genes'!T$12,"")</f>
        <v/>
      </c>
      <c r="BL38" s="22" t="str">
        <f ca="1">IF(ISNUMBER(T38-'Choose Housekeeping Genes'!U$12),T38-'Choose Housekeeping Genes'!U$12,"")</f>
        <v/>
      </c>
      <c r="BM38" s="22" t="str">
        <f ca="1">IF(ISNUMBER(U38-'Choose Housekeeping Genes'!V$12),U38-'Choose Housekeeping Genes'!V$12,"")</f>
        <v/>
      </c>
      <c r="BN38" s="22" t="str">
        <f ca="1">IF(ISNUMBER(V38-'Choose Housekeeping Genes'!W$12),V38-'Choose Housekeeping Genes'!W$12,"")</f>
        <v/>
      </c>
      <c r="BO38" s="147" t="str">
        <f t="shared" si="47"/>
        <v>Crxos</v>
      </c>
      <c r="BP38" s="145" t="s">
        <v>370</v>
      </c>
      <c r="BQ38" s="22" t="str">
        <f ca="1">IF(ISNUMBER(Y38-'Choose Housekeeping Genes'!AA$12),Y38-'Choose Housekeeping Genes'!AA$12,"")</f>
        <v/>
      </c>
      <c r="BR38" s="22" t="str">
        <f ca="1">IF(ISNUMBER(Z38-'Choose Housekeeping Genes'!AB$12),Z38-'Choose Housekeeping Genes'!AB$12,"")</f>
        <v/>
      </c>
      <c r="BS38" s="22" t="str">
        <f ca="1">IF(ISNUMBER(AA38-'Choose Housekeeping Genes'!AC$12),AA38-'Choose Housekeeping Genes'!AC$12,"")</f>
        <v/>
      </c>
      <c r="BT38" s="22" t="str">
        <f ca="1">IF(ISNUMBER(AB38-'Choose Housekeeping Genes'!AD$12),AB38-'Choose Housekeeping Genes'!AD$12,"")</f>
        <v/>
      </c>
      <c r="BU38" s="22" t="str">
        <f ca="1">IF(ISNUMBER(AC38-'Choose Housekeeping Genes'!AE$12),AC38-'Choose Housekeeping Genes'!AE$12,"")</f>
        <v/>
      </c>
      <c r="BV38" s="22" t="str">
        <f ca="1">IF(ISNUMBER(AD38-'Choose Housekeeping Genes'!AF$12),AD38-'Choose Housekeeping Genes'!AF$12,"")</f>
        <v/>
      </c>
      <c r="BW38" s="22" t="str">
        <f ca="1">IF(ISNUMBER(AE38-'Choose Housekeeping Genes'!AG$12),AE38-'Choose Housekeeping Genes'!AG$12,"")</f>
        <v/>
      </c>
      <c r="BX38" s="22" t="str">
        <f ca="1">IF(ISNUMBER(AF38-'Choose Housekeeping Genes'!AH$12),AF38-'Choose Housekeeping Genes'!AH$12,"")</f>
        <v/>
      </c>
      <c r="BY38" s="22" t="str">
        <f ca="1">IF(ISNUMBER(AG38-'Choose Housekeeping Genes'!AI$12),AG38-'Choose Housekeeping Genes'!AI$12,"")</f>
        <v/>
      </c>
      <c r="BZ38" s="22" t="str">
        <f ca="1">IF(ISNUMBER(AH38-'Choose Housekeeping Genes'!AJ$12),AH38-'Choose Housekeeping Genes'!AJ$12,"")</f>
        <v/>
      </c>
      <c r="CA38" s="22" t="str">
        <f ca="1">IF(ISNUMBER(AI38-'Choose Housekeeping Genes'!AK$12),AI38-'Choose Housekeeping Genes'!AK$12,"")</f>
        <v/>
      </c>
      <c r="CB38" s="22" t="str">
        <f ca="1">IF(ISNUMBER(AJ38-'Choose Housekeeping Genes'!AL$12),AJ38-'Choose Housekeeping Genes'!AL$12,"")</f>
        <v/>
      </c>
      <c r="CC38" s="22" t="str">
        <f ca="1">IF(ISNUMBER(AK38-'Choose Housekeeping Genes'!AM$12),AK38-'Choose Housekeeping Genes'!AM$12,"")</f>
        <v/>
      </c>
      <c r="CD38" s="22" t="str">
        <f ca="1">IF(ISNUMBER(AL38-'Choose Housekeeping Genes'!AN$12),AL38-'Choose Housekeeping Genes'!AN$12,"")</f>
        <v/>
      </c>
      <c r="CE38" s="22" t="str">
        <f ca="1">IF(ISNUMBER(AM38-'Choose Housekeeping Genes'!AO$12),AM38-'Choose Housekeeping Genes'!AO$12,"")</f>
        <v/>
      </c>
      <c r="CF38" s="22" t="str">
        <f ca="1">IF(ISNUMBER(AN38-'Choose Housekeeping Genes'!AP$12),AN38-'Choose Housekeeping Genes'!AP$12,"")</f>
        <v/>
      </c>
      <c r="CG38" s="22" t="str">
        <f ca="1">IF(ISNUMBER(AO38-'Choose Housekeeping Genes'!AQ$12),AO38-'Choose Housekeeping Genes'!AQ$12,"")</f>
        <v/>
      </c>
      <c r="CH38" s="22" t="str">
        <f ca="1">IF(ISNUMBER(AP38-'Choose Housekeeping Genes'!AR$12),AP38-'Choose Housekeeping Genes'!AR$12,"")</f>
        <v/>
      </c>
      <c r="CI38" s="22" t="str">
        <f ca="1">IF(ISNUMBER(AQ38-'Choose Housekeeping Genes'!AS$12),AQ38-'Choose Housekeeping Genes'!AS$12,"")</f>
        <v/>
      </c>
      <c r="CJ38" s="22" t="str">
        <f ca="1">IF(ISNUMBER(AR38-'Choose Housekeeping Genes'!AT$12),AR38-'Choose Housekeeping Genes'!AT$12,"")</f>
        <v/>
      </c>
      <c r="CK38" s="69" t="e">
        <f t="shared" ca="1" si="4"/>
        <v>#DIV/0!</v>
      </c>
      <c r="CL38" s="148" t="e">
        <f t="shared" ca="1" si="5"/>
        <v>#DIV/0!</v>
      </c>
      <c r="DA38" s="73" t="str">
        <f>'Transcript table'!C46</f>
        <v>Crxos</v>
      </c>
      <c r="DB38" s="21" t="s">
        <v>370</v>
      </c>
      <c r="DC38" s="68" t="str">
        <f t="shared" ca="1" si="6"/>
        <v/>
      </c>
      <c r="DD38" s="68" t="str">
        <f t="shared" ca="1" si="7"/>
        <v/>
      </c>
      <c r="DE38" s="68" t="str">
        <f t="shared" ca="1" si="8"/>
        <v/>
      </c>
      <c r="DF38" s="68" t="str">
        <f t="shared" ca="1" si="9"/>
        <v/>
      </c>
      <c r="DG38" s="68" t="str">
        <f t="shared" ca="1" si="10"/>
        <v/>
      </c>
      <c r="DH38" s="68" t="str">
        <f t="shared" ca="1" si="11"/>
        <v/>
      </c>
      <c r="DI38" s="68" t="str">
        <f t="shared" ca="1" si="12"/>
        <v/>
      </c>
      <c r="DJ38" s="68" t="str">
        <f t="shared" ca="1" si="13"/>
        <v/>
      </c>
      <c r="DK38" s="68" t="str">
        <f t="shared" ca="1" si="14"/>
        <v/>
      </c>
      <c r="DL38" s="68" t="str">
        <f t="shared" ca="1" si="15"/>
        <v/>
      </c>
      <c r="DM38" s="68" t="str">
        <f t="shared" ca="1" si="16"/>
        <v/>
      </c>
      <c r="DN38" s="68" t="str">
        <f t="shared" ca="1" si="17"/>
        <v/>
      </c>
      <c r="DO38" s="68" t="str">
        <f t="shared" ca="1" si="18"/>
        <v/>
      </c>
      <c r="DP38" s="68" t="str">
        <f t="shared" ca="1" si="19"/>
        <v/>
      </c>
      <c r="DQ38" s="68" t="str">
        <f t="shared" ca="1" si="20"/>
        <v/>
      </c>
      <c r="DR38" s="68" t="str">
        <f t="shared" ca="1" si="21"/>
        <v/>
      </c>
      <c r="DS38" s="68" t="str">
        <f t="shared" ca="1" si="22"/>
        <v/>
      </c>
      <c r="DT38" s="68" t="str">
        <f t="shared" ca="1" si="23"/>
        <v/>
      </c>
      <c r="DU38" s="68" t="str">
        <f t="shared" ca="1" si="24"/>
        <v/>
      </c>
      <c r="DV38" s="68" t="str">
        <f t="shared" ca="1" si="25"/>
        <v/>
      </c>
      <c r="DW38" s="146" t="str">
        <f>'Transcript table'!C46</f>
        <v>Crxos</v>
      </c>
      <c r="DX38" s="145" t="s">
        <v>370</v>
      </c>
      <c r="DY38" s="68" t="str">
        <f t="shared" ca="1" si="26"/>
        <v/>
      </c>
      <c r="DZ38" s="68" t="str">
        <f t="shared" ca="1" si="27"/>
        <v/>
      </c>
      <c r="EA38" s="68" t="str">
        <f t="shared" ca="1" si="28"/>
        <v/>
      </c>
      <c r="EB38" s="68" t="str">
        <f t="shared" ca="1" si="29"/>
        <v/>
      </c>
      <c r="EC38" s="68" t="str">
        <f t="shared" ca="1" si="30"/>
        <v/>
      </c>
      <c r="ED38" s="68" t="str">
        <f t="shared" ca="1" si="31"/>
        <v/>
      </c>
      <c r="EE38" s="68" t="str">
        <f t="shared" ca="1" si="32"/>
        <v/>
      </c>
      <c r="EF38" s="68" t="str">
        <f t="shared" ca="1" si="33"/>
        <v/>
      </c>
      <c r="EG38" s="68" t="str">
        <f t="shared" ca="1" si="34"/>
        <v/>
      </c>
      <c r="EH38" s="68" t="str">
        <f t="shared" ca="1" si="35"/>
        <v/>
      </c>
      <c r="EI38" s="68" t="str">
        <f t="shared" ca="1" si="36"/>
        <v/>
      </c>
      <c r="EJ38" s="68" t="str">
        <f t="shared" ca="1" si="37"/>
        <v/>
      </c>
      <c r="EK38" s="68" t="str">
        <f t="shared" ca="1" si="38"/>
        <v/>
      </c>
      <c r="EL38" s="68" t="str">
        <f t="shared" ca="1" si="39"/>
        <v/>
      </c>
      <c r="EM38" s="68" t="str">
        <f t="shared" ca="1" si="40"/>
        <v/>
      </c>
      <c r="EN38" s="68" t="str">
        <f t="shared" ca="1" si="41"/>
        <v/>
      </c>
      <c r="EO38" s="68" t="str">
        <f t="shared" ca="1" si="42"/>
        <v/>
      </c>
      <c r="EP38" s="68" t="str">
        <f t="shared" ca="1" si="43"/>
        <v/>
      </c>
      <c r="EQ38" s="68" t="str">
        <f t="shared" ca="1" si="44"/>
        <v/>
      </c>
      <c r="ER38" s="68" t="str">
        <f t="shared" ca="1" si="45"/>
        <v/>
      </c>
    </row>
    <row r="39" spans="1:148" ht="12.75" customHeight="1">
      <c r="A39" s="139" t="str">
        <f>'Test Sample Data'!A39</f>
        <v>Cyp4b1-ps2</v>
      </c>
      <c r="B39" s="141" t="s">
        <v>368</v>
      </c>
      <c r="C39" s="22" t="str">
        <f>IF(SUM('Test Sample Data'!C$3:C$194)&gt;10,IF(AND(ISNUMBER('Test Sample Data'!C39),'Test Sample Data'!C39&lt;35,'Test Sample Data'!C39&gt;0),'Test Sample Data'!C39-'Choose Housekeeping Genes'!D$20,35-'Choose Housekeeping Genes'!D$20),"")</f>
        <v/>
      </c>
      <c r="D39" s="22" t="str">
        <f>IF(SUM('Test Sample Data'!D$3:D$194)&gt;10,IF(AND(ISNUMBER('Test Sample Data'!D39),'Test Sample Data'!D39&lt;35,'Test Sample Data'!D39&gt;0),'Test Sample Data'!D39-'Choose Housekeeping Genes'!E$20,35-'Choose Housekeeping Genes'!E$20),"")</f>
        <v/>
      </c>
      <c r="E39" s="22" t="str">
        <f>IF(SUM('Test Sample Data'!E$3:E$194)&gt;10,IF(AND(ISNUMBER('Test Sample Data'!E39),'Test Sample Data'!E39&lt;35,'Test Sample Data'!E39&gt;0),'Test Sample Data'!E39-'Choose Housekeeping Genes'!F$20,35-'Choose Housekeeping Genes'!F$20),"")</f>
        <v/>
      </c>
      <c r="F39" s="22" t="str">
        <f>IF(SUM('Test Sample Data'!F$3:F$194)&gt;10,IF(AND(ISNUMBER('Test Sample Data'!F39),'Test Sample Data'!F39&lt;35,'Test Sample Data'!F39&gt;0),'Test Sample Data'!F39-'Choose Housekeeping Genes'!G$20,35-'Choose Housekeeping Genes'!G$20),"")</f>
        <v/>
      </c>
      <c r="G39" s="22" t="str">
        <f>IF(SUM('Test Sample Data'!G$3:G$194)&gt;10,IF(AND(ISNUMBER('Test Sample Data'!G39),'Test Sample Data'!G39&lt;35,'Test Sample Data'!G39&gt;0),'Test Sample Data'!G39-'Choose Housekeeping Genes'!H$20,35-'Choose Housekeeping Genes'!H$20),"")</f>
        <v/>
      </c>
      <c r="H39" s="22" t="str">
        <f>IF(SUM('Test Sample Data'!H$3:H$194)&gt;10,IF(AND(ISNUMBER('Test Sample Data'!H39),'Test Sample Data'!H39&lt;35,'Test Sample Data'!H39&gt;0),'Test Sample Data'!H39-'Choose Housekeeping Genes'!I$20,35-'Choose Housekeeping Genes'!I$20),"")</f>
        <v/>
      </c>
      <c r="I39" s="22" t="str">
        <f>IF(SUM('Test Sample Data'!I$3:I$194)&gt;10,IF(AND(ISNUMBER('Test Sample Data'!I39),'Test Sample Data'!I39&lt;35,'Test Sample Data'!I39&gt;0),'Test Sample Data'!I39-'Choose Housekeeping Genes'!J$20,35-'Choose Housekeeping Genes'!J$20),"")</f>
        <v/>
      </c>
      <c r="J39" s="22" t="str">
        <f>IF(SUM('Test Sample Data'!J$3:J$194)&gt;10,IF(AND(ISNUMBER('Test Sample Data'!J39),'Test Sample Data'!J39&lt;35,'Test Sample Data'!J39&gt;0),'Test Sample Data'!J39-'Choose Housekeeping Genes'!K$20,35-'Choose Housekeeping Genes'!K$20),"")</f>
        <v/>
      </c>
      <c r="K39" s="22" t="str">
        <f>IF(SUM('Test Sample Data'!K$3:K$194)&gt;10,IF(AND(ISNUMBER('Test Sample Data'!K39),'Test Sample Data'!K39&lt;35,'Test Sample Data'!K39&gt;0),'Test Sample Data'!K39-'Choose Housekeeping Genes'!L$20,35-'Choose Housekeeping Genes'!L$20),"")</f>
        <v/>
      </c>
      <c r="L39" s="22" t="str">
        <f>IF(SUM('Test Sample Data'!L$3:L$194)&gt;10,IF(AND(ISNUMBER('Test Sample Data'!L39),'Test Sample Data'!L39&lt;35,'Test Sample Data'!L39&gt;0),'Test Sample Data'!L39-'Choose Housekeeping Genes'!M$20,35-'Choose Housekeeping Genes'!M$20),"")</f>
        <v/>
      </c>
      <c r="M39" s="22" t="str">
        <f>IF(SUM('Test Sample Data'!M$3:M$194)&gt;10,IF(AND(ISNUMBER('Test Sample Data'!M39),'Test Sample Data'!M39&lt;35,'Test Sample Data'!M39&gt;0),'Test Sample Data'!M39-'Choose Housekeeping Genes'!N$20,35-'Choose Housekeeping Genes'!N$20),"")</f>
        <v/>
      </c>
      <c r="N39" s="22" t="str">
        <f>IF(SUM('Test Sample Data'!N$3:N$194)&gt;10,IF(AND(ISNUMBER('Test Sample Data'!N39),'Test Sample Data'!N39&lt;35,'Test Sample Data'!N39&gt;0),'Test Sample Data'!N39-'Choose Housekeeping Genes'!O$20,35-'Choose Housekeeping Genes'!O$20),"")</f>
        <v/>
      </c>
      <c r="O39" s="22" t="str">
        <f>IF(SUM('Test Sample Data'!O$3:O$194)&gt;10,IF(AND(ISNUMBER('Test Sample Data'!O39),'Test Sample Data'!O39&lt;35,'Test Sample Data'!O39&gt;0),'Test Sample Data'!O39-'Choose Housekeeping Genes'!P$20,35-'Choose Housekeeping Genes'!P$20),"")</f>
        <v/>
      </c>
      <c r="P39" s="22" t="str">
        <f>IF(SUM('Test Sample Data'!P$3:P$194)&gt;10,IF(AND(ISNUMBER('Test Sample Data'!P39),'Test Sample Data'!P39&lt;35,'Test Sample Data'!P39&gt;0),'Test Sample Data'!P39-'Choose Housekeeping Genes'!Q$20,35-'Choose Housekeeping Genes'!Q$20),"")</f>
        <v/>
      </c>
      <c r="Q39" s="22" t="str">
        <f>IF(SUM('Test Sample Data'!Q$3:Q$194)&gt;10,IF(AND(ISNUMBER('Test Sample Data'!Q39),'Test Sample Data'!Q39&lt;35,'Test Sample Data'!Q39&gt;0),'Test Sample Data'!Q39-'Choose Housekeeping Genes'!R$20,35-'Choose Housekeeping Genes'!R$20),"")</f>
        <v/>
      </c>
      <c r="R39" s="22" t="str">
        <f>IF(SUM('Test Sample Data'!R$3:R$194)&gt;10,IF(AND(ISNUMBER('Test Sample Data'!R39),'Test Sample Data'!R39&lt;35,'Test Sample Data'!R39&gt;0),'Test Sample Data'!R39-'Choose Housekeeping Genes'!S$20,35-'Choose Housekeeping Genes'!S$20),"")</f>
        <v/>
      </c>
      <c r="S39" s="22" t="str">
        <f>IF(SUM('Test Sample Data'!S$3:S$194)&gt;10,IF(AND(ISNUMBER('Test Sample Data'!S39),'Test Sample Data'!S39&lt;35,'Test Sample Data'!S39&gt;0),'Test Sample Data'!S39-'Choose Housekeeping Genes'!T$20,35-'Choose Housekeeping Genes'!T$20),"")</f>
        <v/>
      </c>
      <c r="T39" s="22" t="str">
        <f>IF(SUM('Test Sample Data'!T$3:T$194)&gt;10,IF(AND(ISNUMBER('Test Sample Data'!T39),'Test Sample Data'!T39&lt;35,'Test Sample Data'!T39&gt;0),'Test Sample Data'!T39-'Choose Housekeeping Genes'!U$20,35-'Choose Housekeeping Genes'!U$20),"")</f>
        <v/>
      </c>
      <c r="U39" s="22" t="str">
        <f>IF(SUM('Test Sample Data'!U$3:U$194)&gt;10,IF(AND(ISNUMBER('Test Sample Data'!U39),'Test Sample Data'!U39&lt;35,'Test Sample Data'!U39&gt;0),'Test Sample Data'!U39-'Choose Housekeeping Genes'!V$20,35-'Choose Housekeeping Genes'!V$20),"")</f>
        <v/>
      </c>
      <c r="V39" s="22" t="str">
        <f>IF(SUM('Test Sample Data'!V$3:V$194)&gt;10,IF(AND(ISNUMBER('Test Sample Data'!V39),'Test Sample Data'!V39&lt;35,'Test Sample Data'!V39&gt;0),'Test Sample Data'!V39-'Choose Housekeeping Genes'!W$20,35-'Choose Housekeeping Genes'!W$20),"")</f>
        <v/>
      </c>
      <c r="W39" s="144" t="str">
        <f>'Control Sample Data'!A39</f>
        <v>Cyp4b1-ps2</v>
      </c>
      <c r="X39" s="145" t="s">
        <v>368</v>
      </c>
      <c r="Y39" s="22" t="str">
        <f>IF(SUM('Control Sample Data'!C$3:C$194)&gt;10,IF(AND(ISNUMBER('Control Sample Data'!C39),'Control Sample Data'!C39&lt;35,'Control Sample Data'!C39&gt;0),'Control Sample Data'!C39-'Choose Housekeeping Genes'!AA$20,35-'Choose Housekeeping Genes'!AA$20),"")</f>
        <v/>
      </c>
      <c r="Z39" s="22" t="str">
        <f>IF(SUM('Control Sample Data'!D$3:D$194)&gt;10,IF(AND(ISNUMBER('Control Sample Data'!D39),'Control Sample Data'!D39&lt;35,'Control Sample Data'!D39&gt;0),'Control Sample Data'!D39-'Choose Housekeeping Genes'!AB$20,35-'Choose Housekeeping Genes'!AB$20),"")</f>
        <v/>
      </c>
      <c r="AA39" s="22" t="str">
        <f>IF(SUM('Control Sample Data'!E$3:E$194)&gt;10,IF(AND(ISNUMBER('Control Sample Data'!E39),'Control Sample Data'!E39&lt;35,'Control Sample Data'!E39&gt;0),'Control Sample Data'!E39-'Choose Housekeeping Genes'!AC$20,35-'Choose Housekeeping Genes'!AC$20),"")</f>
        <v/>
      </c>
      <c r="AB39" s="22" t="str">
        <f>IF(SUM('Control Sample Data'!F$3:F$194)&gt;10,IF(AND(ISNUMBER('Control Sample Data'!F39),'Control Sample Data'!F39&lt;35,'Control Sample Data'!F39&gt;0),'Control Sample Data'!F39-'Choose Housekeeping Genes'!AD$20,35-'Choose Housekeeping Genes'!AD$20),"")</f>
        <v/>
      </c>
      <c r="AC39" s="22" t="str">
        <f>IF(SUM('Control Sample Data'!G$3:G$194)&gt;10,IF(AND(ISNUMBER('Control Sample Data'!G39),'Control Sample Data'!G39&lt;35,'Control Sample Data'!G39&gt;0),'Control Sample Data'!G39-'Choose Housekeeping Genes'!AE$20,35-'Choose Housekeeping Genes'!AE$20),"")</f>
        <v/>
      </c>
      <c r="AD39" s="22" t="str">
        <f>IF(SUM('Control Sample Data'!H$3:H$194)&gt;10,IF(AND(ISNUMBER('Control Sample Data'!H39),'Control Sample Data'!H39&lt;35,'Control Sample Data'!H39&gt;0),'Control Sample Data'!H39-'Choose Housekeeping Genes'!AF$20,35-'Choose Housekeeping Genes'!AF$20),"")</f>
        <v/>
      </c>
      <c r="AE39" s="22" t="str">
        <f>IF(SUM('Control Sample Data'!I$3:I$194)&gt;10,IF(AND(ISNUMBER('Control Sample Data'!I39),'Control Sample Data'!I39&lt;35,'Control Sample Data'!I39&gt;0),'Control Sample Data'!I39-'Choose Housekeeping Genes'!AG$20,35-'Choose Housekeeping Genes'!AG$20),"")</f>
        <v/>
      </c>
      <c r="AF39" s="22" t="str">
        <f>IF(SUM('Control Sample Data'!J$3:J$194)&gt;10,IF(AND(ISNUMBER('Control Sample Data'!J39),'Control Sample Data'!J39&lt;35,'Control Sample Data'!J39&gt;0),'Control Sample Data'!J39-'Choose Housekeeping Genes'!AH$20,35-'Choose Housekeeping Genes'!AH$20),"")</f>
        <v/>
      </c>
      <c r="AG39" s="22" t="str">
        <f>IF(SUM('Control Sample Data'!K$3:K$194)&gt;10,IF(AND(ISNUMBER('Control Sample Data'!K39),'Control Sample Data'!K39&lt;35,'Control Sample Data'!K39&gt;0),'Control Sample Data'!K39-'Choose Housekeeping Genes'!AI$20,35-'Choose Housekeeping Genes'!AI$20),"")</f>
        <v/>
      </c>
      <c r="AH39" s="22" t="str">
        <f>IF(SUM('Control Sample Data'!L$3:L$194)&gt;10,IF(AND(ISNUMBER('Control Sample Data'!L39),'Control Sample Data'!L39&lt;35,'Control Sample Data'!L39&gt;0),'Control Sample Data'!L39-'Choose Housekeeping Genes'!AJ$20,35-'Choose Housekeeping Genes'!AJ$20),"")</f>
        <v/>
      </c>
      <c r="AI39" s="22" t="str">
        <f>IF(SUM('Control Sample Data'!M$3:M$194)&gt;10,IF(AND(ISNUMBER('Control Sample Data'!M39),'Control Sample Data'!M39&lt;35,'Control Sample Data'!M39&gt;0),'Control Sample Data'!M39-'Choose Housekeeping Genes'!AK$20,35-'Choose Housekeeping Genes'!AK$20),"")</f>
        <v/>
      </c>
      <c r="AJ39" s="22" t="str">
        <f>IF(SUM('Control Sample Data'!N$3:N$194)&gt;10,IF(AND(ISNUMBER('Control Sample Data'!N39),'Control Sample Data'!N39&lt;35,'Control Sample Data'!N39&gt;0),'Control Sample Data'!N39-'Choose Housekeeping Genes'!AL$20,35-'Choose Housekeeping Genes'!AL$20),"")</f>
        <v/>
      </c>
      <c r="AK39" s="22" t="str">
        <f>IF(SUM('Control Sample Data'!O$3:O$194)&gt;10,IF(AND(ISNUMBER('Control Sample Data'!O39),'Control Sample Data'!O39&lt;35,'Control Sample Data'!O39&gt;0),'Control Sample Data'!O39-'Choose Housekeeping Genes'!AM$20,35-'Choose Housekeeping Genes'!AM$20),"")</f>
        <v/>
      </c>
      <c r="AL39" s="22" t="str">
        <f>IF(SUM('Control Sample Data'!P$3:P$194)&gt;10,IF(AND(ISNUMBER('Control Sample Data'!P39),'Control Sample Data'!P39&lt;35,'Control Sample Data'!P39&gt;0),'Control Sample Data'!P39-'Choose Housekeeping Genes'!AN$20,35-'Choose Housekeeping Genes'!AN$20),"")</f>
        <v/>
      </c>
      <c r="AM39" s="22" t="str">
        <f>IF(SUM('Control Sample Data'!Q$3:Q$194)&gt;10,IF(AND(ISNUMBER('Control Sample Data'!Q39),'Control Sample Data'!Q39&lt;35,'Control Sample Data'!Q39&gt;0),'Control Sample Data'!Q39-'Choose Housekeeping Genes'!AO$20,35-'Choose Housekeeping Genes'!AO$20),"")</f>
        <v/>
      </c>
      <c r="AN39" s="22" t="str">
        <f>IF(SUM('Control Sample Data'!R$3:R$194)&gt;10,IF(AND(ISNUMBER('Control Sample Data'!R39),'Control Sample Data'!R39&lt;35,'Control Sample Data'!R39&gt;0),'Control Sample Data'!R39-'Choose Housekeeping Genes'!AP$20,35-'Choose Housekeeping Genes'!AP$20),"")</f>
        <v/>
      </c>
      <c r="AO39" s="22" t="str">
        <f>IF(SUM('Control Sample Data'!S$3:S$194)&gt;10,IF(AND(ISNUMBER('Control Sample Data'!S39),'Control Sample Data'!S39&lt;35,'Control Sample Data'!S39&gt;0),'Control Sample Data'!S39-'Choose Housekeeping Genes'!AQ$20,35-'Choose Housekeeping Genes'!AQ$20),"")</f>
        <v/>
      </c>
      <c r="AP39" s="22" t="str">
        <f>IF(SUM('Control Sample Data'!T$3:T$194)&gt;10,IF(AND(ISNUMBER('Control Sample Data'!T39),'Control Sample Data'!T39&lt;35,'Control Sample Data'!T39&gt;0),'Control Sample Data'!T39-'Choose Housekeeping Genes'!AR$20,35-'Choose Housekeeping Genes'!AR$20),"")</f>
        <v/>
      </c>
      <c r="AQ39" s="22" t="str">
        <f>IF(SUM('Control Sample Data'!U$3:U$194)&gt;10,IF(AND(ISNUMBER('Control Sample Data'!U39),'Control Sample Data'!U39&lt;35,'Control Sample Data'!U39&gt;0),'Control Sample Data'!U39-'Choose Housekeeping Genes'!AS$20,35-'Choose Housekeeping Genes'!AS$20),"")</f>
        <v/>
      </c>
      <c r="AR39" s="22" t="str">
        <f>IF(SUM('Control Sample Data'!V$3:V$194)&gt;10,IF(AND(ISNUMBER('Control Sample Data'!V39),'Control Sample Data'!V39&lt;35,'Control Sample Data'!V39&gt;0),'Control Sample Data'!V39-'Choose Housekeeping Genes'!AT$20,35-'Choose Housekeeping Genes'!AT$20),"")</f>
        <v/>
      </c>
      <c r="AS39" s="73" t="str">
        <f>'Control Sample Data'!A39</f>
        <v>Cyp4b1-ps2</v>
      </c>
      <c r="AT39" s="21" t="s">
        <v>368</v>
      </c>
      <c r="AU39" s="22" t="str">
        <f ca="1">IF(ISNUMBER(C39-'Choose Housekeeping Genes'!D$12),C39-'Choose Housekeeping Genes'!D$12,"")</f>
        <v/>
      </c>
      <c r="AV39" s="22" t="str">
        <f ca="1">IF(ISNUMBER(D39-'Choose Housekeeping Genes'!E$12),D39-'Choose Housekeeping Genes'!E$12,"")</f>
        <v/>
      </c>
      <c r="AW39" s="22" t="str">
        <f ca="1">IF(ISNUMBER(E39-'Choose Housekeeping Genes'!F$12),E39-'Choose Housekeeping Genes'!F$12,"")</f>
        <v/>
      </c>
      <c r="AX39" s="22" t="str">
        <f ca="1">IF(ISNUMBER(F39-'Choose Housekeeping Genes'!G$12),F39-'Choose Housekeeping Genes'!G$12,"")</f>
        <v/>
      </c>
      <c r="AY39" s="22" t="str">
        <f ca="1">IF(ISNUMBER(G39-'Choose Housekeeping Genes'!H$12),G39-'Choose Housekeeping Genes'!H$12,"")</f>
        <v/>
      </c>
      <c r="AZ39" s="22" t="str">
        <f ca="1">IF(ISNUMBER(H39-'Choose Housekeeping Genes'!I$12),H39-'Choose Housekeeping Genes'!I$12,"")</f>
        <v/>
      </c>
      <c r="BA39" s="22" t="str">
        <f ca="1">IF(ISNUMBER(I39-'Choose Housekeeping Genes'!J$12),I39-'Choose Housekeeping Genes'!J$12,"")</f>
        <v/>
      </c>
      <c r="BB39" s="22" t="str">
        <f ca="1">IF(ISNUMBER(J39-'Choose Housekeeping Genes'!K$12),J39-'Choose Housekeeping Genes'!K$12,"")</f>
        <v/>
      </c>
      <c r="BC39" s="22" t="str">
        <f ca="1">IF(ISNUMBER(K39-'Choose Housekeeping Genes'!L$12),K39-'Choose Housekeeping Genes'!L$12,"")</f>
        <v/>
      </c>
      <c r="BD39" s="22" t="str">
        <f ca="1">IF(ISNUMBER(L39-'Choose Housekeeping Genes'!M$12),L39-'Choose Housekeeping Genes'!M$12,"")</f>
        <v/>
      </c>
      <c r="BE39" s="22" t="str">
        <f ca="1">IF(ISNUMBER(M39-'Choose Housekeeping Genes'!N$12),M39-'Choose Housekeeping Genes'!N$12,"")</f>
        <v/>
      </c>
      <c r="BF39" s="22" t="str">
        <f ca="1">IF(ISNUMBER(N39-'Choose Housekeeping Genes'!O$12),N39-'Choose Housekeeping Genes'!O$12,"")</f>
        <v/>
      </c>
      <c r="BG39" s="22" t="str">
        <f ca="1">IF(ISNUMBER(O39-'Choose Housekeeping Genes'!P$12),O39-'Choose Housekeeping Genes'!P$12,"")</f>
        <v/>
      </c>
      <c r="BH39" s="22" t="str">
        <f ca="1">IF(ISNUMBER(P39-'Choose Housekeeping Genes'!Q$12),P39-'Choose Housekeeping Genes'!Q$12,"")</f>
        <v/>
      </c>
      <c r="BI39" s="22" t="str">
        <f ca="1">IF(ISNUMBER(Q39-'Choose Housekeeping Genes'!R$12),Q39-'Choose Housekeeping Genes'!R$12,"")</f>
        <v/>
      </c>
      <c r="BJ39" s="22" t="str">
        <f ca="1">IF(ISNUMBER(R39-'Choose Housekeeping Genes'!S$12),R39-'Choose Housekeeping Genes'!S$12,"")</f>
        <v/>
      </c>
      <c r="BK39" s="22" t="str">
        <f ca="1">IF(ISNUMBER(S39-'Choose Housekeeping Genes'!T$12),S39-'Choose Housekeeping Genes'!T$12,"")</f>
        <v/>
      </c>
      <c r="BL39" s="22" t="str">
        <f ca="1">IF(ISNUMBER(T39-'Choose Housekeeping Genes'!U$12),T39-'Choose Housekeeping Genes'!U$12,"")</f>
        <v/>
      </c>
      <c r="BM39" s="22" t="str">
        <f ca="1">IF(ISNUMBER(U39-'Choose Housekeeping Genes'!V$12),U39-'Choose Housekeeping Genes'!V$12,"")</f>
        <v/>
      </c>
      <c r="BN39" s="22" t="str">
        <f ca="1">IF(ISNUMBER(V39-'Choose Housekeeping Genes'!W$12),V39-'Choose Housekeeping Genes'!W$12,"")</f>
        <v/>
      </c>
      <c r="BO39" s="147" t="str">
        <f t="shared" si="47"/>
        <v>Cyp4b1-ps2</v>
      </c>
      <c r="BP39" s="145" t="s">
        <v>368</v>
      </c>
      <c r="BQ39" s="22" t="str">
        <f ca="1">IF(ISNUMBER(Y39-'Choose Housekeeping Genes'!AA$12),Y39-'Choose Housekeeping Genes'!AA$12,"")</f>
        <v/>
      </c>
      <c r="BR39" s="22" t="str">
        <f ca="1">IF(ISNUMBER(Z39-'Choose Housekeeping Genes'!AB$12),Z39-'Choose Housekeeping Genes'!AB$12,"")</f>
        <v/>
      </c>
      <c r="BS39" s="22" t="str">
        <f ca="1">IF(ISNUMBER(AA39-'Choose Housekeeping Genes'!AC$12),AA39-'Choose Housekeeping Genes'!AC$12,"")</f>
        <v/>
      </c>
      <c r="BT39" s="22" t="str">
        <f ca="1">IF(ISNUMBER(AB39-'Choose Housekeeping Genes'!AD$12),AB39-'Choose Housekeeping Genes'!AD$12,"")</f>
        <v/>
      </c>
      <c r="BU39" s="22" t="str">
        <f ca="1">IF(ISNUMBER(AC39-'Choose Housekeeping Genes'!AE$12),AC39-'Choose Housekeeping Genes'!AE$12,"")</f>
        <v/>
      </c>
      <c r="BV39" s="22" t="str">
        <f ca="1">IF(ISNUMBER(AD39-'Choose Housekeeping Genes'!AF$12),AD39-'Choose Housekeeping Genes'!AF$12,"")</f>
        <v/>
      </c>
      <c r="BW39" s="22" t="str">
        <f ca="1">IF(ISNUMBER(AE39-'Choose Housekeeping Genes'!AG$12),AE39-'Choose Housekeeping Genes'!AG$12,"")</f>
        <v/>
      </c>
      <c r="BX39" s="22" t="str">
        <f ca="1">IF(ISNUMBER(AF39-'Choose Housekeeping Genes'!AH$12),AF39-'Choose Housekeeping Genes'!AH$12,"")</f>
        <v/>
      </c>
      <c r="BY39" s="22" t="str">
        <f ca="1">IF(ISNUMBER(AG39-'Choose Housekeeping Genes'!AI$12),AG39-'Choose Housekeeping Genes'!AI$12,"")</f>
        <v/>
      </c>
      <c r="BZ39" s="22" t="str">
        <f ca="1">IF(ISNUMBER(AH39-'Choose Housekeeping Genes'!AJ$12),AH39-'Choose Housekeeping Genes'!AJ$12,"")</f>
        <v/>
      </c>
      <c r="CA39" s="22" t="str">
        <f ca="1">IF(ISNUMBER(AI39-'Choose Housekeeping Genes'!AK$12),AI39-'Choose Housekeeping Genes'!AK$12,"")</f>
        <v/>
      </c>
      <c r="CB39" s="22" t="str">
        <f ca="1">IF(ISNUMBER(AJ39-'Choose Housekeeping Genes'!AL$12),AJ39-'Choose Housekeeping Genes'!AL$12,"")</f>
        <v/>
      </c>
      <c r="CC39" s="22" t="str">
        <f ca="1">IF(ISNUMBER(AK39-'Choose Housekeeping Genes'!AM$12),AK39-'Choose Housekeeping Genes'!AM$12,"")</f>
        <v/>
      </c>
      <c r="CD39" s="22" t="str">
        <f ca="1">IF(ISNUMBER(AL39-'Choose Housekeeping Genes'!AN$12),AL39-'Choose Housekeeping Genes'!AN$12,"")</f>
        <v/>
      </c>
      <c r="CE39" s="22" t="str">
        <f ca="1">IF(ISNUMBER(AM39-'Choose Housekeeping Genes'!AO$12),AM39-'Choose Housekeeping Genes'!AO$12,"")</f>
        <v/>
      </c>
      <c r="CF39" s="22" t="str">
        <f ca="1">IF(ISNUMBER(AN39-'Choose Housekeeping Genes'!AP$12),AN39-'Choose Housekeeping Genes'!AP$12,"")</f>
        <v/>
      </c>
      <c r="CG39" s="22" t="str">
        <f ca="1">IF(ISNUMBER(AO39-'Choose Housekeeping Genes'!AQ$12),AO39-'Choose Housekeeping Genes'!AQ$12,"")</f>
        <v/>
      </c>
      <c r="CH39" s="22" t="str">
        <f ca="1">IF(ISNUMBER(AP39-'Choose Housekeeping Genes'!AR$12),AP39-'Choose Housekeeping Genes'!AR$12,"")</f>
        <v/>
      </c>
      <c r="CI39" s="22" t="str">
        <f ca="1">IF(ISNUMBER(AQ39-'Choose Housekeeping Genes'!AS$12),AQ39-'Choose Housekeeping Genes'!AS$12,"")</f>
        <v/>
      </c>
      <c r="CJ39" s="22" t="str">
        <f ca="1">IF(ISNUMBER(AR39-'Choose Housekeeping Genes'!AT$12),AR39-'Choose Housekeeping Genes'!AT$12,"")</f>
        <v/>
      </c>
      <c r="CK39" s="69" t="e">
        <f t="shared" ca="1" si="4"/>
        <v>#DIV/0!</v>
      </c>
      <c r="CL39" s="148" t="e">
        <f t="shared" ca="1" si="5"/>
        <v>#DIV/0!</v>
      </c>
      <c r="DA39" s="73" t="str">
        <f>'Transcript table'!C47</f>
        <v>Cyp4b1-ps2</v>
      </c>
      <c r="DB39" s="21" t="s">
        <v>368</v>
      </c>
      <c r="DC39" s="68" t="str">
        <f t="shared" ca="1" si="6"/>
        <v/>
      </c>
      <c r="DD39" s="68" t="str">
        <f t="shared" ca="1" si="7"/>
        <v/>
      </c>
      <c r="DE39" s="68" t="str">
        <f t="shared" ca="1" si="8"/>
        <v/>
      </c>
      <c r="DF39" s="68" t="str">
        <f t="shared" ca="1" si="9"/>
        <v/>
      </c>
      <c r="DG39" s="68" t="str">
        <f t="shared" ca="1" si="10"/>
        <v/>
      </c>
      <c r="DH39" s="68" t="str">
        <f t="shared" ca="1" si="11"/>
        <v/>
      </c>
      <c r="DI39" s="68" t="str">
        <f t="shared" ca="1" si="12"/>
        <v/>
      </c>
      <c r="DJ39" s="68" t="str">
        <f t="shared" ca="1" si="13"/>
        <v/>
      </c>
      <c r="DK39" s="68" t="str">
        <f t="shared" ca="1" si="14"/>
        <v/>
      </c>
      <c r="DL39" s="68" t="str">
        <f t="shared" ca="1" si="15"/>
        <v/>
      </c>
      <c r="DM39" s="68" t="str">
        <f t="shared" ca="1" si="16"/>
        <v/>
      </c>
      <c r="DN39" s="68" t="str">
        <f t="shared" ca="1" si="17"/>
        <v/>
      </c>
      <c r="DO39" s="68" t="str">
        <f t="shared" ca="1" si="18"/>
        <v/>
      </c>
      <c r="DP39" s="68" t="str">
        <f t="shared" ca="1" si="19"/>
        <v/>
      </c>
      <c r="DQ39" s="68" t="str">
        <f t="shared" ca="1" si="20"/>
        <v/>
      </c>
      <c r="DR39" s="68" t="str">
        <f t="shared" ca="1" si="21"/>
        <v/>
      </c>
      <c r="DS39" s="68" t="str">
        <f t="shared" ca="1" si="22"/>
        <v/>
      </c>
      <c r="DT39" s="68" t="str">
        <f t="shared" ca="1" si="23"/>
        <v/>
      </c>
      <c r="DU39" s="68" t="str">
        <f t="shared" ca="1" si="24"/>
        <v/>
      </c>
      <c r="DV39" s="68" t="str">
        <f t="shared" ca="1" si="25"/>
        <v/>
      </c>
      <c r="DW39" s="146" t="str">
        <f>'Transcript table'!C47</f>
        <v>Cyp4b1-ps2</v>
      </c>
      <c r="DX39" s="145" t="s">
        <v>368</v>
      </c>
      <c r="DY39" s="68" t="str">
        <f t="shared" ca="1" si="26"/>
        <v/>
      </c>
      <c r="DZ39" s="68" t="str">
        <f t="shared" ca="1" si="27"/>
        <v/>
      </c>
      <c r="EA39" s="68" t="str">
        <f t="shared" ca="1" si="28"/>
        <v/>
      </c>
      <c r="EB39" s="68" t="str">
        <f t="shared" ca="1" si="29"/>
        <v/>
      </c>
      <c r="EC39" s="68" t="str">
        <f t="shared" ca="1" si="30"/>
        <v/>
      </c>
      <c r="ED39" s="68" t="str">
        <f t="shared" ca="1" si="31"/>
        <v/>
      </c>
      <c r="EE39" s="68" t="str">
        <f t="shared" ca="1" si="32"/>
        <v/>
      </c>
      <c r="EF39" s="68" t="str">
        <f t="shared" ca="1" si="33"/>
        <v/>
      </c>
      <c r="EG39" s="68" t="str">
        <f t="shared" ca="1" si="34"/>
        <v/>
      </c>
      <c r="EH39" s="68" t="str">
        <f t="shared" ca="1" si="35"/>
        <v/>
      </c>
      <c r="EI39" s="68" t="str">
        <f t="shared" ca="1" si="36"/>
        <v/>
      </c>
      <c r="EJ39" s="68" t="str">
        <f t="shared" ca="1" si="37"/>
        <v/>
      </c>
      <c r="EK39" s="68" t="str">
        <f t="shared" ca="1" si="38"/>
        <v/>
      </c>
      <c r="EL39" s="68" t="str">
        <f t="shared" ca="1" si="39"/>
        <v/>
      </c>
      <c r="EM39" s="68" t="str">
        <f t="shared" ca="1" si="40"/>
        <v/>
      </c>
      <c r="EN39" s="68" t="str">
        <f t="shared" ca="1" si="41"/>
        <v/>
      </c>
      <c r="EO39" s="68" t="str">
        <f t="shared" ca="1" si="42"/>
        <v/>
      </c>
      <c r="EP39" s="68" t="str">
        <f t="shared" ca="1" si="43"/>
        <v/>
      </c>
      <c r="EQ39" s="68" t="str">
        <f t="shared" ca="1" si="44"/>
        <v/>
      </c>
      <c r="ER39" s="68" t="str">
        <f t="shared" ca="1" si="45"/>
        <v/>
      </c>
    </row>
    <row r="40" spans="1:148" ht="12.75" customHeight="1">
      <c r="A40" s="139" t="str">
        <f>'Test Sample Data'!A40</f>
        <v>Dalir</v>
      </c>
      <c r="B40" s="141" t="s">
        <v>366</v>
      </c>
      <c r="C40" s="22" t="str">
        <f>IF(SUM('Test Sample Data'!C$3:C$194)&gt;10,IF(AND(ISNUMBER('Test Sample Data'!C40),'Test Sample Data'!C40&lt;35,'Test Sample Data'!C40&gt;0),'Test Sample Data'!C40-'Choose Housekeeping Genes'!D$20,35-'Choose Housekeeping Genes'!D$20),"")</f>
        <v/>
      </c>
      <c r="D40" s="22" t="str">
        <f>IF(SUM('Test Sample Data'!D$3:D$194)&gt;10,IF(AND(ISNUMBER('Test Sample Data'!D40),'Test Sample Data'!D40&lt;35,'Test Sample Data'!D40&gt;0),'Test Sample Data'!D40-'Choose Housekeeping Genes'!E$20,35-'Choose Housekeeping Genes'!E$20),"")</f>
        <v/>
      </c>
      <c r="E40" s="22" t="str">
        <f>IF(SUM('Test Sample Data'!E$3:E$194)&gt;10,IF(AND(ISNUMBER('Test Sample Data'!E40),'Test Sample Data'!E40&lt;35,'Test Sample Data'!E40&gt;0),'Test Sample Data'!E40-'Choose Housekeeping Genes'!F$20,35-'Choose Housekeeping Genes'!F$20),"")</f>
        <v/>
      </c>
      <c r="F40" s="22" t="str">
        <f>IF(SUM('Test Sample Data'!F$3:F$194)&gt;10,IF(AND(ISNUMBER('Test Sample Data'!F40),'Test Sample Data'!F40&lt;35,'Test Sample Data'!F40&gt;0),'Test Sample Data'!F40-'Choose Housekeeping Genes'!G$20,35-'Choose Housekeeping Genes'!G$20),"")</f>
        <v/>
      </c>
      <c r="G40" s="22" t="str">
        <f>IF(SUM('Test Sample Data'!G$3:G$194)&gt;10,IF(AND(ISNUMBER('Test Sample Data'!G40),'Test Sample Data'!G40&lt;35,'Test Sample Data'!G40&gt;0),'Test Sample Data'!G40-'Choose Housekeeping Genes'!H$20,35-'Choose Housekeeping Genes'!H$20),"")</f>
        <v/>
      </c>
      <c r="H40" s="22" t="str">
        <f>IF(SUM('Test Sample Data'!H$3:H$194)&gt;10,IF(AND(ISNUMBER('Test Sample Data'!H40),'Test Sample Data'!H40&lt;35,'Test Sample Data'!H40&gt;0),'Test Sample Data'!H40-'Choose Housekeeping Genes'!I$20,35-'Choose Housekeeping Genes'!I$20),"")</f>
        <v/>
      </c>
      <c r="I40" s="22" t="str">
        <f>IF(SUM('Test Sample Data'!I$3:I$194)&gt;10,IF(AND(ISNUMBER('Test Sample Data'!I40),'Test Sample Data'!I40&lt;35,'Test Sample Data'!I40&gt;0),'Test Sample Data'!I40-'Choose Housekeeping Genes'!J$20,35-'Choose Housekeeping Genes'!J$20),"")</f>
        <v/>
      </c>
      <c r="J40" s="22" t="str">
        <f>IF(SUM('Test Sample Data'!J$3:J$194)&gt;10,IF(AND(ISNUMBER('Test Sample Data'!J40),'Test Sample Data'!J40&lt;35,'Test Sample Data'!J40&gt;0),'Test Sample Data'!J40-'Choose Housekeeping Genes'!K$20,35-'Choose Housekeeping Genes'!K$20),"")</f>
        <v/>
      </c>
      <c r="K40" s="22" t="str">
        <f>IF(SUM('Test Sample Data'!K$3:K$194)&gt;10,IF(AND(ISNUMBER('Test Sample Data'!K40),'Test Sample Data'!K40&lt;35,'Test Sample Data'!K40&gt;0),'Test Sample Data'!K40-'Choose Housekeeping Genes'!L$20,35-'Choose Housekeeping Genes'!L$20),"")</f>
        <v/>
      </c>
      <c r="L40" s="22" t="str">
        <f>IF(SUM('Test Sample Data'!L$3:L$194)&gt;10,IF(AND(ISNUMBER('Test Sample Data'!L40),'Test Sample Data'!L40&lt;35,'Test Sample Data'!L40&gt;0),'Test Sample Data'!L40-'Choose Housekeeping Genes'!M$20,35-'Choose Housekeeping Genes'!M$20),"")</f>
        <v/>
      </c>
      <c r="M40" s="22" t="str">
        <f>IF(SUM('Test Sample Data'!M$3:M$194)&gt;10,IF(AND(ISNUMBER('Test Sample Data'!M40),'Test Sample Data'!M40&lt;35,'Test Sample Data'!M40&gt;0),'Test Sample Data'!M40-'Choose Housekeeping Genes'!N$20,35-'Choose Housekeeping Genes'!N$20),"")</f>
        <v/>
      </c>
      <c r="N40" s="22" t="str">
        <f>IF(SUM('Test Sample Data'!N$3:N$194)&gt;10,IF(AND(ISNUMBER('Test Sample Data'!N40),'Test Sample Data'!N40&lt;35,'Test Sample Data'!N40&gt;0),'Test Sample Data'!N40-'Choose Housekeeping Genes'!O$20,35-'Choose Housekeeping Genes'!O$20),"")</f>
        <v/>
      </c>
      <c r="O40" s="22" t="str">
        <f>IF(SUM('Test Sample Data'!O$3:O$194)&gt;10,IF(AND(ISNUMBER('Test Sample Data'!O40),'Test Sample Data'!O40&lt;35,'Test Sample Data'!O40&gt;0),'Test Sample Data'!O40-'Choose Housekeeping Genes'!P$20,35-'Choose Housekeeping Genes'!P$20),"")</f>
        <v/>
      </c>
      <c r="P40" s="22" t="str">
        <f>IF(SUM('Test Sample Data'!P$3:P$194)&gt;10,IF(AND(ISNUMBER('Test Sample Data'!P40),'Test Sample Data'!P40&lt;35,'Test Sample Data'!P40&gt;0),'Test Sample Data'!P40-'Choose Housekeeping Genes'!Q$20,35-'Choose Housekeeping Genes'!Q$20),"")</f>
        <v/>
      </c>
      <c r="Q40" s="22" t="str">
        <f>IF(SUM('Test Sample Data'!Q$3:Q$194)&gt;10,IF(AND(ISNUMBER('Test Sample Data'!Q40),'Test Sample Data'!Q40&lt;35,'Test Sample Data'!Q40&gt;0),'Test Sample Data'!Q40-'Choose Housekeeping Genes'!R$20,35-'Choose Housekeeping Genes'!R$20),"")</f>
        <v/>
      </c>
      <c r="R40" s="22" t="str">
        <f>IF(SUM('Test Sample Data'!R$3:R$194)&gt;10,IF(AND(ISNUMBER('Test Sample Data'!R40),'Test Sample Data'!R40&lt;35,'Test Sample Data'!R40&gt;0),'Test Sample Data'!R40-'Choose Housekeeping Genes'!S$20,35-'Choose Housekeeping Genes'!S$20),"")</f>
        <v/>
      </c>
      <c r="S40" s="22" t="str">
        <f>IF(SUM('Test Sample Data'!S$3:S$194)&gt;10,IF(AND(ISNUMBER('Test Sample Data'!S40),'Test Sample Data'!S40&lt;35,'Test Sample Data'!S40&gt;0),'Test Sample Data'!S40-'Choose Housekeeping Genes'!T$20,35-'Choose Housekeeping Genes'!T$20),"")</f>
        <v/>
      </c>
      <c r="T40" s="22" t="str">
        <f>IF(SUM('Test Sample Data'!T$3:T$194)&gt;10,IF(AND(ISNUMBER('Test Sample Data'!T40),'Test Sample Data'!T40&lt;35,'Test Sample Data'!T40&gt;0),'Test Sample Data'!T40-'Choose Housekeeping Genes'!U$20,35-'Choose Housekeeping Genes'!U$20),"")</f>
        <v/>
      </c>
      <c r="U40" s="22" t="str">
        <f>IF(SUM('Test Sample Data'!U$3:U$194)&gt;10,IF(AND(ISNUMBER('Test Sample Data'!U40),'Test Sample Data'!U40&lt;35,'Test Sample Data'!U40&gt;0),'Test Sample Data'!U40-'Choose Housekeeping Genes'!V$20,35-'Choose Housekeeping Genes'!V$20),"")</f>
        <v/>
      </c>
      <c r="V40" s="22" t="str">
        <f>IF(SUM('Test Sample Data'!V$3:V$194)&gt;10,IF(AND(ISNUMBER('Test Sample Data'!V40),'Test Sample Data'!V40&lt;35,'Test Sample Data'!V40&gt;0),'Test Sample Data'!V40-'Choose Housekeeping Genes'!W$20,35-'Choose Housekeeping Genes'!W$20),"")</f>
        <v/>
      </c>
      <c r="W40" s="144" t="str">
        <f>'Control Sample Data'!A40</f>
        <v>Dalir</v>
      </c>
      <c r="X40" s="145" t="s">
        <v>366</v>
      </c>
      <c r="Y40" s="22" t="str">
        <f>IF(SUM('Control Sample Data'!C$3:C$194)&gt;10,IF(AND(ISNUMBER('Control Sample Data'!C40),'Control Sample Data'!C40&lt;35,'Control Sample Data'!C40&gt;0),'Control Sample Data'!C40-'Choose Housekeeping Genes'!AA$20,35-'Choose Housekeeping Genes'!AA$20),"")</f>
        <v/>
      </c>
      <c r="Z40" s="22" t="str">
        <f>IF(SUM('Control Sample Data'!D$3:D$194)&gt;10,IF(AND(ISNUMBER('Control Sample Data'!D40),'Control Sample Data'!D40&lt;35,'Control Sample Data'!D40&gt;0),'Control Sample Data'!D40-'Choose Housekeeping Genes'!AB$20,35-'Choose Housekeeping Genes'!AB$20),"")</f>
        <v/>
      </c>
      <c r="AA40" s="22" t="str">
        <f>IF(SUM('Control Sample Data'!E$3:E$194)&gt;10,IF(AND(ISNUMBER('Control Sample Data'!E40),'Control Sample Data'!E40&lt;35,'Control Sample Data'!E40&gt;0),'Control Sample Data'!E40-'Choose Housekeeping Genes'!AC$20,35-'Choose Housekeeping Genes'!AC$20),"")</f>
        <v/>
      </c>
      <c r="AB40" s="22" t="str">
        <f>IF(SUM('Control Sample Data'!F$3:F$194)&gt;10,IF(AND(ISNUMBER('Control Sample Data'!F40),'Control Sample Data'!F40&lt;35,'Control Sample Data'!F40&gt;0),'Control Sample Data'!F40-'Choose Housekeeping Genes'!AD$20,35-'Choose Housekeeping Genes'!AD$20),"")</f>
        <v/>
      </c>
      <c r="AC40" s="22" t="str">
        <f>IF(SUM('Control Sample Data'!G$3:G$194)&gt;10,IF(AND(ISNUMBER('Control Sample Data'!G40),'Control Sample Data'!G40&lt;35,'Control Sample Data'!G40&gt;0),'Control Sample Data'!G40-'Choose Housekeeping Genes'!AE$20,35-'Choose Housekeeping Genes'!AE$20),"")</f>
        <v/>
      </c>
      <c r="AD40" s="22" t="str">
        <f>IF(SUM('Control Sample Data'!H$3:H$194)&gt;10,IF(AND(ISNUMBER('Control Sample Data'!H40),'Control Sample Data'!H40&lt;35,'Control Sample Data'!H40&gt;0),'Control Sample Data'!H40-'Choose Housekeeping Genes'!AF$20,35-'Choose Housekeeping Genes'!AF$20),"")</f>
        <v/>
      </c>
      <c r="AE40" s="22" t="str">
        <f>IF(SUM('Control Sample Data'!I$3:I$194)&gt;10,IF(AND(ISNUMBER('Control Sample Data'!I40),'Control Sample Data'!I40&lt;35,'Control Sample Data'!I40&gt;0),'Control Sample Data'!I40-'Choose Housekeeping Genes'!AG$20,35-'Choose Housekeeping Genes'!AG$20),"")</f>
        <v/>
      </c>
      <c r="AF40" s="22" t="str">
        <f>IF(SUM('Control Sample Data'!J$3:J$194)&gt;10,IF(AND(ISNUMBER('Control Sample Data'!J40),'Control Sample Data'!J40&lt;35,'Control Sample Data'!J40&gt;0),'Control Sample Data'!J40-'Choose Housekeeping Genes'!AH$20,35-'Choose Housekeeping Genes'!AH$20),"")</f>
        <v/>
      </c>
      <c r="AG40" s="22" t="str">
        <f>IF(SUM('Control Sample Data'!K$3:K$194)&gt;10,IF(AND(ISNUMBER('Control Sample Data'!K40),'Control Sample Data'!K40&lt;35,'Control Sample Data'!K40&gt;0),'Control Sample Data'!K40-'Choose Housekeeping Genes'!AI$20,35-'Choose Housekeeping Genes'!AI$20),"")</f>
        <v/>
      </c>
      <c r="AH40" s="22" t="str">
        <f>IF(SUM('Control Sample Data'!L$3:L$194)&gt;10,IF(AND(ISNUMBER('Control Sample Data'!L40),'Control Sample Data'!L40&lt;35,'Control Sample Data'!L40&gt;0),'Control Sample Data'!L40-'Choose Housekeeping Genes'!AJ$20,35-'Choose Housekeeping Genes'!AJ$20),"")</f>
        <v/>
      </c>
      <c r="AI40" s="22" t="str">
        <f>IF(SUM('Control Sample Data'!M$3:M$194)&gt;10,IF(AND(ISNUMBER('Control Sample Data'!M40),'Control Sample Data'!M40&lt;35,'Control Sample Data'!M40&gt;0),'Control Sample Data'!M40-'Choose Housekeeping Genes'!AK$20,35-'Choose Housekeeping Genes'!AK$20),"")</f>
        <v/>
      </c>
      <c r="AJ40" s="22" t="str">
        <f>IF(SUM('Control Sample Data'!N$3:N$194)&gt;10,IF(AND(ISNUMBER('Control Sample Data'!N40),'Control Sample Data'!N40&lt;35,'Control Sample Data'!N40&gt;0),'Control Sample Data'!N40-'Choose Housekeeping Genes'!AL$20,35-'Choose Housekeeping Genes'!AL$20),"")</f>
        <v/>
      </c>
      <c r="AK40" s="22" t="str">
        <f>IF(SUM('Control Sample Data'!O$3:O$194)&gt;10,IF(AND(ISNUMBER('Control Sample Data'!O40),'Control Sample Data'!O40&lt;35,'Control Sample Data'!O40&gt;0),'Control Sample Data'!O40-'Choose Housekeeping Genes'!AM$20,35-'Choose Housekeeping Genes'!AM$20),"")</f>
        <v/>
      </c>
      <c r="AL40" s="22" t="str">
        <f>IF(SUM('Control Sample Data'!P$3:P$194)&gt;10,IF(AND(ISNUMBER('Control Sample Data'!P40),'Control Sample Data'!P40&lt;35,'Control Sample Data'!P40&gt;0),'Control Sample Data'!P40-'Choose Housekeeping Genes'!AN$20,35-'Choose Housekeeping Genes'!AN$20),"")</f>
        <v/>
      </c>
      <c r="AM40" s="22" t="str">
        <f>IF(SUM('Control Sample Data'!Q$3:Q$194)&gt;10,IF(AND(ISNUMBER('Control Sample Data'!Q40),'Control Sample Data'!Q40&lt;35,'Control Sample Data'!Q40&gt;0),'Control Sample Data'!Q40-'Choose Housekeeping Genes'!AO$20,35-'Choose Housekeeping Genes'!AO$20),"")</f>
        <v/>
      </c>
      <c r="AN40" s="22" t="str">
        <f>IF(SUM('Control Sample Data'!R$3:R$194)&gt;10,IF(AND(ISNUMBER('Control Sample Data'!R40),'Control Sample Data'!R40&lt;35,'Control Sample Data'!R40&gt;0),'Control Sample Data'!R40-'Choose Housekeeping Genes'!AP$20,35-'Choose Housekeeping Genes'!AP$20),"")</f>
        <v/>
      </c>
      <c r="AO40" s="22" t="str">
        <f>IF(SUM('Control Sample Data'!S$3:S$194)&gt;10,IF(AND(ISNUMBER('Control Sample Data'!S40),'Control Sample Data'!S40&lt;35,'Control Sample Data'!S40&gt;0),'Control Sample Data'!S40-'Choose Housekeeping Genes'!AQ$20,35-'Choose Housekeeping Genes'!AQ$20),"")</f>
        <v/>
      </c>
      <c r="AP40" s="22" t="str">
        <f>IF(SUM('Control Sample Data'!T$3:T$194)&gt;10,IF(AND(ISNUMBER('Control Sample Data'!T40),'Control Sample Data'!T40&lt;35,'Control Sample Data'!T40&gt;0),'Control Sample Data'!T40-'Choose Housekeeping Genes'!AR$20,35-'Choose Housekeeping Genes'!AR$20),"")</f>
        <v/>
      </c>
      <c r="AQ40" s="22" t="str">
        <f>IF(SUM('Control Sample Data'!U$3:U$194)&gt;10,IF(AND(ISNUMBER('Control Sample Data'!U40),'Control Sample Data'!U40&lt;35,'Control Sample Data'!U40&gt;0),'Control Sample Data'!U40-'Choose Housekeeping Genes'!AS$20,35-'Choose Housekeeping Genes'!AS$20),"")</f>
        <v/>
      </c>
      <c r="AR40" s="22" t="str">
        <f>IF(SUM('Control Sample Data'!V$3:V$194)&gt;10,IF(AND(ISNUMBER('Control Sample Data'!V40),'Control Sample Data'!V40&lt;35,'Control Sample Data'!V40&gt;0),'Control Sample Data'!V40-'Choose Housekeeping Genes'!AT$20,35-'Choose Housekeeping Genes'!AT$20),"")</f>
        <v/>
      </c>
      <c r="AS40" s="73" t="str">
        <f>'Control Sample Data'!A40</f>
        <v>Dalir</v>
      </c>
      <c r="AT40" s="21" t="s">
        <v>366</v>
      </c>
      <c r="AU40" s="22" t="str">
        <f ca="1">IF(ISNUMBER(C40-'Choose Housekeeping Genes'!D$12),C40-'Choose Housekeeping Genes'!D$12,"")</f>
        <v/>
      </c>
      <c r="AV40" s="22" t="str">
        <f ca="1">IF(ISNUMBER(D40-'Choose Housekeeping Genes'!E$12),D40-'Choose Housekeeping Genes'!E$12,"")</f>
        <v/>
      </c>
      <c r="AW40" s="22" t="str">
        <f ca="1">IF(ISNUMBER(E40-'Choose Housekeeping Genes'!F$12),E40-'Choose Housekeeping Genes'!F$12,"")</f>
        <v/>
      </c>
      <c r="AX40" s="22" t="str">
        <f ca="1">IF(ISNUMBER(F40-'Choose Housekeeping Genes'!G$12),F40-'Choose Housekeeping Genes'!G$12,"")</f>
        <v/>
      </c>
      <c r="AY40" s="22" t="str">
        <f ca="1">IF(ISNUMBER(G40-'Choose Housekeeping Genes'!H$12),G40-'Choose Housekeeping Genes'!H$12,"")</f>
        <v/>
      </c>
      <c r="AZ40" s="22" t="str">
        <f ca="1">IF(ISNUMBER(H40-'Choose Housekeeping Genes'!I$12),H40-'Choose Housekeeping Genes'!I$12,"")</f>
        <v/>
      </c>
      <c r="BA40" s="22" t="str">
        <f ca="1">IF(ISNUMBER(I40-'Choose Housekeeping Genes'!J$12),I40-'Choose Housekeeping Genes'!J$12,"")</f>
        <v/>
      </c>
      <c r="BB40" s="22" t="str">
        <f ca="1">IF(ISNUMBER(J40-'Choose Housekeeping Genes'!K$12),J40-'Choose Housekeeping Genes'!K$12,"")</f>
        <v/>
      </c>
      <c r="BC40" s="22" t="str">
        <f ca="1">IF(ISNUMBER(K40-'Choose Housekeeping Genes'!L$12),K40-'Choose Housekeeping Genes'!L$12,"")</f>
        <v/>
      </c>
      <c r="BD40" s="22" t="str">
        <f ca="1">IF(ISNUMBER(L40-'Choose Housekeeping Genes'!M$12),L40-'Choose Housekeeping Genes'!M$12,"")</f>
        <v/>
      </c>
      <c r="BE40" s="22" t="str">
        <f ca="1">IF(ISNUMBER(M40-'Choose Housekeeping Genes'!N$12),M40-'Choose Housekeeping Genes'!N$12,"")</f>
        <v/>
      </c>
      <c r="BF40" s="22" t="str">
        <f ca="1">IF(ISNUMBER(N40-'Choose Housekeeping Genes'!O$12),N40-'Choose Housekeeping Genes'!O$12,"")</f>
        <v/>
      </c>
      <c r="BG40" s="22" t="str">
        <f ca="1">IF(ISNUMBER(O40-'Choose Housekeeping Genes'!P$12),O40-'Choose Housekeeping Genes'!P$12,"")</f>
        <v/>
      </c>
      <c r="BH40" s="22" t="str">
        <f ca="1">IF(ISNUMBER(P40-'Choose Housekeeping Genes'!Q$12),P40-'Choose Housekeeping Genes'!Q$12,"")</f>
        <v/>
      </c>
      <c r="BI40" s="22" t="str">
        <f ca="1">IF(ISNUMBER(Q40-'Choose Housekeeping Genes'!R$12),Q40-'Choose Housekeeping Genes'!R$12,"")</f>
        <v/>
      </c>
      <c r="BJ40" s="22" t="str">
        <f ca="1">IF(ISNUMBER(R40-'Choose Housekeeping Genes'!S$12),R40-'Choose Housekeeping Genes'!S$12,"")</f>
        <v/>
      </c>
      <c r="BK40" s="22" t="str">
        <f ca="1">IF(ISNUMBER(S40-'Choose Housekeeping Genes'!T$12),S40-'Choose Housekeeping Genes'!T$12,"")</f>
        <v/>
      </c>
      <c r="BL40" s="22" t="str">
        <f ca="1">IF(ISNUMBER(T40-'Choose Housekeeping Genes'!U$12),T40-'Choose Housekeeping Genes'!U$12,"")</f>
        <v/>
      </c>
      <c r="BM40" s="22" t="str">
        <f ca="1">IF(ISNUMBER(U40-'Choose Housekeeping Genes'!V$12),U40-'Choose Housekeeping Genes'!V$12,"")</f>
        <v/>
      </c>
      <c r="BN40" s="22" t="str">
        <f ca="1">IF(ISNUMBER(V40-'Choose Housekeeping Genes'!W$12),V40-'Choose Housekeeping Genes'!W$12,"")</f>
        <v/>
      </c>
      <c r="BO40" s="147" t="str">
        <f t="shared" si="47"/>
        <v>Dalir</v>
      </c>
      <c r="BP40" s="145" t="s">
        <v>366</v>
      </c>
      <c r="BQ40" s="22" t="str">
        <f ca="1">IF(ISNUMBER(Y40-'Choose Housekeeping Genes'!AA$12),Y40-'Choose Housekeeping Genes'!AA$12,"")</f>
        <v/>
      </c>
      <c r="BR40" s="22" t="str">
        <f ca="1">IF(ISNUMBER(Z40-'Choose Housekeeping Genes'!AB$12),Z40-'Choose Housekeeping Genes'!AB$12,"")</f>
        <v/>
      </c>
      <c r="BS40" s="22" t="str">
        <f ca="1">IF(ISNUMBER(AA40-'Choose Housekeeping Genes'!AC$12),AA40-'Choose Housekeeping Genes'!AC$12,"")</f>
        <v/>
      </c>
      <c r="BT40" s="22" t="str">
        <f ca="1">IF(ISNUMBER(AB40-'Choose Housekeeping Genes'!AD$12),AB40-'Choose Housekeeping Genes'!AD$12,"")</f>
        <v/>
      </c>
      <c r="BU40" s="22" t="str">
        <f ca="1">IF(ISNUMBER(AC40-'Choose Housekeeping Genes'!AE$12),AC40-'Choose Housekeeping Genes'!AE$12,"")</f>
        <v/>
      </c>
      <c r="BV40" s="22" t="str">
        <f ca="1">IF(ISNUMBER(AD40-'Choose Housekeeping Genes'!AF$12),AD40-'Choose Housekeeping Genes'!AF$12,"")</f>
        <v/>
      </c>
      <c r="BW40" s="22" t="str">
        <f ca="1">IF(ISNUMBER(AE40-'Choose Housekeeping Genes'!AG$12),AE40-'Choose Housekeeping Genes'!AG$12,"")</f>
        <v/>
      </c>
      <c r="BX40" s="22" t="str">
        <f ca="1">IF(ISNUMBER(AF40-'Choose Housekeeping Genes'!AH$12),AF40-'Choose Housekeeping Genes'!AH$12,"")</f>
        <v/>
      </c>
      <c r="BY40" s="22" t="str">
        <f ca="1">IF(ISNUMBER(AG40-'Choose Housekeeping Genes'!AI$12),AG40-'Choose Housekeeping Genes'!AI$12,"")</f>
        <v/>
      </c>
      <c r="BZ40" s="22" t="str">
        <f ca="1">IF(ISNUMBER(AH40-'Choose Housekeeping Genes'!AJ$12),AH40-'Choose Housekeeping Genes'!AJ$12,"")</f>
        <v/>
      </c>
      <c r="CA40" s="22" t="str">
        <f ca="1">IF(ISNUMBER(AI40-'Choose Housekeeping Genes'!AK$12),AI40-'Choose Housekeeping Genes'!AK$12,"")</f>
        <v/>
      </c>
      <c r="CB40" s="22" t="str">
        <f ca="1">IF(ISNUMBER(AJ40-'Choose Housekeeping Genes'!AL$12),AJ40-'Choose Housekeeping Genes'!AL$12,"")</f>
        <v/>
      </c>
      <c r="CC40" s="22" t="str">
        <f ca="1">IF(ISNUMBER(AK40-'Choose Housekeeping Genes'!AM$12),AK40-'Choose Housekeeping Genes'!AM$12,"")</f>
        <v/>
      </c>
      <c r="CD40" s="22" t="str">
        <f ca="1">IF(ISNUMBER(AL40-'Choose Housekeeping Genes'!AN$12),AL40-'Choose Housekeeping Genes'!AN$12,"")</f>
        <v/>
      </c>
      <c r="CE40" s="22" t="str">
        <f ca="1">IF(ISNUMBER(AM40-'Choose Housekeeping Genes'!AO$12),AM40-'Choose Housekeeping Genes'!AO$12,"")</f>
        <v/>
      </c>
      <c r="CF40" s="22" t="str">
        <f ca="1">IF(ISNUMBER(AN40-'Choose Housekeeping Genes'!AP$12),AN40-'Choose Housekeeping Genes'!AP$12,"")</f>
        <v/>
      </c>
      <c r="CG40" s="22" t="str">
        <f ca="1">IF(ISNUMBER(AO40-'Choose Housekeeping Genes'!AQ$12),AO40-'Choose Housekeeping Genes'!AQ$12,"")</f>
        <v/>
      </c>
      <c r="CH40" s="22" t="str">
        <f ca="1">IF(ISNUMBER(AP40-'Choose Housekeeping Genes'!AR$12),AP40-'Choose Housekeeping Genes'!AR$12,"")</f>
        <v/>
      </c>
      <c r="CI40" s="22" t="str">
        <f ca="1">IF(ISNUMBER(AQ40-'Choose Housekeeping Genes'!AS$12),AQ40-'Choose Housekeeping Genes'!AS$12,"")</f>
        <v/>
      </c>
      <c r="CJ40" s="22" t="str">
        <f ca="1">IF(ISNUMBER(AR40-'Choose Housekeeping Genes'!AT$12),AR40-'Choose Housekeeping Genes'!AT$12,"")</f>
        <v/>
      </c>
      <c r="CK40" s="69" t="e">
        <f t="shared" ca="1" si="4"/>
        <v>#DIV/0!</v>
      </c>
      <c r="CL40" s="148" t="e">
        <f t="shared" ca="1" si="5"/>
        <v>#DIV/0!</v>
      </c>
      <c r="DA40" s="73" t="str">
        <f>'Transcript table'!C48</f>
        <v>Dalir</v>
      </c>
      <c r="DB40" s="21" t="s">
        <v>366</v>
      </c>
      <c r="DC40" s="68" t="str">
        <f t="shared" ca="1" si="6"/>
        <v/>
      </c>
      <c r="DD40" s="68" t="str">
        <f t="shared" ca="1" si="7"/>
        <v/>
      </c>
      <c r="DE40" s="68" t="str">
        <f t="shared" ca="1" si="8"/>
        <v/>
      </c>
      <c r="DF40" s="68" t="str">
        <f t="shared" ca="1" si="9"/>
        <v/>
      </c>
      <c r="DG40" s="68" t="str">
        <f t="shared" ca="1" si="10"/>
        <v/>
      </c>
      <c r="DH40" s="68" t="str">
        <f t="shared" ca="1" si="11"/>
        <v/>
      </c>
      <c r="DI40" s="68" t="str">
        <f t="shared" ca="1" si="12"/>
        <v/>
      </c>
      <c r="DJ40" s="68" t="str">
        <f t="shared" ca="1" si="13"/>
        <v/>
      </c>
      <c r="DK40" s="68" t="str">
        <f t="shared" ca="1" si="14"/>
        <v/>
      </c>
      <c r="DL40" s="68" t="str">
        <f t="shared" ca="1" si="15"/>
        <v/>
      </c>
      <c r="DM40" s="68" t="str">
        <f t="shared" ca="1" si="16"/>
        <v/>
      </c>
      <c r="DN40" s="68" t="str">
        <f t="shared" ca="1" si="17"/>
        <v/>
      </c>
      <c r="DO40" s="68" t="str">
        <f t="shared" ca="1" si="18"/>
        <v/>
      </c>
      <c r="DP40" s="68" t="str">
        <f t="shared" ca="1" si="19"/>
        <v/>
      </c>
      <c r="DQ40" s="68" t="str">
        <f t="shared" ca="1" si="20"/>
        <v/>
      </c>
      <c r="DR40" s="68" t="str">
        <f t="shared" ca="1" si="21"/>
        <v/>
      </c>
      <c r="DS40" s="68" t="str">
        <f t="shared" ca="1" si="22"/>
        <v/>
      </c>
      <c r="DT40" s="68" t="str">
        <f t="shared" ca="1" si="23"/>
        <v/>
      </c>
      <c r="DU40" s="68" t="str">
        <f t="shared" ca="1" si="24"/>
        <v/>
      </c>
      <c r="DV40" s="68" t="str">
        <f t="shared" ca="1" si="25"/>
        <v/>
      </c>
      <c r="DW40" s="146" t="str">
        <f>'Transcript table'!C48</f>
        <v>Dalir</v>
      </c>
      <c r="DX40" s="145" t="s">
        <v>366</v>
      </c>
      <c r="DY40" s="68" t="str">
        <f t="shared" ca="1" si="26"/>
        <v/>
      </c>
      <c r="DZ40" s="68" t="str">
        <f t="shared" ca="1" si="27"/>
        <v/>
      </c>
      <c r="EA40" s="68" t="str">
        <f t="shared" ca="1" si="28"/>
        <v/>
      </c>
      <c r="EB40" s="68" t="str">
        <f t="shared" ca="1" si="29"/>
        <v/>
      </c>
      <c r="EC40" s="68" t="str">
        <f t="shared" ca="1" si="30"/>
        <v/>
      </c>
      <c r="ED40" s="68" t="str">
        <f t="shared" ca="1" si="31"/>
        <v/>
      </c>
      <c r="EE40" s="68" t="str">
        <f t="shared" ca="1" si="32"/>
        <v/>
      </c>
      <c r="EF40" s="68" t="str">
        <f t="shared" ca="1" si="33"/>
        <v/>
      </c>
      <c r="EG40" s="68" t="str">
        <f t="shared" ca="1" si="34"/>
        <v/>
      </c>
      <c r="EH40" s="68" t="str">
        <f t="shared" ca="1" si="35"/>
        <v/>
      </c>
      <c r="EI40" s="68" t="str">
        <f t="shared" ca="1" si="36"/>
        <v/>
      </c>
      <c r="EJ40" s="68" t="str">
        <f t="shared" ca="1" si="37"/>
        <v/>
      </c>
      <c r="EK40" s="68" t="str">
        <f t="shared" ca="1" si="38"/>
        <v/>
      </c>
      <c r="EL40" s="68" t="str">
        <f t="shared" ca="1" si="39"/>
        <v/>
      </c>
      <c r="EM40" s="68" t="str">
        <f t="shared" ca="1" si="40"/>
        <v/>
      </c>
      <c r="EN40" s="68" t="str">
        <f t="shared" ca="1" si="41"/>
        <v/>
      </c>
      <c r="EO40" s="68" t="str">
        <f t="shared" ca="1" si="42"/>
        <v/>
      </c>
      <c r="EP40" s="68" t="str">
        <f t="shared" ca="1" si="43"/>
        <v/>
      </c>
      <c r="EQ40" s="68" t="str">
        <f t="shared" ca="1" si="44"/>
        <v/>
      </c>
      <c r="ER40" s="68" t="str">
        <f t="shared" ca="1" si="45"/>
        <v/>
      </c>
    </row>
    <row r="41" spans="1:148" ht="12.75" customHeight="1">
      <c r="A41" s="139" t="str">
        <f>'Test Sample Data'!A41</f>
        <v>Digit</v>
      </c>
      <c r="B41" s="141" t="s">
        <v>364</v>
      </c>
      <c r="C41" s="22" t="str">
        <f>IF(SUM('Test Sample Data'!C$3:C$194)&gt;10,IF(AND(ISNUMBER('Test Sample Data'!C41),'Test Sample Data'!C41&lt;35,'Test Sample Data'!C41&gt;0),'Test Sample Data'!C41-'Choose Housekeeping Genes'!D$20,35-'Choose Housekeeping Genes'!D$20),"")</f>
        <v/>
      </c>
      <c r="D41" s="22" t="str">
        <f>IF(SUM('Test Sample Data'!D$3:D$194)&gt;10,IF(AND(ISNUMBER('Test Sample Data'!D41),'Test Sample Data'!D41&lt;35,'Test Sample Data'!D41&gt;0),'Test Sample Data'!D41-'Choose Housekeeping Genes'!E$20,35-'Choose Housekeeping Genes'!E$20),"")</f>
        <v/>
      </c>
      <c r="E41" s="22" t="str">
        <f>IF(SUM('Test Sample Data'!E$3:E$194)&gt;10,IF(AND(ISNUMBER('Test Sample Data'!E41),'Test Sample Data'!E41&lt;35,'Test Sample Data'!E41&gt;0),'Test Sample Data'!E41-'Choose Housekeeping Genes'!F$20,35-'Choose Housekeeping Genes'!F$20),"")</f>
        <v/>
      </c>
      <c r="F41" s="22" t="str">
        <f>IF(SUM('Test Sample Data'!F$3:F$194)&gt;10,IF(AND(ISNUMBER('Test Sample Data'!F41),'Test Sample Data'!F41&lt;35,'Test Sample Data'!F41&gt;0),'Test Sample Data'!F41-'Choose Housekeeping Genes'!G$20,35-'Choose Housekeeping Genes'!G$20),"")</f>
        <v/>
      </c>
      <c r="G41" s="22" t="str">
        <f>IF(SUM('Test Sample Data'!G$3:G$194)&gt;10,IF(AND(ISNUMBER('Test Sample Data'!G41),'Test Sample Data'!G41&lt;35,'Test Sample Data'!G41&gt;0),'Test Sample Data'!G41-'Choose Housekeeping Genes'!H$20,35-'Choose Housekeeping Genes'!H$20),"")</f>
        <v/>
      </c>
      <c r="H41" s="22" t="str">
        <f>IF(SUM('Test Sample Data'!H$3:H$194)&gt;10,IF(AND(ISNUMBER('Test Sample Data'!H41),'Test Sample Data'!H41&lt;35,'Test Sample Data'!H41&gt;0),'Test Sample Data'!H41-'Choose Housekeeping Genes'!I$20,35-'Choose Housekeeping Genes'!I$20),"")</f>
        <v/>
      </c>
      <c r="I41" s="22" t="str">
        <f>IF(SUM('Test Sample Data'!I$3:I$194)&gt;10,IF(AND(ISNUMBER('Test Sample Data'!I41),'Test Sample Data'!I41&lt;35,'Test Sample Data'!I41&gt;0),'Test Sample Data'!I41-'Choose Housekeeping Genes'!J$20,35-'Choose Housekeeping Genes'!J$20),"")</f>
        <v/>
      </c>
      <c r="J41" s="22" t="str">
        <f>IF(SUM('Test Sample Data'!J$3:J$194)&gt;10,IF(AND(ISNUMBER('Test Sample Data'!J41),'Test Sample Data'!J41&lt;35,'Test Sample Data'!J41&gt;0),'Test Sample Data'!J41-'Choose Housekeeping Genes'!K$20,35-'Choose Housekeeping Genes'!K$20),"")</f>
        <v/>
      </c>
      <c r="K41" s="22" t="str">
        <f>IF(SUM('Test Sample Data'!K$3:K$194)&gt;10,IF(AND(ISNUMBER('Test Sample Data'!K41),'Test Sample Data'!K41&lt;35,'Test Sample Data'!K41&gt;0),'Test Sample Data'!K41-'Choose Housekeeping Genes'!L$20,35-'Choose Housekeeping Genes'!L$20),"")</f>
        <v/>
      </c>
      <c r="L41" s="22" t="str">
        <f>IF(SUM('Test Sample Data'!L$3:L$194)&gt;10,IF(AND(ISNUMBER('Test Sample Data'!L41),'Test Sample Data'!L41&lt;35,'Test Sample Data'!L41&gt;0),'Test Sample Data'!L41-'Choose Housekeeping Genes'!M$20,35-'Choose Housekeeping Genes'!M$20),"")</f>
        <v/>
      </c>
      <c r="M41" s="22" t="str">
        <f>IF(SUM('Test Sample Data'!M$3:M$194)&gt;10,IF(AND(ISNUMBER('Test Sample Data'!M41),'Test Sample Data'!M41&lt;35,'Test Sample Data'!M41&gt;0),'Test Sample Data'!M41-'Choose Housekeeping Genes'!N$20,35-'Choose Housekeeping Genes'!N$20),"")</f>
        <v/>
      </c>
      <c r="N41" s="22" t="str">
        <f>IF(SUM('Test Sample Data'!N$3:N$194)&gt;10,IF(AND(ISNUMBER('Test Sample Data'!N41),'Test Sample Data'!N41&lt;35,'Test Sample Data'!N41&gt;0),'Test Sample Data'!N41-'Choose Housekeeping Genes'!O$20,35-'Choose Housekeeping Genes'!O$20),"")</f>
        <v/>
      </c>
      <c r="O41" s="22" t="str">
        <f>IF(SUM('Test Sample Data'!O$3:O$194)&gt;10,IF(AND(ISNUMBER('Test Sample Data'!O41),'Test Sample Data'!O41&lt;35,'Test Sample Data'!O41&gt;0),'Test Sample Data'!O41-'Choose Housekeeping Genes'!P$20,35-'Choose Housekeeping Genes'!P$20),"")</f>
        <v/>
      </c>
      <c r="P41" s="22" t="str">
        <f>IF(SUM('Test Sample Data'!P$3:P$194)&gt;10,IF(AND(ISNUMBER('Test Sample Data'!P41),'Test Sample Data'!P41&lt;35,'Test Sample Data'!P41&gt;0),'Test Sample Data'!P41-'Choose Housekeeping Genes'!Q$20,35-'Choose Housekeeping Genes'!Q$20),"")</f>
        <v/>
      </c>
      <c r="Q41" s="22" t="str">
        <f>IF(SUM('Test Sample Data'!Q$3:Q$194)&gt;10,IF(AND(ISNUMBER('Test Sample Data'!Q41),'Test Sample Data'!Q41&lt;35,'Test Sample Data'!Q41&gt;0),'Test Sample Data'!Q41-'Choose Housekeeping Genes'!R$20,35-'Choose Housekeeping Genes'!R$20),"")</f>
        <v/>
      </c>
      <c r="R41" s="22" t="str">
        <f>IF(SUM('Test Sample Data'!R$3:R$194)&gt;10,IF(AND(ISNUMBER('Test Sample Data'!R41),'Test Sample Data'!R41&lt;35,'Test Sample Data'!R41&gt;0),'Test Sample Data'!R41-'Choose Housekeeping Genes'!S$20,35-'Choose Housekeeping Genes'!S$20),"")</f>
        <v/>
      </c>
      <c r="S41" s="22" t="str">
        <f>IF(SUM('Test Sample Data'!S$3:S$194)&gt;10,IF(AND(ISNUMBER('Test Sample Data'!S41),'Test Sample Data'!S41&lt;35,'Test Sample Data'!S41&gt;0),'Test Sample Data'!S41-'Choose Housekeeping Genes'!T$20,35-'Choose Housekeeping Genes'!T$20),"")</f>
        <v/>
      </c>
      <c r="T41" s="22" t="str">
        <f>IF(SUM('Test Sample Data'!T$3:T$194)&gt;10,IF(AND(ISNUMBER('Test Sample Data'!T41),'Test Sample Data'!T41&lt;35,'Test Sample Data'!T41&gt;0),'Test Sample Data'!T41-'Choose Housekeeping Genes'!U$20,35-'Choose Housekeeping Genes'!U$20),"")</f>
        <v/>
      </c>
      <c r="U41" s="22" t="str">
        <f>IF(SUM('Test Sample Data'!U$3:U$194)&gt;10,IF(AND(ISNUMBER('Test Sample Data'!U41),'Test Sample Data'!U41&lt;35,'Test Sample Data'!U41&gt;0),'Test Sample Data'!U41-'Choose Housekeeping Genes'!V$20,35-'Choose Housekeeping Genes'!V$20),"")</f>
        <v/>
      </c>
      <c r="V41" s="22" t="str">
        <f>IF(SUM('Test Sample Data'!V$3:V$194)&gt;10,IF(AND(ISNUMBER('Test Sample Data'!V41),'Test Sample Data'!V41&lt;35,'Test Sample Data'!V41&gt;0),'Test Sample Data'!V41-'Choose Housekeeping Genes'!W$20,35-'Choose Housekeeping Genes'!W$20),"")</f>
        <v/>
      </c>
      <c r="W41" s="144" t="str">
        <f>'Control Sample Data'!A41</f>
        <v>Digit</v>
      </c>
      <c r="X41" s="145" t="s">
        <v>364</v>
      </c>
      <c r="Y41" s="22" t="str">
        <f>IF(SUM('Control Sample Data'!C$3:C$194)&gt;10,IF(AND(ISNUMBER('Control Sample Data'!C41),'Control Sample Data'!C41&lt;35,'Control Sample Data'!C41&gt;0),'Control Sample Data'!C41-'Choose Housekeeping Genes'!AA$20,35-'Choose Housekeeping Genes'!AA$20),"")</f>
        <v/>
      </c>
      <c r="Z41" s="22" t="str">
        <f>IF(SUM('Control Sample Data'!D$3:D$194)&gt;10,IF(AND(ISNUMBER('Control Sample Data'!D41),'Control Sample Data'!D41&lt;35,'Control Sample Data'!D41&gt;0),'Control Sample Data'!D41-'Choose Housekeeping Genes'!AB$20,35-'Choose Housekeeping Genes'!AB$20),"")</f>
        <v/>
      </c>
      <c r="AA41" s="22" t="str">
        <f>IF(SUM('Control Sample Data'!E$3:E$194)&gt;10,IF(AND(ISNUMBER('Control Sample Data'!E41),'Control Sample Data'!E41&lt;35,'Control Sample Data'!E41&gt;0),'Control Sample Data'!E41-'Choose Housekeeping Genes'!AC$20,35-'Choose Housekeeping Genes'!AC$20),"")</f>
        <v/>
      </c>
      <c r="AB41" s="22" t="str">
        <f>IF(SUM('Control Sample Data'!F$3:F$194)&gt;10,IF(AND(ISNUMBER('Control Sample Data'!F41),'Control Sample Data'!F41&lt;35,'Control Sample Data'!F41&gt;0),'Control Sample Data'!F41-'Choose Housekeeping Genes'!AD$20,35-'Choose Housekeeping Genes'!AD$20),"")</f>
        <v/>
      </c>
      <c r="AC41" s="22" t="str">
        <f>IF(SUM('Control Sample Data'!G$3:G$194)&gt;10,IF(AND(ISNUMBER('Control Sample Data'!G41),'Control Sample Data'!G41&lt;35,'Control Sample Data'!G41&gt;0),'Control Sample Data'!G41-'Choose Housekeeping Genes'!AE$20,35-'Choose Housekeeping Genes'!AE$20),"")</f>
        <v/>
      </c>
      <c r="AD41" s="22" t="str">
        <f>IF(SUM('Control Sample Data'!H$3:H$194)&gt;10,IF(AND(ISNUMBER('Control Sample Data'!H41),'Control Sample Data'!H41&lt;35,'Control Sample Data'!H41&gt;0),'Control Sample Data'!H41-'Choose Housekeeping Genes'!AF$20,35-'Choose Housekeeping Genes'!AF$20),"")</f>
        <v/>
      </c>
      <c r="AE41" s="22" t="str">
        <f>IF(SUM('Control Sample Data'!I$3:I$194)&gt;10,IF(AND(ISNUMBER('Control Sample Data'!I41),'Control Sample Data'!I41&lt;35,'Control Sample Data'!I41&gt;0),'Control Sample Data'!I41-'Choose Housekeeping Genes'!AG$20,35-'Choose Housekeeping Genes'!AG$20),"")</f>
        <v/>
      </c>
      <c r="AF41" s="22" t="str">
        <f>IF(SUM('Control Sample Data'!J$3:J$194)&gt;10,IF(AND(ISNUMBER('Control Sample Data'!J41),'Control Sample Data'!J41&lt;35,'Control Sample Data'!J41&gt;0),'Control Sample Data'!J41-'Choose Housekeeping Genes'!AH$20,35-'Choose Housekeeping Genes'!AH$20),"")</f>
        <v/>
      </c>
      <c r="AG41" s="22" t="str">
        <f>IF(SUM('Control Sample Data'!K$3:K$194)&gt;10,IF(AND(ISNUMBER('Control Sample Data'!K41),'Control Sample Data'!K41&lt;35,'Control Sample Data'!K41&gt;0),'Control Sample Data'!K41-'Choose Housekeeping Genes'!AI$20,35-'Choose Housekeeping Genes'!AI$20),"")</f>
        <v/>
      </c>
      <c r="AH41" s="22" t="str">
        <f>IF(SUM('Control Sample Data'!L$3:L$194)&gt;10,IF(AND(ISNUMBER('Control Sample Data'!L41),'Control Sample Data'!L41&lt;35,'Control Sample Data'!L41&gt;0),'Control Sample Data'!L41-'Choose Housekeeping Genes'!AJ$20,35-'Choose Housekeeping Genes'!AJ$20),"")</f>
        <v/>
      </c>
      <c r="AI41" s="22" t="str">
        <f>IF(SUM('Control Sample Data'!M$3:M$194)&gt;10,IF(AND(ISNUMBER('Control Sample Data'!M41),'Control Sample Data'!M41&lt;35,'Control Sample Data'!M41&gt;0),'Control Sample Data'!M41-'Choose Housekeeping Genes'!AK$20,35-'Choose Housekeeping Genes'!AK$20),"")</f>
        <v/>
      </c>
      <c r="AJ41" s="22" t="str">
        <f>IF(SUM('Control Sample Data'!N$3:N$194)&gt;10,IF(AND(ISNUMBER('Control Sample Data'!N41),'Control Sample Data'!N41&lt;35,'Control Sample Data'!N41&gt;0),'Control Sample Data'!N41-'Choose Housekeeping Genes'!AL$20,35-'Choose Housekeeping Genes'!AL$20),"")</f>
        <v/>
      </c>
      <c r="AK41" s="22" t="str">
        <f>IF(SUM('Control Sample Data'!O$3:O$194)&gt;10,IF(AND(ISNUMBER('Control Sample Data'!O41),'Control Sample Data'!O41&lt;35,'Control Sample Data'!O41&gt;0),'Control Sample Data'!O41-'Choose Housekeeping Genes'!AM$20,35-'Choose Housekeeping Genes'!AM$20),"")</f>
        <v/>
      </c>
      <c r="AL41" s="22" t="str">
        <f>IF(SUM('Control Sample Data'!P$3:P$194)&gt;10,IF(AND(ISNUMBER('Control Sample Data'!P41),'Control Sample Data'!P41&lt;35,'Control Sample Data'!P41&gt;0),'Control Sample Data'!P41-'Choose Housekeeping Genes'!AN$20,35-'Choose Housekeeping Genes'!AN$20),"")</f>
        <v/>
      </c>
      <c r="AM41" s="22" t="str">
        <f>IF(SUM('Control Sample Data'!Q$3:Q$194)&gt;10,IF(AND(ISNUMBER('Control Sample Data'!Q41),'Control Sample Data'!Q41&lt;35,'Control Sample Data'!Q41&gt;0),'Control Sample Data'!Q41-'Choose Housekeeping Genes'!AO$20,35-'Choose Housekeeping Genes'!AO$20),"")</f>
        <v/>
      </c>
      <c r="AN41" s="22" t="str">
        <f>IF(SUM('Control Sample Data'!R$3:R$194)&gt;10,IF(AND(ISNUMBER('Control Sample Data'!R41),'Control Sample Data'!R41&lt;35,'Control Sample Data'!R41&gt;0),'Control Sample Data'!R41-'Choose Housekeeping Genes'!AP$20,35-'Choose Housekeeping Genes'!AP$20),"")</f>
        <v/>
      </c>
      <c r="AO41" s="22" t="str">
        <f>IF(SUM('Control Sample Data'!S$3:S$194)&gt;10,IF(AND(ISNUMBER('Control Sample Data'!S41),'Control Sample Data'!S41&lt;35,'Control Sample Data'!S41&gt;0),'Control Sample Data'!S41-'Choose Housekeeping Genes'!AQ$20,35-'Choose Housekeeping Genes'!AQ$20),"")</f>
        <v/>
      </c>
      <c r="AP41" s="22" t="str">
        <f>IF(SUM('Control Sample Data'!T$3:T$194)&gt;10,IF(AND(ISNUMBER('Control Sample Data'!T41),'Control Sample Data'!T41&lt;35,'Control Sample Data'!T41&gt;0),'Control Sample Data'!T41-'Choose Housekeeping Genes'!AR$20,35-'Choose Housekeeping Genes'!AR$20),"")</f>
        <v/>
      </c>
      <c r="AQ41" s="22" t="str">
        <f>IF(SUM('Control Sample Data'!U$3:U$194)&gt;10,IF(AND(ISNUMBER('Control Sample Data'!U41),'Control Sample Data'!U41&lt;35,'Control Sample Data'!U41&gt;0),'Control Sample Data'!U41-'Choose Housekeeping Genes'!AS$20,35-'Choose Housekeeping Genes'!AS$20),"")</f>
        <v/>
      </c>
      <c r="AR41" s="22" t="str">
        <f>IF(SUM('Control Sample Data'!V$3:V$194)&gt;10,IF(AND(ISNUMBER('Control Sample Data'!V41),'Control Sample Data'!V41&lt;35,'Control Sample Data'!V41&gt;0),'Control Sample Data'!V41-'Choose Housekeeping Genes'!AT$20,35-'Choose Housekeeping Genes'!AT$20),"")</f>
        <v/>
      </c>
      <c r="AS41" s="73" t="str">
        <f>'Control Sample Data'!A41</f>
        <v>Digit</v>
      </c>
      <c r="AT41" s="21" t="s">
        <v>364</v>
      </c>
      <c r="AU41" s="22" t="str">
        <f ca="1">IF(ISNUMBER(C41-'Choose Housekeeping Genes'!D$12),C41-'Choose Housekeeping Genes'!D$12,"")</f>
        <v/>
      </c>
      <c r="AV41" s="22" t="str">
        <f ca="1">IF(ISNUMBER(D41-'Choose Housekeeping Genes'!E$12),D41-'Choose Housekeeping Genes'!E$12,"")</f>
        <v/>
      </c>
      <c r="AW41" s="22" t="str">
        <f ca="1">IF(ISNUMBER(E41-'Choose Housekeeping Genes'!F$12),E41-'Choose Housekeeping Genes'!F$12,"")</f>
        <v/>
      </c>
      <c r="AX41" s="22" t="str">
        <f ca="1">IF(ISNUMBER(F41-'Choose Housekeeping Genes'!G$12),F41-'Choose Housekeeping Genes'!G$12,"")</f>
        <v/>
      </c>
      <c r="AY41" s="22" t="str">
        <f ca="1">IF(ISNUMBER(G41-'Choose Housekeeping Genes'!H$12),G41-'Choose Housekeeping Genes'!H$12,"")</f>
        <v/>
      </c>
      <c r="AZ41" s="22" t="str">
        <f ca="1">IF(ISNUMBER(H41-'Choose Housekeeping Genes'!I$12),H41-'Choose Housekeeping Genes'!I$12,"")</f>
        <v/>
      </c>
      <c r="BA41" s="22" t="str">
        <f ca="1">IF(ISNUMBER(I41-'Choose Housekeeping Genes'!J$12),I41-'Choose Housekeeping Genes'!J$12,"")</f>
        <v/>
      </c>
      <c r="BB41" s="22" t="str">
        <f ca="1">IF(ISNUMBER(J41-'Choose Housekeeping Genes'!K$12),J41-'Choose Housekeeping Genes'!K$12,"")</f>
        <v/>
      </c>
      <c r="BC41" s="22" t="str">
        <f ca="1">IF(ISNUMBER(K41-'Choose Housekeeping Genes'!L$12),K41-'Choose Housekeeping Genes'!L$12,"")</f>
        <v/>
      </c>
      <c r="BD41" s="22" t="str">
        <f ca="1">IF(ISNUMBER(L41-'Choose Housekeeping Genes'!M$12),L41-'Choose Housekeeping Genes'!M$12,"")</f>
        <v/>
      </c>
      <c r="BE41" s="22" t="str">
        <f ca="1">IF(ISNUMBER(M41-'Choose Housekeeping Genes'!N$12),M41-'Choose Housekeeping Genes'!N$12,"")</f>
        <v/>
      </c>
      <c r="BF41" s="22" t="str">
        <f ca="1">IF(ISNUMBER(N41-'Choose Housekeeping Genes'!O$12),N41-'Choose Housekeeping Genes'!O$12,"")</f>
        <v/>
      </c>
      <c r="BG41" s="22" t="str">
        <f ca="1">IF(ISNUMBER(O41-'Choose Housekeeping Genes'!P$12),O41-'Choose Housekeeping Genes'!P$12,"")</f>
        <v/>
      </c>
      <c r="BH41" s="22" t="str">
        <f ca="1">IF(ISNUMBER(P41-'Choose Housekeeping Genes'!Q$12),P41-'Choose Housekeeping Genes'!Q$12,"")</f>
        <v/>
      </c>
      <c r="BI41" s="22" t="str">
        <f ca="1">IF(ISNUMBER(Q41-'Choose Housekeeping Genes'!R$12),Q41-'Choose Housekeeping Genes'!R$12,"")</f>
        <v/>
      </c>
      <c r="BJ41" s="22" t="str">
        <f ca="1">IF(ISNUMBER(R41-'Choose Housekeeping Genes'!S$12),R41-'Choose Housekeeping Genes'!S$12,"")</f>
        <v/>
      </c>
      <c r="BK41" s="22" t="str">
        <f ca="1">IF(ISNUMBER(S41-'Choose Housekeeping Genes'!T$12),S41-'Choose Housekeeping Genes'!T$12,"")</f>
        <v/>
      </c>
      <c r="BL41" s="22" t="str">
        <f ca="1">IF(ISNUMBER(T41-'Choose Housekeeping Genes'!U$12),T41-'Choose Housekeeping Genes'!U$12,"")</f>
        <v/>
      </c>
      <c r="BM41" s="22" t="str">
        <f ca="1">IF(ISNUMBER(U41-'Choose Housekeeping Genes'!V$12),U41-'Choose Housekeeping Genes'!V$12,"")</f>
        <v/>
      </c>
      <c r="BN41" s="22" t="str">
        <f ca="1">IF(ISNUMBER(V41-'Choose Housekeeping Genes'!W$12),V41-'Choose Housekeeping Genes'!W$12,"")</f>
        <v/>
      </c>
      <c r="BO41" s="147" t="str">
        <f t="shared" si="47"/>
        <v>Digit</v>
      </c>
      <c r="BP41" s="145" t="s">
        <v>364</v>
      </c>
      <c r="BQ41" s="22" t="str">
        <f ca="1">IF(ISNUMBER(Y41-'Choose Housekeeping Genes'!AA$12),Y41-'Choose Housekeeping Genes'!AA$12,"")</f>
        <v/>
      </c>
      <c r="BR41" s="22" t="str">
        <f ca="1">IF(ISNUMBER(Z41-'Choose Housekeeping Genes'!AB$12),Z41-'Choose Housekeeping Genes'!AB$12,"")</f>
        <v/>
      </c>
      <c r="BS41" s="22" t="str">
        <f ca="1">IF(ISNUMBER(AA41-'Choose Housekeeping Genes'!AC$12),AA41-'Choose Housekeeping Genes'!AC$12,"")</f>
        <v/>
      </c>
      <c r="BT41" s="22" t="str">
        <f ca="1">IF(ISNUMBER(AB41-'Choose Housekeeping Genes'!AD$12),AB41-'Choose Housekeeping Genes'!AD$12,"")</f>
        <v/>
      </c>
      <c r="BU41" s="22" t="str">
        <f ca="1">IF(ISNUMBER(AC41-'Choose Housekeeping Genes'!AE$12),AC41-'Choose Housekeeping Genes'!AE$12,"")</f>
        <v/>
      </c>
      <c r="BV41" s="22" t="str">
        <f ca="1">IF(ISNUMBER(AD41-'Choose Housekeeping Genes'!AF$12),AD41-'Choose Housekeeping Genes'!AF$12,"")</f>
        <v/>
      </c>
      <c r="BW41" s="22" t="str">
        <f ca="1">IF(ISNUMBER(AE41-'Choose Housekeeping Genes'!AG$12),AE41-'Choose Housekeeping Genes'!AG$12,"")</f>
        <v/>
      </c>
      <c r="BX41" s="22" t="str">
        <f ca="1">IF(ISNUMBER(AF41-'Choose Housekeeping Genes'!AH$12),AF41-'Choose Housekeeping Genes'!AH$12,"")</f>
        <v/>
      </c>
      <c r="BY41" s="22" t="str">
        <f ca="1">IF(ISNUMBER(AG41-'Choose Housekeeping Genes'!AI$12),AG41-'Choose Housekeeping Genes'!AI$12,"")</f>
        <v/>
      </c>
      <c r="BZ41" s="22" t="str">
        <f ca="1">IF(ISNUMBER(AH41-'Choose Housekeeping Genes'!AJ$12),AH41-'Choose Housekeeping Genes'!AJ$12,"")</f>
        <v/>
      </c>
      <c r="CA41" s="22" t="str">
        <f ca="1">IF(ISNUMBER(AI41-'Choose Housekeeping Genes'!AK$12),AI41-'Choose Housekeeping Genes'!AK$12,"")</f>
        <v/>
      </c>
      <c r="CB41" s="22" t="str">
        <f ca="1">IF(ISNUMBER(AJ41-'Choose Housekeeping Genes'!AL$12),AJ41-'Choose Housekeeping Genes'!AL$12,"")</f>
        <v/>
      </c>
      <c r="CC41" s="22" t="str">
        <f ca="1">IF(ISNUMBER(AK41-'Choose Housekeeping Genes'!AM$12),AK41-'Choose Housekeeping Genes'!AM$12,"")</f>
        <v/>
      </c>
      <c r="CD41" s="22" t="str">
        <f ca="1">IF(ISNUMBER(AL41-'Choose Housekeeping Genes'!AN$12),AL41-'Choose Housekeeping Genes'!AN$12,"")</f>
        <v/>
      </c>
      <c r="CE41" s="22" t="str">
        <f ca="1">IF(ISNUMBER(AM41-'Choose Housekeeping Genes'!AO$12),AM41-'Choose Housekeeping Genes'!AO$12,"")</f>
        <v/>
      </c>
      <c r="CF41" s="22" t="str">
        <f ca="1">IF(ISNUMBER(AN41-'Choose Housekeeping Genes'!AP$12),AN41-'Choose Housekeeping Genes'!AP$12,"")</f>
        <v/>
      </c>
      <c r="CG41" s="22" t="str">
        <f ca="1">IF(ISNUMBER(AO41-'Choose Housekeeping Genes'!AQ$12),AO41-'Choose Housekeeping Genes'!AQ$12,"")</f>
        <v/>
      </c>
      <c r="CH41" s="22" t="str">
        <f ca="1">IF(ISNUMBER(AP41-'Choose Housekeeping Genes'!AR$12),AP41-'Choose Housekeeping Genes'!AR$12,"")</f>
        <v/>
      </c>
      <c r="CI41" s="22" t="str">
        <f ca="1">IF(ISNUMBER(AQ41-'Choose Housekeeping Genes'!AS$12),AQ41-'Choose Housekeeping Genes'!AS$12,"")</f>
        <v/>
      </c>
      <c r="CJ41" s="22" t="str">
        <f ca="1">IF(ISNUMBER(AR41-'Choose Housekeeping Genes'!AT$12),AR41-'Choose Housekeeping Genes'!AT$12,"")</f>
        <v/>
      </c>
      <c r="CK41" s="69" t="e">
        <f t="shared" ca="1" si="4"/>
        <v>#DIV/0!</v>
      </c>
      <c r="CL41" s="148" t="e">
        <f t="shared" ca="1" si="5"/>
        <v>#DIV/0!</v>
      </c>
      <c r="DA41" s="73" t="str">
        <f>'Transcript table'!C49</f>
        <v>Digit</v>
      </c>
      <c r="DB41" s="21" t="s">
        <v>364</v>
      </c>
      <c r="DC41" s="68" t="str">
        <f t="shared" ca="1" si="6"/>
        <v/>
      </c>
      <c r="DD41" s="68" t="str">
        <f t="shared" ca="1" si="7"/>
        <v/>
      </c>
      <c r="DE41" s="68" t="str">
        <f t="shared" ca="1" si="8"/>
        <v/>
      </c>
      <c r="DF41" s="68" t="str">
        <f t="shared" ca="1" si="9"/>
        <v/>
      </c>
      <c r="DG41" s="68" t="str">
        <f t="shared" ca="1" si="10"/>
        <v/>
      </c>
      <c r="DH41" s="68" t="str">
        <f t="shared" ca="1" si="11"/>
        <v/>
      </c>
      <c r="DI41" s="68" t="str">
        <f t="shared" ca="1" si="12"/>
        <v/>
      </c>
      <c r="DJ41" s="68" t="str">
        <f t="shared" ca="1" si="13"/>
        <v/>
      </c>
      <c r="DK41" s="68" t="str">
        <f t="shared" ca="1" si="14"/>
        <v/>
      </c>
      <c r="DL41" s="68" t="str">
        <f t="shared" ca="1" si="15"/>
        <v/>
      </c>
      <c r="DM41" s="68" t="str">
        <f t="shared" ca="1" si="16"/>
        <v/>
      </c>
      <c r="DN41" s="68" t="str">
        <f t="shared" ca="1" si="17"/>
        <v/>
      </c>
      <c r="DO41" s="68" t="str">
        <f t="shared" ca="1" si="18"/>
        <v/>
      </c>
      <c r="DP41" s="68" t="str">
        <f t="shared" ca="1" si="19"/>
        <v/>
      </c>
      <c r="DQ41" s="68" t="str">
        <f t="shared" ca="1" si="20"/>
        <v/>
      </c>
      <c r="DR41" s="68" t="str">
        <f t="shared" ca="1" si="21"/>
        <v/>
      </c>
      <c r="DS41" s="68" t="str">
        <f t="shared" ca="1" si="22"/>
        <v/>
      </c>
      <c r="DT41" s="68" t="str">
        <f t="shared" ca="1" si="23"/>
        <v/>
      </c>
      <c r="DU41" s="68" t="str">
        <f t="shared" ca="1" si="24"/>
        <v/>
      </c>
      <c r="DV41" s="68" t="str">
        <f t="shared" ca="1" si="25"/>
        <v/>
      </c>
      <c r="DW41" s="146" t="str">
        <f>'Transcript table'!C49</f>
        <v>Digit</v>
      </c>
      <c r="DX41" s="145" t="s">
        <v>364</v>
      </c>
      <c r="DY41" s="68" t="str">
        <f t="shared" ca="1" si="26"/>
        <v/>
      </c>
      <c r="DZ41" s="68" t="str">
        <f t="shared" ca="1" si="27"/>
        <v/>
      </c>
      <c r="EA41" s="68" t="str">
        <f t="shared" ca="1" si="28"/>
        <v/>
      </c>
      <c r="EB41" s="68" t="str">
        <f t="shared" ca="1" si="29"/>
        <v/>
      </c>
      <c r="EC41" s="68" t="str">
        <f t="shared" ca="1" si="30"/>
        <v/>
      </c>
      <c r="ED41" s="68" t="str">
        <f t="shared" ca="1" si="31"/>
        <v/>
      </c>
      <c r="EE41" s="68" t="str">
        <f t="shared" ca="1" si="32"/>
        <v/>
      </c>
      <c r="EF41" s="68" t="str">
        <f t="shared" ca="1" si="33"/>
        <v/>
      </c>
      <c r="EG41" s="68" t="str">
        <f t="shared" ca="1" si="34"/>
        <v/>
      </c>
      <c r="EH41" s="68" t="str">
        <f t="shared" ca="1" si="35"/>
        <v/>
      </c>
      <c r="EI41" s="68" t="str">
        <f t="shared" ca="1" si="36"/>
        <v/>
      </c>
      <c r="EJ41" s="68" t="str">
        <f t="shared" ca="1" si="37"/>
        <v/>
      </c>
      <c r="EK41" s="68" t="str">
        <f t="shared" ca="1" si="38"/>
        <v/>
      </c>
      <c r="EL41" s="68" t="str">
        <f t="shared" ca="1" si="39"/>
        <v/>
      </c>
      <c r="EM41" s="68" t="str">
        <f t="shared" ca="1" si="40"/>
        <v/>
      </c>
      <c r="EN41" s="68" t="str">
        <f t="shared" ca="1" si="41"/>
        <v/>
      </c>
      <c r="EO41" s="68" t="str">
        <f t="shared" ca="1" si="42"/>
        <v/>
      </c>
      <c r="EP41" s="68" t="str">
        <f t="shared" ca="1" si="43"/>
        <v/>
      </c>
      <c r="EQ41" s="68" t="str">
        <f t="shared" ca="1" si="44"/>
        <v/>
      </c>
      <c r="ER41" s="68" t="str">
        <f t="shared" ca="1" si="45"/>
        <v/>
      </c>
    </row>
    <row r="42" spans="1:148" ht="12.75" customHeight="1">
      <c r="A42" s="139" t="str">
        <f>'Test Sample Data'!A42</f>
        <v>Dio3os</v>
      </c>
      <c r="B42" s="141" t="s">
        <v>362</v>
      </c>
      <c r="C42" s="22" t="str">
        <f>IF(SUM('Test Sample Data'!C$3:C$194)&gt;10,IF(AND(ISNUMBER('Test Sample Data'!C42),'Test Sample Data'!C42&lt;35,'Test Sample Data'!C42&gt;0),'Test Sample Data'!C42-'Choose Housekeeping Genes'!D$20,35-'Choose Housekeeping Genes'!D$20),"")</f>
        <v/>
      </c>
      <c r="D42" s="22" t="str">
        <f>IF(SUM('Test Sample Data'!D$3:D$194)&gt;10,IF(AND(ISNUMBER('Test Sample Data'!D42),'Test Sample Data'!D42&lt;35,'Test Sample Data'!D42&gt;0),'Test Sample Data'!D42-'Choose Housekeeping Genes'!E$20,35-'Choose Housekeeping Genes'!E$20),"")</f>
        <v/>
      </c>
      <c r="E42" s="22" t="str">
        <f>IF(SUM('Test Sample Data'!E$3:E$194)&gt;10,IF(AND(ISNUMBER('Test Sample Data'!E42),'Test Sample Data'!E42&lt;35,'Test Sample Data'!E42&gt;0),'Test Sample Data'!E42-'Choose Housekeeping Genes'!F$20,35-'Choose Housekeeping Genes'!F$20),"")</f>
        <v/>
      </c>
      <c r="F42" s="22" t="str">
        <f>IF(SUM('Test Sample Data'!F$3:F$194)&gt;10,IF(AND(ISNUMBER('Test Sample Data'!F42),'Test Sample Data'!F42&lt;35,'Test Sample Data'!F42&gt;0),'Test Sample Data'!F42-'Choose Housekeeping Genes'!G$20,35-'Choose Housekeeping Genes'!G$20),"")</f>
        <v/>
      </c>
      <c r="G42" s="22" t="str">
        <f>IF(SUM('Test Sample Data'!G$3:G$194)&gt;10,IF(AND(ISNUMBER('Test Sample Data'!G42),'Test Sample Data'!G42&lt;35,'Test Sample Data'!G42&gt;0),'Test Sample Data'!G42-'Choose Housekeeping Genes'!H$20,35-'Choose Housekeeping Genes'!H$20),"")</f>
        <v/>
      </c>
      <c r="H42" s="22" t="str">
        <f>IF(SUM('Test Sample Data'!H$3:H$194)&gt;10,IF(AND(ISNUMBER('Test Sample Data'!H42),'Test Sample Data'!H42&lt;35,'Test Sample Data'!H42&gt;0),'Test Sample Data'!H42-'Choose Housekeeping Genes'!I$20,35-'Choose Housekeeping Genes'!I$20),"")</f>
        <v/>
      </c>
      <c r="I42" s="22" t="str">
        <f>IF(SUM('Test Sample Data'!I$3:I$194)&gt;10,IF(AND(ISNUMBER('Test Sample Data'!I42),'Test Sample Data'!I42&lt;35,'Test Sample Data'!I42&gt;0),'Test Sample Data'!I42-'Choose Housekeeping Genes'!J$20,35-'Choose Housekeeping Genes'!J$20),"")</f>
        <v/>
      </c>
      <c r="J42" s="22" t="str">
        <f>IF(SUM('Test Sample Data'!J$3:J$194)&gt;10,IF(AND(ISNUMBER('Test Sample Data'!J42),'Test Sample Data'!J42&lt;35,'Test Sample Data'!J42&gt;0),'Test Sample Data'!J42-'Choose Housekeeping Genes'!K$20,35-'Choose Housekeeping Genes'!K$20),"")</f>
        <v/>
      </c>
      <c r="K42" s="22" t="str">
        <f>IF(SUM('Test Sample Data'!K$3:K$194)&gt;10,IF(AND(ISNUMBER('Test Sample Data'!K42),'Test Sample Data'!K42&lt;35,'Test Sample Data'!K42&gt;0),'Test Sample Data'!K42-'Choose Housekeeping Genes'!L$20,35-'Choose Housekeeping Genes'!L$20),"")</f>
        <v/>
      </c>
      <c r="L42" s="22" t="str">
        <f>IF(SUM('Test Sample Data'!L$3:L$194)&gt;10,IF(AND(ISNUMBER('Test Sample Data'!L42),'Test Sample Data'!L42&lt;35,'Test Sample Data'!L42&gt;0),'Test Sample Data'!L42-'Choose Housekeeping Genes'!M$20,35-'Choose Housekeeping Genes'!M$20),"")</f>
        <v/>
      </c>
      <c r="M42" s="22" t="str">
        <f>IF(SUM('Test Sample Data'!M$3:M$194)&gt;10,IF(AND(ISNUMBER('Test Sample Data'!M42),'Test Sample Data'!M42&lt;35,'Test Sample Data'!M42&gt;0),'Test Sample Data'!M42-'Choose Housekeeping Genes'!N$20,35-'Choose Housekeeping Genes'!N$20),"")</f>
        <v/>
      </c>
      <c r="N42" s="22" t="str">
        <f>IF(SUM('Test Sample Data'!N$3:N$194)&gt;10,IF(AND(ISNUMBER('Test Sample Data'!N42),'Test Sample Data'!N42&lt;35,'Test Sample Data'!N42&gt;0),'Test Sample Data'!N42-'Choose Housekeeping Genes'!O$20,35-'Choose Housekeeping Genes'!O$20),"")</f>
        <v/>
      </c>
      <c r="O42" s="22" t="str">
        <f>IF(SUM('Test Sample Data'!O$3:O$194)&gt;10,IF(AND(ISNUMBER('Test Sample Data'!O42),'Test Sample Data'!O42&lt;35,'Test Sample Data'!O42&gt;0),'Test Sample Data'!O42-'Choose Housekeeping Genes'!P$20,35-'Choose Housekeeping Genes'!P$20),"")</f>
        <v/>
      </c>
      <c r="P42" s="22" t="str">
        <f>IF(SUM('Test Sample Data'!P$3:P$194)&gt;10,IF(AND(ISNUMBER('Test Sample Data'!P42),'Test Sample Data'!P42&lt;35,'Test Sample Data'!P42&gt;0),'Test Sample Data'!P42-'Choose Housekeeping Genes'!Q$20,35-'Choose Housekeeping Genes'!Q$20),"")</f>
        <v/>
      </c>
      <c r="Q42" s="22" t="str">
        <f>IF(SUM('Test Sample Data'!Q$3:Q$194)&gt;10,IF(AND(ISNUMBER('Test Sample Data'!Q42),'Test Sample Data'!Q42&lt;35,'Test Sample Data'!Q42&gt;0),'Test Sample Data'!Q42-'Choose Housekeeping Genes'!R$20,35-'Choose Housekeeping Genes'!R$20),"")</f>
        <v/>
      </c>
      <c r="R42" s="22" t="str">
        <f>IF(SUM('Test Sample Data'!R$3:R$194)&gt;10,IF(AND(ISNUMBER('Test Sample Data'!R42),'Test Sample Data'!R42&lt;35,'Test Sample Data'!R42&gt;0),'Test Sample Data'!R42-'Choose Housekeeping Genes'!S$20,35-'Choose Housekeeping Genes'!S$20),"")</f>
        <v/>
      </c>
      <c r="S42" s="22" t="str">
        <f>IF(SUM('Test Sample Data'!S$3:S$194)&gt;10,IF(AND(ISNUMBER('Test Sample Data'!S42),'Test Sample Data'!S42&lt;35,'Test Sample Data'!S42&gt;0),'Test Sample Data'!S42-'Choose Housekeeping Genes'!T$20,35-'Choose Housekeeping Genes'!T$20),"")</f>
        <v/>
      </c>
      <c r="T42" s="22" t="str">
        <f>IF(SUM('Test Sample Data'!T$3:T$194)&gt;10,IF(AND(ISNUMBER('Test Sample Data'!T42),'Test Sample Data'!T42&lt;35,'Test Sample Data'!T42&gt;0),'Test Sample Data'!T42-'Choose Housekeeping Genes'!U$20,35-'Choose Housekeeping Genes'!U$20),"")</f>
        <v/>
      </c>
      <c r="U42" s="22" t="str">
        <f>IF(SUM('Test Sample Data'!U$3:U$194)&gt;10,IF(AND(ISNUMBER('Test Sample Data'!U42),'Test Sample Data'!U42&lt;35,'Test Sample Data'!U42&gt;0),'Test Sample Data'!U42-'Choose Housekeeping Genes'!V$20,35-'Choose Housekeeping Genes'!V$20),"")</f>
        <v/>
      </c>
      <c r="V42" s="22" t="str">
        <f>IF(SUM('Test Sample Data'!V$3:V$194)&gt;10,IF(AND(ISNUMBER('Test Sample Data'!V42),'Test Sample Data'!V42&lt;35,'Test Sample Data'!V42&gt;0),'Test Sample Data'!V42-'Choose Housekeeping Genes'!W$20,35-'Choose Housekeeping Genes'!W$20),"")</f>
        <v/>
      </c>
      <c r="W42" s="144" t="str">
        <f>'Control Sample Data'!A42</f>
        <v>Dio3os</v>
      </c>
      <c r="X42" s="145" t="s">
        <v>362</v>
      </c>
      <c r="Y42" s="22" t="str">
        <f>IF(SUM('Control Sample Data'!C$3:C$194)&gt;10,IF(AND(ISNUMBER('Control Sample Data'!C42),'Control Sample Data'!C42&lt;35,'Control Sample Data'!C42&gt;0),'Control Sample Data'!C42-'Choose Housekeeping Genes'!AA$20,35-'Choose Housekeeping Genes'!AA$20),"")</f>
        <v/>
      </c>
      <c r="Z42" s="22" t="str">
        <f>IF(SUM('Control Sample Data'!D$3:D$194)&gt;10,IF(AND(ISNUMBER('Control Sample Data'!D42),'Control Sample Data'!D42&lt;35,'Control Sample Data'!D42&gt;0),'Control Sample Data'!D42-'Choose Housekeeping Genes'!AB$20,35-'Choose Housekeeping Genes'!AB$20),"")</f>
        <v/>
      </c>
      <c r="AA42" s="22" t="str">
        <f>IF(SUM('Control Sample Data'!E$3:E$194)&gt;10,IF(AND(ISNUMBER('Control Sample Data'!E42),'Control Sample Data'!E42&lt;35,'Control Sample Data'!E42&gt;0),'Control Sample Data'!E42-'Choose Housekeeping Genes'!AC$20,35-'Choose Housekeeping Genes'!AC$20),"")</f>
        <v/>
      </c>
      <c r="AB42" s="22" t="str">
        <f>IF(SUM('Control Sample Data'!F$3:F$194)&gt;10,IF(AND(ISNUMBER('Control Sample Data'!F42),'Control Sample Data'!F42&lt;35,'Control Sample Data'!F42&gt;0),'Control Sample Data'!F42-'Choose Housekeeping Genes'!AD$20,35-'Choose Housekeeping Genes'!AD$20),"")</f>
        <v/>
      </c>
      <c r="AC42" s="22" t="str">
        <f>IF(SUM('Control Sample Data'!G$3:G$194)&gt;10,IF(AND(ISNUMBER('Control Sample Data'!G42),'Control Sample Data'!G42&lt;35,'Control Sample Data'!G42&gt;0),'Control Sample Data'!G42-'Choose Housekeeping Genes'!AE$20,35-'Choose Housekeeping Genes'!AE$20),"")</f>
        <v/>
      </c>
      <c r="AD42" s="22" t="str">
        <f>IF(SUM('Control Sample Data'!H$3:H$194)&gt;10,IF(AND(ISNUMBER('Control Sample Data'!H42),'Control Sample Data'!H42&lt;35,'Control Sample Data'!H42&gt;0),'Control Sample Data'!H42-'Choose Housekeeping Genes'!AF$20,35-'Choose Housekeeping Genes'!AF$20),"")</f>
        <v/>
      </c>
      <c r="AE42" s="22" t="str">
        <f>IF(SUM('Control Sample Data'!I$3:I$194)&gt;10,IF(AND(ISNUMBER('Control Sample Data'!I42),'Control Sample Data'!I42&lt;35,'Control Sample Data'!I42&gt;0),'Control Sample Data'!I42-'Choose Housekeeping Genes'!AG$20,35-'Choose Housekeeping Genes'!AG$20),"")</f>
        <v/>
      </c>
      <c r="AF42" s="22" t="str">
        <f>IF(SUM('Control Sample Data'!J$3:J$194)&gt;10,IF(AND(ISNUMBER('Control Sample Data'!J42),'Control Sample Data'!J42&lt;35,'Control Sample Data'!J42&gt;0),'Control Sample Data'!J42-'Choose Housekeeping Genes'!AH$20,35-'Choose Housekeeping Genes'!AH$20),"")</f>
        <v/>
      </c>
      <c r="AG42" s="22" t="str">
        <f>IF(SUM('Control Sample Data'!K$3:K$194)&gt;10,IF(AND(ISNUMBER('Control Sample Data'!K42),'Control Sample Data'!K42&lt;35,'Control Sample Data'!K42&gt;0),'Control Sample Data'!K42-'Choose Housekeeping Genes'!AI$20,35-'Choose Housekeeping Genes'!AI$20),"")</f>
        <v/>
      </c>
      <c r="AH42" s="22" t="str">
        <f>IF(SUM('Control Sample Data'!L$3:L$194)&gt;10,IF(AND(ISNUMBER('Control Sample Data'!L42),'Control Sample Data'!L42&lt;35,'Control Sample Data'!L42&gt;0),'Control Sample Data'!L42-'Choose Housekeeping Genes'!AJ$20,35-'Choose Housekeeping Genes'!AJ$20),"")</f>
        <v/>
      </c>
      <c r="AI42" s="22" t="str">
        <f>IF(SUM('Control Sample Data'!M$3:M$194)&gt;10,IF(AND(ISNUMBER('Control Sample Data'!M42),'Control Sample Data'!M42&lt;35,'Control Sample Data'!M42&gt;0),'Control Sample Data'!M42-'Choose Housekeeping Genes'!AK$20,35-'Choose Housekeeping Genes'!AK$20),"")</f>
        <v/>
      </c>
      <c r="AJ42" s="22" t="str">
        <f>IF(SUM('Control Sample Data'!N$3:N$194)&gt;10,IF(AND(ISNUMBER('Control Sample Data'!N42),'Control Sample Data'!N42&lt;35,'Control Sample Data'!N42&gt;0),'Control Sample Data'!N42-'Choose Housekeeping Genes'!AL$20,35-'Choose Housekeeping Genes'!AL$20),"")</f>
        <v/>
      </c>
      <c r="AK42" s="22" t="str">
        <f>IF(SUM('Control Sample Data'!O$3:O$194)&gt;10,IF(AND(ISNUMBER('Control Sample Data'!O42),'Control Sample Data'!O42&lt;35,'Control Sample Data'!O42&gt;0),'Control Sample Data'!O42-'Choose Housekeeping Genes'!AM$20,35-'Choose Housekeeping Genes'!AM$20),"")</f>
        <v/>
      </c>
      <c r="AL42" s="22" t="str">
        <f>IF(SUM('Control Sample Data'!P$3:P$194)&gt;10,IF(AND(ISNUMBER('Control Sample Data'!P42),'Control Sample Data'!P42&lt;35,'Control Sample Data'!P42&gt;0),'Control Sample Data'!P42-'Choose Housekeeping Genes'!AN$20,35-'Choose Housekeeping Genes'!AN$20),"")</f>
        <v/>
      </c>
      <c r="AM42" s="22" t="str">
        <f>IF(SUM('Control Sample Data'!Q$3:Q$194)&gt;10,IF(AND(ISNUMBER('Control Sample Data'!Q42),'Control Sample Data'!Q42&lt;35,'Control Sample Data'!Q42&gt;0),'Control Sample Data'!Q42-'Choose Housekeeping Genes'!AO$20,35-'Choose Housekeeping Genes'!AO$20),"")</f>
        <v/>
      </c>
      <c r="AN42" s="22" t="str">
        <f>IF(SUM('Control Sample Data'!R$3:R$194)&gt;10,IF(AND(ISNUMBER('Control Sample Data'!R42),'Control Sample Data'!R42&lt;35,'Control Sample Data'!R42&gt;0),'Control Sample Data'!R42-'Choose Housekeeping Genes'!AP$20,35-'Choose Housekeeping Genes'!AP$20),"")</f>
        <v/>
      </c>
      <c r="AO42" s="22" t="str">
        <f>IF(SUM('Control Sample Data'!S$3:S$194)&gt;10,IF(AND(ISNUMBER('Control Sample Data'!S42),'Control Sample Data'!S42&lt;35,'Control Sample Data'!S42&gt;0),'Control Sample Data'!S42-'Choose Housekeeping Genes'!AQ$20,35-'Choose Housekeeping Genes'!AQ$20),"")</f>
        <v/>
      </c>
      <c r="AP42" s="22" t="str">
        <f>IF(SUM('Control Sample Data'!T$3:T$194)&gt;10,IF(AND(ISNUMBER('Control Sample Data'!T42),'Control Sample Data'!T42&lt;35,'Control Sample Data'!T42&gt;0),'Control Sample Data'!T42-'Choose Housekeeping Genes'!AR$20,35-'Choose Housekeeping Genes'!AR$20),"")</f>
        <v/>
      </c>
      <c r="AQ42" s="22" t="str">
        <f>IF(SUM('Control Sample Data'!U$3:U$194)&gt;10,IF(AND(ISNUMBER('Control Sample Data'!U42),'Control Sample Data'!U42&lt;35,'Control Sample Data'!U42&gt;0),'Control Sample Data'!U42-'Choose Housekeeping Genes'!AS$20,35-'Choose Housekeeping Genes'!AS$20),"")</f>
        <v/>
      </c>
      <c r="AR42" s="22" t="str">
        <f>IF(SUM('Control Sample Data'!V$3:V$194)&gt;10,IF(AND(ISNUMBER('Control Sample Data'!V42),'Control Sample Data'!V42&lt;35,'Control Sample Data'!V42&gt;0),'Control Sample Data'!V42-'Choose Housekeeping Genes'!AT$20,35-'Choose Housekeeping Genes'!AT$20),"")</f>
        <v/>
      </c>
      <c r="AS42" s="73" t="str">
        <f>'Control Sample Data'!A42</f>
        <v>Dio3os</v>
      </c>
      <c r="AT42" s="21" t="s">
        <v>362</v>
      </c>
      <c r="AU42" s="22" t="str">
        <f ca="1">IF(ISNUMBER(C42-'Choose Housekeeping Genes'!D$12),C42-'Choose Housekeeping Genes'!D$12,"")</f>
        <v/>
      </c>
      <c r="AV42" s="22" t="str">
        <f ca="1">IF(ISNUMBER(D42-'Choose Housekeeping Genes'!E$12),D42-'Choose Housekeeping Genes'!E$12,"")</f>
        <v/>
      </c>
      <c r="AW42" s="22" t="str">
        <f ca="1">IF(ISNUMBER(E42-'Choose Housekeeping Genes'!F$12),E42-'Choose Housekeeping Genes'!F$12,"")</f>
        <v/>
      </c>
      <c r="AX42" s="22" t="str">
        <f ca="1">IF(ISNUMBER(F42-'Choose Housekeeping Genes'!G$12),F42-'Choose Housekeeping Genes'!G$12,"")</f>
        <v/>
      </c>
      <c r="AY42" s="22" t="str">
        <f ca="1">IF(ISNUMBER(G42-'Choose Housekeeping Genes'!H$12),G42-'Choose Housekeeping Genes'!H$12,"")</f>
        <v/>
      </c>
      <c r="AZ42" s="22" t="str">
        <f ca="1">IF(ISNUMBER(H42-'Choose Housekeeping Genes'!I$12),H42-'Choose Housekeeping Genes'!I$12,"")</f>
        <v/>
      </c>
      <c r="BA42" s="22" t="str">
        <f ca="1">IF(ISNUMBER(I42-'Choose Housekeeping Genes'!J$12),I42-'Choose Housekeeping Genes'!J$12,"")</f>
        <v/>
      </c>
      <c r="BB42" s="22" t="str">
        <f ca="1">IF(ISNUMBER(J42-'Choose Housekeeping Genes'!K$12),J42-'Choose Housekeeping Genes'!K$12,"")</f>
        <v/>
      </c>
      <c r="BC42" s="22" t="str">
        <f ca="1">IF(ISNUMBER(K42-'Choose Housekeeping Genes'!L$12),K42-'Choose Housekeeping Genes'!L$12,"")</f>
        <v/>
      </c>
      <c r="BD42" s="22" t="str">
        <f ca="1">IF(ISNUMBER(L42-'Choose Housekeeping Genes'!M$12),L42-'Choose Housekeeping Genes'!M$12,"")</f>
        <v/>
      </c>
      <c r="BE42" s="22" t="str">
        <f ca="1">IF(ISNUMBER(M42-'Choose Housekeeping Genes'!N$12),M42-'Choose Housekeeping Genes'!N$12,"")</f>
        <v/>
      </c>
      <c r="BF42" s="22" t="str">
        <f ca="1">IF(ISNUMBER(N42-'Choose Housekeeping Genes'!O$12),N42-'Choose Housekeeping Genes'!O$12,"")</f>
        <v/>
      </c>
      <c r="BG42" s="22" t="str">
        <f ca="1">IF(ISNUMBER(O42-'Choose Housekeeping Genes'!P$12),O42-'Choose Housekeeping Genes'!P$12,"")</f>
        <v/>
      </c>
      <c r="BH42" s="22" t="str">
        <f ca="1">IF(ISNUMBER(P42-'Choose Housekeeping Genes'!Q$12),P42-'Choose Housekeeping Genes'!Q$12,"")</f>
        <v/>
      </c>
      <c r="BI42" s="22" t="str">
        <f ca="1">IF(ISNUMBER(Q42-'Choose Housekeeping Genes'!R$12),Q42-'Choose Housekeeping Genes'!R$12,"")</f>
        <v/>
      </c>
      <c r="BJ42" s="22" t="str">
        <f ca="1">IF(ISNUMBER(R42-'Choose Housekeeping Genes'!S$12),R42-'Choose Housekeeping Genes'!S$12,"")</f>
        <v/>
      </c>
      <c r="BK42" s="22" t="str">
        <f ca="1">IF(ISNUMBER(S42-'Choose Housekeeping Genes'!T$12),S42-'Choose Housekeeping Genes'!T$12,"")</f>
        <v/>
      </c>
      <c r="BL42" s="22" t="str">
        <f ca="1">IF(ISNUMBER(T42-'Choose Housekeeping Genes'!U$12),T42-'Choose Housekeeping Genes'!U$12,"")</f>
        <v/>
      </c>
      <c r="BM42" s="22" t="str">
        <f ca="1">IF(ISNUMBER(U42-'Choose Housekeeping Genes'!V$12),U42-'Choose Housekeeping Genes'!V$12,"")</f>
        <v/>
      </c>
      <c r="BN42" s="22" t="str">
        <f ca="1">IF(ISNUMBER(V42-'Choose Housekeeping Genes'!W$12),V42-'Choose Housekeeping Genes'!W$12,"")</f>
        <v/>
      </c>
      <c r="BO42" s="147" t="str">
        <f t="shared" si="47"/>
        <v>Dio3os</v>
      </c>
      <c r="BP42" s="145" t="s">
        <v>362</v>
      </c>
      <c r="BQ42" s="22" t="str">
        <f ca="1">IF(ISNUMBER(Y42-'Choose Housekeeping Genes'!AA$12),Y42-'Choose Housekeeping Genes'!AA$12,"")</f>
        <v/>
      </c>
      <c r="BR42" s="22" t="str">
        <f ca="1">IF(ISNUMBER(Z42-'Choose Housekeeping Genes'!AB$12),Z42-'Choose Housekeeping Genes'!AB$12,"")</f>
        <v/>
      </c>
      <c r="BS42" s="22" t="str">
        <f ca="1">IF(ISNUMBER(AA42-'Choose Housekeeping Genes'!AC$12),AA42-'Choose Housekeeping Genes'!AC$12,"")</f>
        <v/>
      </c>
      <c r="BT42" s="22" t="str">
        <f ca="1">IF(ISNUMBER(AB42-'Choose Housekeeping Genes'!AD$12),AB42-'Choose Housekeeping Genes'!AD$12,"")</f>
        <v/>
      </c>
      <c r="BU42" s="22" t="str">
        <f ca="1">IF(ISNUMBER(AC42-'Choose Housekeeping Genes'!AE$12),AC42-'Choose Housekeeping Genes'!AE$12,"")</f>
        <v/>
      </c>
      <c r="BV42" s="22" t="str">
        <f ca="1">IF(ISNUMBER(AD42-'Choose Housekeeping Genes'!AF$12),AD42-'Choose Housekeeping Genes'!AF$12,"")</f>
        <v/>
      </c>
      <c r="BW42" s="22" t="str">
        <f ca="1">IF(ISNUMBER(AE42-'Choose Housekeeping Genes'!AG$12),AE42-'Choose Housekeeping Genes'!AG$12,"")</f>
        <v/>
      </c>
      <c r="BX42" s="22" t="str">
        <f ca="1">IF(ISNUMBER(AF42-'Choose Housekeeping Genes'!AH$12),AF42-'Choose Housekeeping Genes'!AH$12,"")</f>
        <v/>
      </c>
      <c r="BY42" s="22" t="str">
        <f ca="1">IF(ISNUMBER(AG42-'Choose Housekeeping Genes'!AI$12),AG42-'Choose Housekeeping Genes'!AI$12,"")</f>
        <v/>
      </c>
      <c r="BZ42" s="22" t="str">
        <f ca="1">IF(ISNUMBER(AH42-'Choose Housekeeping Genes'!AJ$12),AH42-'Choose Housekeeping Genes'!AJ$12,"")</f>
        <v/>
      </c>
      <c r="CA42" s="22" t="str">
        <f ca="1">IF(ISNUMBER(AI42-'Choose Housekeeping Genes'!AK$12),AI42-'Choose Housekeeping Genes'!AK$12,"")</f>
        <v/>
      </c>
      <c r="CB42" s="22" t="str">
        <f ca="1">IF(ISNUMBER(AJ42-'Choose Housekeeping Genes'!AL$12),AJ42-'Choose Housekeeping Genes'!AL$12,"")</f>
        <v/>
      </c>
      <c r="CC42" s="22" t="str">
        <f ca="1">IF(ISNUMBER(AK42-'Choose Housekeeping Genes'!AM$12),AK42-'Choose Housekeeping Genes'!AM$12,"")</f>
        <v/>
      </c>
      <c r="CD42" s="22" t="str">
        <f ca="1">IF(ISNUMBER(AL42-'Choose Housekeeping Genes'!AN$12),AL42-'Choose Housekeeping Genes'!AN$12,"")</f>
        <v/>
      </c>
      <c r="CE42" s="22" t="str">
        <f ca="1">IF(ISNUMBER(AM42-'Choose Housekeeping Genes'!AO$12),AM42-'Choose Housekeeping Genes'!AO$12,"")</f>
        <v/>
      </c>
      <c r="CF42" s="22" t="str">
        <f ca="1">IF(ISNUMBER(AN42-'Choose Housekeeping Genes'!AP$12),AN42-'Choose Housekeeping Genes'!AP$12,"")</f>
        <v/>
      </c>
      <c r="CG42" s="22" t="str">
        <f ca="1">IF(ISNUMBER(AO42-'Choose Housekeeping Genes'!AQ$12),AO42-'Choose Housekeeping Genes'!AQ$12,"")</f>
        <v/>
      </c>
      <c r="CH42" s="22" t="str">
        <f ca="1">IF(ISNUMBER(AP42-'Choose Housekeeping Genes'!AR$12),AP42-'Choose Housekeeping Genes'!AR$12,"")</f>
        <v/>
      </c>
      <c r="CI42" s="22" t="str">
        <f ca="1">IF(ISNUMBER(AQ42-'Choose Housekeeping Genes'!AS$12),AQ42-'Choose Housekeeping Genes'!AS$12,"")</f>
        <v/>
      </c>
      <c r="CJ42" s="22" t="str">
        <f ca="1">IF(ISNUMBER(AR42-'Choose Housekeeping Genes'!AT$12),AR42-'Choose Housekeeping Genes'!AT$12,"")</f>
        <v/>
      </c>
      <c r="CK42" s="69" t="e">
        <f t="shared" ca="1" si="4"/>
        <v>#DIV/0!</v>
      </c>
      <c r="CL42" s="148" t="e">
        <f t="shared" ca="1" si="5"/>
        <v>#DIV/0!</v>
      </c>
      <c r="DA42" s="73" t="str">
        <f>'Transcript table'!C50</f>
        <v>Dio3os</v>
      </c>
      <c r="DB42" s="21" t="s">
        <v>362</v>
      </c>
      <c r="DC42" s="68" t="str">
        <f t="shared" ca="1" si="6"/>
        <v/>
      </c>
      <c r="DD42" s="68" t="str">
        <f t="shared" ca="1" si="7"/>
        <v/>
      </c>
      <c r="DE42" s="68" t="str">
        <f t="shared" ca="1" si="8"/>
        <v/>
      </c>
      <c r="DF42" s="68" t="str">
        <f t="shared" ca="1" si="9"/>
        <v/>
      </c>
      <c r="DG42" s="68" t="str">
        <f t="shared" ca="1" si="10"/>
        <v/>
      </c>
      <c r="DH42" s="68" t="str">
        <f t="shared" ca="1" si="11"/>
        <v/>
      </c>
      <c r="DI42" s="68" t="str">
        <f t="shared" ca="1" si="12"/>
        <v/>
      </c>
      <c r="DJ42" s="68" t="str">
        <f t="shared" ca="1" si="13"/>
        <v/>
      </c>
      <c r="DK42" s="68" t="str">
        <f t="shared" ca="1" si="14"/>
        <v/>
      </c>
      <c r="DL42" s="68" t="str">
        <f t="shared" ca="1" si="15"/>
        <v/>
      </c>
      <c r="DM42" s="68" t="str">
        <f t="shared" ca="1" si="16"/>
        <v/>
      </c>
      <c r="DN42" s="68" t="str">
        <f t="shared" ca="1" si="17"/>
        <v/>
      </c>
      <c r="DO42" s="68" t="str">
        <f t="shared" ca="1" si="18"/>
        <v/>
      </c>
      <c r="DP42" s="68" t="str">
        <f t="shared" ca="1" si="19"/>
        <v/>
      </c>
      <c r="DQ42" s="68" t="str">
        <f t="shared" ca="1" si="20"/>
        <v/>
      </c>
      <c r="DR42" s="68" t="str">
        <f t="shared" ca="1" si="21"/>
        <v/>
      </c>
      <c r="DS42" s="68" t="str">
        <f t="shared" ca="1" si="22"/>
        <v/>
      </c>
      <c r="DT42" s="68" t="str">
        <f t="shared" ca="1" si="23"/>
        <v/>
      </c>
      <c r="DU42" s="68" t="str">
        <f t="shared" ca="1" si="24"/>
        <v/>
      </c>
      <c r="DV42" s="68" t="str">
        <f t="shared" ca="1" si="25"/>
        <v/>
      </c>
      <c r="DW42" s="146" t="str">
        <f>'Transcript table'!C50</f>
        <v>Dio3os</v>
      </c>
      <c r="DX42" s="145" t="s">
        <v>362</v>
      </c>
      <c r="DY42" s="68" t="str">
        <f t="shared" ca="1" si="26"/>
        <v/>
      </c>
      <c r="DZ42" s="68" t="str">
        <f t="shared" ca="1" si="27"/>
        <v/>
      </c>
      <c r="EA42" s="68" t="str">
        <f t="shared" ca="1" si="28"/>
        <v/>
      </c>
      <c r="EB42" s="68" t="str">
        <f t="shared" ca="1" si="29"/>
        <v/>
      </c>
      <c r="EC42" s="68" t="str">
        <f t="shared" ca="1" si="30"/>
        <v/>
      </c>
      <c r="ED42" s="68" t="str">
        <f t="shared" ca="1" si="31"/>
        <v/>
      </c>
      <c r="EE42" s="68" t="str">
        <f t="shared" ca="1" si="32"/>
        <v/>
      </c>
      <c r="EF42" s="68" t="str">
        <f t="shared" ca="1" si="33"/>
        <v/>
      </c>
      <c r="EG42" s="68" t="str">
        <f t="shared" ca="1" si="34"/>
        <v/>
      </c>
      <c r="EH42" s="68" t="str">
        <f t="shared" ca="1" si="35"/>
        <v/>
      </c>
      <c r="EI42" s="68" t="str">
        <f t="shared" ca="1" si="36"/>
        <v/>
      </c>
      <c r="EJ42" s="68" t="str">
        <f t="shared" ca="1" si="37"/>
        <v/>
      </c>
      <c r="EK42" s="68" t="str">
        <f t="shared" ca="1" si="38"/>
        <v/>
      </c>
      <c r="EL42" s="68" t="str">
        <f t="shared" ca="1" si="39"/>
        <v/>
      </c>
      <c r="EM42" s="68" t="str">
        <f t="shared" ca="1" si="40"/>
        <v/>
      </c>
      <c r="EN42" s="68" t="str">
        <f t="shared" ca="1" si="41"/>
        <v/>
      </c>
      <c r="EO42" s="68" t="str">
        <f t="shared" ca="1" si="42"/>
        <v/>
      </c>
      <c r="EP42" s="68" t="str">
        <f t="shared" ca="1" si="43"/>
        <v/>
      </c>
      <c r="EQ42" s="68" t="str">
        <f t="shared" ca="1" si="44"/>
        <v/>
      </c>
      <c r="ER42" s="68" t="str">
        <f t="shared" ca="1" si="45"/>
        <v/>
      </c>
    </row>
    <row r="43" spans="1:148" ht="12.75" customHeight="1">
      <c r="A43" s="139" t="str">
        <f>'Test Sample Data'!A43</f>
        <v>Dleu2</v>
      </c>
      <c r="B43" s="141" t="s">
        <v>360</v>
      </c>
      <c r="C43" s="22" t="str">
        <f>IF(SUM('Test Sample Data'!C$3:C$194)&gt;10,IF(AND(ISNUMBER('Test Sample Data'!C43),'Test Sample Data'!C43&lt;35,'Test Sample Data'!C43&gt;0),'Test Sample Data'!C43-'Choose Housekeeping Genes'!D$20,35-'Choose Housekeeping Genes'!D$20),"")</f>
        <v/>
      </c>
      <c r="D43" s="22" t="str">
        <f>IF(SUM('Test Sample Data'!D$3:D$194)&gt;10,IF(AND(ISNUMBER('Test Sample Data'!D43),'Test Sample Data'!D43&lt;35,'Test Sample Data'!D43&gt;0),'Test Sample Data'!D43-'Choose Housekeeping Genes'!E$20,35-'Choose Housekeeping Genes'!E$20),"")</f>
        <v/>
      </c>
      <c r="E43" s="22" t="str">
        <f>IF(SUM('Test Sample Data'!E$3:E$194)&gt;10,IF(AND(ISNUMBER('Test Sample Data'!E43),'Test Sample Data'!E43&lt;35,'Test Sample Data'!E43&gt;0),'Test Sample Data'!E43-'Choose Housekeeping Genes'!F$20,35-'Choose Housekeeping Genes'!F$20),"")</f>
        <v/>
      </c>
      <c r="F43" s="22" t="str">
        <f>IF(SUM('Test Sample Data'!F$3:F$194)&gt;10,IF(AND(ISNUMBER('Test Sample Data'!F43),'Test Sample Data'!F43&lt;35,'Test Sample Data'!F43&gt;0),'Test Sample Data'!F43-'Choose Housekeeping Genes'!G$20,35-'Choose Housekeeping Genes'!G$20),"")</f>
        <v/>
      </c>
      <c r="G43" s="22" t="str">
        <f>IF(SUM('Test Sample Data'!G$3:G$194)&gt;10,IF(AND(ISNUMBER('Test Sample Data'!G43),'Test Sample Data'!G43&lt;35,'Test Sample Data'!G43&gt;0),'Test Sample Data'!G43-'Choose Housekeeping Genes'!H$20,35-'Choose Housekeeping Genes'!H$20),"")</f>
        <v/>
      </c>
      <c r="H43" s="22" t="str">
        <f>IF(SUM('Test Sample Data'!H$3:H$194)&gt;10,IF(AND(ISNUMBER('Test Sample Data'!H43),'Test Sample Data'!H43&lt;35,'Test Sample Data'!H43&gt;0),'Test Sample Data'!H43-'Choose Housekeeping Genes'!I$20,35-'Choose Housekeeping Genes'!I$20),"")</f>
        <v/>
      </c>
      <c r="I43" s="22" t="str">
        <f>IF(SUM('Test Sample Data'!I$3:I$194)&gt;10,IF(AND(ISNUMBER('Test Sample Data'!I43),'Test Sample Data'!I43&lt;35,'Test Sample Data'!I43&gt;0),'Test Sample Data'!I43-'Choose Housekeeping Genes'!J$20,35-'Choose Housekeeping Genes'!J$20),"")</f>
        <v/>
      </c>
      <c r="J43" s="22" t="str">
        <f>IF(SUM('Test Sample Data'!J$3:J$194)&gt;10,IF(AND(ISNUMBER('Test Sample Data'!J43),'Test Sample Data'!J43&lt;35,'Test Sample Data'!J43&gt;0),'Test Sample Data'!J43-'Choose Housekeeping Genes'!K$20,35-'Choose Housekeeping Genes'!K$20),"")</f>
        <v/>
      </c>
      <c r="K43" s="22" t="str">
        <f>IF(SUM('Test Sample Data'!K$3:K$194)&gt;10,IF(AND(ISNUMBER('Test Sample Data'!K43),'Test Sample Data'!K43&lt;35,'Test Sample Data'!K43&gt;0),'Test Sample Data'!K43-'Choose Housekeeping Genes'!L$20,35-'Choose Housekeeping Genes'!L$20),"")</f>
        <v/>
      </c>
      <c r="L43" s="22" t="str">
        <f>IF(SUM('Test Sample Data'!L$3:L$194)&gt;10,IF(AND(ISNUMBER('Test Sample Data'!L43),'Test Sample Data'!L43&lt;35,'Test Sample Data'!L43&gt;0),'Test Sample Data'!L43-'Choose Housekeeping Genes'!M$20,35-'Choose Housekeeping Genes'!M$20),"")</f>
        <v/>
      </c>
      <c r="M43" s="22" t="str">
        <f>IF(SUM('Test Sample Data'!M$3:M$194)&gt;10,IF(AND(ISNUMBER('Test Sample Data'!M43),'Test Sample Data'!M43&lt;35,'Test Sample Data'!M43&gt;0),'Test Sample Data'!M43-'Choose Housekeeping Genes'!N$20,35-'Choose Housekeeping Genes'!N$20),"")</f>
        <v/>
      </c>
      <c r="N43" s="22" t="str">
        <f>IF(SUM('Test Sample Data'!N$3:N$194)&gt;10,IF(AND(ISNUMBER('Test Sample Data'!N43),'Test Sample Data'!N43&lt;35,'Test Sample Data'!N43&gt;0),'Test Sample Data'!N43-'Choose Housekeeping Genes'!O$20,35-'Choose Housekeeping Genes'!O$20),"")</f>
        <v/>
      </c>
      <c r="O43" s="22" t="str">
        <f>IF(SUM('Test Sample Data'!O$3:O$194)&gt;10,IF(AND(ISNUMBER('Test Sample Data'!O43),'Test Sample Data'!O43&lt;35,'Test Sample Data'!O43&gt;0),'Test Sample Data'!O43-'Choose Housekeeping Genes'!P$20,35-'Choose Housekeeping Genes'!P$20),"")</f>
        <v/>
      </c>
      <c r="P43" s="22" t="str">
        <f>IF(SUM('Test Sample Data'!P$3:P$194)&gt;10,IF(AND(ISNUMBER('Test Sample Data'!P43),'Test Sample Data'!P43&lt;35,'Test Sample Data'!P43&gt;0),'Test Sample Data'!P43-'Choose Housekeeping Genes'!Q$20,35-'Choose Housekeeping Genes'!Q$20),"")</f>
        <v/>
      </c>
      <c r="Q43" s="22" t="str">
        <f>IF(SUM('Test Sample Data'!Q$3:Q$194)&gt;10,IF(AND(ISNUMBER('Test Sample Data'!Q43),'Test Sample Data'!Q43&lt;35,'Test Sample Data'!Q43&gt;0),'Test Sample Data'!Q43-'Choose Housekeeping Genes'!R$20,35-'Choose Housekeeping Genes'!R$20),"")</f>
        <v/>
      </c>
      <c r="R43" s="22" t="str">
        <f>IF(SUM('Test Sample Data'!R$3:R$194)&gt;10,IF(AND(ISNUMBER('Test Sample Data'!R43),'Test Sample Data'!R43&lt;35,'Test Sample Data'!R43&gt;0),'Test Sample Data'!R43-'Choose Housekeeping Genes'!S$20,35-'Choose Housekeeping Genes'!S$20),"")</f>
        <v/>
      </c>
      <c r="S43" s="22" t="str">
        <f>IF(SUM('Test Sample Data'!S$3:S$194)&gt;10,IF(AND(ISNUMBER('Test Sample Data'!S43),'Test Sample Data'!S43&lt;35,'Test Sample Data'!S43&gt;0),'Test Sample Data'!S43-'Choose Housekeeping Genes'!T$20,35-'Choose Housekeeping Genes'!T$20),"")</f>
        <v/>
      </c>
      <c r="T43" s="22" t="str">
        <f>IF(SUM('Test Sample Data'!T$3:T$194)&gt;10,IF(AND(ISNUMBER('Test Sample Data'!T43),'Test Sample Data'!T43&lt;35,'Test Sample Data'!T43&gt;0),'Test Sample Data'!T43-'Choose Housekeeping Genes'!U$20,35-'Choose Housekeeping Genes'!U$20),"")</f>
        <v/>
      </c>
      <c r="U43" s="22" t="str">
        <f>IF(SUM('Test Sample Data'!U$3:U$194)&gt;10,IF(AND(ISNUMBER('Test Sample Data'!U43),'Test Sample Data'!U43&lt;35,'Test Sample Data'!U43&gt;0),'Test Sample Data'!U43-'Choose Housekeeping Genes'!V$20,35-'Choose Housekeeping Genes'!V$20),"")</f>
        <v/>
      </c>
      <c r="V43" s="22" t="str">
        <f>IF(SUM('Test Sample Data'!V$3:V$194)&gt;10,IF(AND(ISNUMBER('Test Sample Data'!V43),'Test Sample Data'!V43&lt;35,'Test Sample Data'!V43&gt;0),'Test Sample Data'!V43-'Choose Housekeeping Genes'!W$20,35-'Choose Housekeeping Genes'!W$20),"")</f>
        <v/>
      </c>
      <c r="W43" s="144" t="str">
        <f>'Control Sample Data'!A43</f>
        <v>Dleu2</v>
      </c>
      <c r="X43" s="145" t="s">
        <v>360</v>
      </c>
      <c r="Y43" s="22" t="str">
        <f>IF(SUM('Control Sample Data'!C$3:C$194)&gt;10,IF(AND(ISNUMBER('Control Sample Data'!C43),'Control Sample Data'!C43&lt;35,'Control Sample Data'!C43&gt;0),'Control Sample Data'!C43-'Choose Housekeeping Genes'!AA$20,35-'Choose Housekeeping Genes'!AA$20),"")</f>
        <v/>
      </c>
      <c r="Z43" s="22" t="str">
        <f>IF(SUM('Control Sample Data'!D$3:D$194)&gt;10,IF(AND(ISNUMBER('Control Sample Data'!D43),'Control Sample Data'!D43&lt;35,'Control Sample Data'!D43&gt;0),'Control Sample Data'!D43-'Choose Housekeeping Genes'!AB$20,35-'Choose Housekeeping Genes'!AB$20),"")</f>
        <v/>
      </c>
      <c r="AA43" s="22" t="str">
        <f>IF(SUM('Control Sample Data'!E$3:E$194)&gt;10,IF(AND(ISNUMBER('Control Sample Data'!E43),'Control Sample Data'!E43&lt;35,'Control Sample Data'!E43&gt;0),'Control Sample Data'!E43-'Choose Housekeeping Genes'!AC$20,35-'Choose Housekeeping Genes'!AC$20),"")</f>
        <v/>
      </c>
      <c r="AB43" s="22" t="str">
        <f>IF(SUM('Control Sample Data'!F$3:F$194)&gt;10,IF(AND(ISNUMBER('Control Sample Data'!F43),'Control Sample Data'!F43&lt;35,'Control Sample Data'!F43&gt;0),'Control Sample Data'!F43-'Choose Housekeeping Genes'!AD$20,35-'Choose Housekeeping Genes'!AD$20),"")</f>
        <v/>
      </c>
      <c r="AC43" s="22" t="str">
        <f>IF(SUM('Control Sample Data'!G$3:G$194)&gt;10,IF(AND(ISNUMBER('Control Sample Data'!G43),'Control Sample Data'!G43&lt;35,'Control Sample Data'!G43&gt;0),'Control Sample Data'!G43-'Choose Housekeeping Genes'!AE$20,35-'Choose Housekeeping Genes'!AE$20),"")</f>
        <v/>
      </c>
      <c r="AD43" s="22" t="str">
        <f>IF(SUM('Control Sample Data'!H$3:H$194)&gt;10,IF(AND(ISNUMBER('Control Sample Data'!H43),'Control Sample Data'!H43&lt;35,'Control Sample Data'!H43&gt;0),'Control Sample Data'!H43-'Choose Housekeeping Genes'!AF$20,35-'Choose Housekeeping Genes'!AF$20),"")</f>
        <v/>
      </c>
      <c r="AE43" s="22" t="str">
        <f>IF(SUM('Control Sample Data'!I$3:I$194)&gt;10,IF(AND(ISNUMBER('Control Sample Data'!I43),'Control Sample Data'!I43&lt;35,'Control Sample Data'!I43&gt;0),'Control Sample Data'!I43-'Choose Housekeeping Genes'!AG$20,35-'Choose Housekeeping Genes'!AG$20),"")</f>
        <v/>
      </c>
      <c r="AF43" s="22" t="str">
        <f>IF(SUM('Control Sample Data'!J$3:J$194)&gt;10,IF(AND(ISNUMBER('Control Sample Data'!J43),'Control Sample Data'!J43&lt;35,'Control Sample Data'!J43&gt;0),'Control Sample Data'!J43-'Choose Housekeeping Genes'!AH$20,35-'Choose Housekeeping Genes'!AH$20),"")</f>
        <v/>
      </c>
      <c r="AG43" s="22" t="str">
        <f>IF(SUM('Control Sample Data'!K$3:K$194)&gt;10,IF(AND(ISNUMBER('Control Sample Data'!K43),'Control Sample Data'!K43&lt;35,'Control Sample Data'!K43&gt;0),'Control Sample Data'!K43-'Choose Housekeeping Genes'!AI$20,35-'Choose Housekeeping Genes'!AI$20),"")</f>
        <v/>
      </c>
      <c r="AH43" s="22" t="str">
        <f>IF(SUM('Control Sample Data'!L$3:L$194)&gt;10,IF(AND(ISNUMBER('Control Sample Data'!L43),'Control Sample Data'!L43&lt;35,'Control Sample Data'!L43&gt;0),'Control Sample Data'!L43-'Choose Housekeeping Genes'!AJ$20,35-'Choose Housekeeping Genes'!AJ$20),"")</f>
        <v/>
      </c>
      <c r="AI43" s="22" t="str">
        <f>IF(SUM('Control Sample Data'!M$3:M$194)&gt;10,IF(AND(ISNUMBER('Control Sample Data'!M43),'Control Sample Data'!M43&lt;35,'Control Sample Data'!M43&gt;0),'Control Sample Data'!M43-'Choose Housekeeping Genes'!AK$20,35-'Choose Housekeeping Genes'!AK$20),"")</f>
        <v/>
      </c>
      <c r="AJ43" s="22" t="str">
        <f>IF(SUM('Control Sample Data'!N$3:N$194)&gt;10,IF(AND(ISNUMBER('Control Sample Data'!N43),'Control Sample Data'!N43&lt;35,'Control Sample Data'!N43&gt;0),'Control Sample Data'!N43-'Choose Housekeeping Genes'!AL$20,35-'Choose Housekeeping Genes'!AL$20),"")</f>
        <v/>
      </c>
      <c r="AK43" s="22" t="str">
        <f>IF(SUM('Control Sample Data'!O$3:O$194)&gt;10,IF(AND(ISNUMBER('Control Sample Data'!O43),'Control Sample Data'!O43&lt;35,'Control Sample Data'!O43&gt;0),'Control Sample Data'!O43-'Choose Housekeeping Genes'!AM$20,35-'Choose Housekeeping Genes'!AM$20),"")</f>
        <v/>
      </c>
      <c r="AL43" s="22" t="str">
        <f>IF(SUM('Control Sample Data'!P$3:P$194)&gt;10,IF(AND(ISNUMBER('Control Sample Data'!P43),'Control Sample Data'!P43&lt;35,'Control Sample Data'!P43&gt;0),'Control Sample Data'!P43-'Choose Housekeeping Genes'!AN$20,35-'Choose Housekeeping Genes'!AN$20),"")</f>
        <v/>
      </c>
      <c r="AM43" s="22" t="str">
        <f>IF(SUM('Control Sample Data'!Q$3:Q$194)&gt;10,IF(AND(ISNUMBER('Control Sample Data'!Q43),'Control Sample Data'!Q43&lt;35,'Control Sample Data'!Q43&gt;0),'Control Sample Data'!Q43-'Choose Housekeeping Genes'!AO$20,35-'Choose Housekeeping Genes'!AO$20),"")</f>
        <v/>
      </c>
      <c r="AN43" s="22" t="str">
        <f>IF(SUM('Control Sample Data'!R$3:R$194)&gt;10,IF(AND(ISNUMBER('Control Sample Data'!R43),'Control Sample Data'!R43&lt;35,'Control Sample Data'!R43&gt;0),'Control Sample Data'!R43-'Choose Housekeeping Genes'!AP$20,35-'Choose Housekeeping Genes'!AP$20),"")</f>
        <v/>
      </c>
      <c r="AO43" s="22" t="str">
        <f>IF(SUM('Control Sample Data'!S$3:S$194)&gt;10,IF(AND(ISNUMBER('Control Sample Data'!S43),'Control Sample Data'!S43&lt;35,'Control Sample Data'!S43&gt;0),'Control Sample Data'!S43-'Choose Housekeeping Genes'!AQ$20,35-'Choose Housekeeping Genes'!AQ$20),"")</f>
        <v/>
      </c>
      <c r="AP43" s="22" t="str">
        <f>IF(SUM('Control Sample Data'!T$3:T$194)&gt;10,IF(AND(ISNUMBER('Control Sample Data'!T43),'Control Sample Data'!T43&lt;35,'Control Sample Data'!T43&gt;0),'Control Sample Data'!T43-'Choose Housekeeping Genes'!AR$20,35-'Choose Housekeeping Genes'!AR$20),"")</f>
        <v/>
      </c>
      <c r="AQ43" s="22" t="str">
        <f>IF(SUM('Control Sample Data'!U$3:U$194)&gt;10,IF(AND(ISNUMBER('Control Sample Data'!U43),'Control Sample Data'!U43&lt;35,'Control Sample Data'!U43&gt;0),'Control Sample Data'!U43-'Choose Housekeeping Genes'!AS$20,35-'Choose Housekeeping Genes'!AS$20),"")</f>
        <v/>
      </c>
      <c r="AR43" s="22" t="str">
        <f>IF(SUM('Control Sample Data'!V$3:V$194)&gt;10,IF(AND(ISNUMBER('Control Sample Data'!V43),'Control Sample Data'!V43&lt;35,'Control Sample Data'!V43&gt;0),'Control Sample Data'!V43-'Choose Housekeeping Genes'!AT$20,35-'Choose Housekeeping Genes'!AT$20),"")</f>
        <v/>
      </c>
      <c r="AS43" s="73" t="str">
        <f>'Control Sample Data'!A43</f>
        <v>Dleu2</v>
      </c>
      <c r="AT43" s="21" t="s">
        <v>360</v>
      </c>
      <c r="AU43" s="22" t="str">
        <f ca="1">IF(ISNUMBER(C43-'Choose Housekeeping Genes'!D$12),C43-'Choose Housekeeping Genes'!D$12,"")</f>
        <v/>
      </c>
      <c r="AV43" s="22" t="str">
        <f ca="1">IF(ISNUMBER(D43-'Choose Housekeeping Genes'!E$12),D43-'Choose Housekeeping Genes'!E$12,"")</f>
        <v/>
      </c>
      <c r="AW43" s="22" t="str">
        <f ca="1">IF(ISNUMBER(E43-'Choose Housekeeping Genes'!F$12),E43-'Choose Housekeeping Genes'!F$12,"")</f>
        <v/>
      </c>
      <c r="AX43" s="22" t="str">
        <f ca="1">IF(ISNUMBER(F43-'Choose Housekeeping Genes'!G$12),F43-'Choose Housekeeping Genes'!G$12,"")</f>
        <v/>
      </c>
      <c r="AY43" s="22" t="str">
        <f ca="1">IF(ISNUMBER(G43-'Choose Housekeeping Genes'!H$12),G43-'Choose Housekeeping Genes'!H$12,"")</f>
        <v/>
      </c>
      <c r="AZ43" s="22" t="str">
        <f ca="1">IF(ISNUMBER(H43-'Choose Housekeeping Genes'!I$12),H43-'Choose Housekeeping Genes'!I$12,"")</f>
        <v/>
      </c>
      <c r="BA43" s="22" t="str">
        <f ca="1">IF(ISNUMBER(I43-'Choose Housekeeping Genes'!J$12),I43-'Choose Housekeeping Genes'!J$12,"")</f>
        <v/>
      </c>
      <c r="BB43" s="22" t="str">
        <f ca="1">IF(ISNUMBER(J43-'Choose Housekeeping Genes'!K$12),J43-'Choose Housekeeping Genes'!K$12,"")</f>
        <v/>
      </c>
      <c r="BC43" s="22" t="str">
        <f ca="1">IF(ISNUMBER(K43-'Choose Housekeeping Genes'!L$12),K43-'Choose Housekeeping Genes'!L$12,"")</f>
        <v/>
      </c>
      <c r="BD43" s="22" t="str">
        <f ca="1">IF(ISNUMBER(L43-'Choose Housekeeping Genes'!M$12),L43-'Choose Housekeeping Genes'!M$12,"")</f>
        <v/>
      </c>
      <c r="BE43" s="22" t="str">
        <f ca="1">IF(ISNUMBER(M43-'Choose Housekeeping Genes'!N$12),M43-'Choose Housekeeping Genes'!N$12,"")</f>
        <v/>
      </c>
      <c r="BF43" s="22" t="str">
        <f ca="1">IF(ISNUMBER(N43-'Choose Housekeeping Genes'!O$12),N43-'Choose Housekeeping Genes'!O$12,"")</f>
        <v/>
      </c>
      <c r="BG43" s="22" t="str">
        <f ca="1">IF(ISNUMBER(O43-'Choose Housekeeping Genes'!P$12),O43-'Choose Housekeeping Genes'!P$12,"")</f>
        <v/>
      </c>
      <c r="BH43" s="22" t="str">
        <f ca="1">IF(ISNUMBER(P43-'Choose Housekeeping Genes'!Q$12),P43-'Choose Housekeeping Genes'!Q$12,"")</f>
        <v/>
      </c>
      <c r="BI43" s="22" t="str">
        <f ca="1">IF(ISNUMBER(Q43-'Choose Housekeeping Genes'!R$12),Q43-'Choose Housekeeping Genes'!R$12,"")</f>
        <v/>
      </c>
      <c r="BJ43" s="22" t="str">
        <f ca="1">IF(ISNUMBER(R43-'Choose Housekeeping Genes'!S$12),R43-'Choose Housekeeping Genes'!S$12,"")</f>
        <v/>
      </c>
      <c r="BK43" s="22" t="str">
        <f ca="1">IF(ISNUMBER(S43-'Choose Housekeeping Genes'!T$12),S43-'Choose Housekeeping Genes'!T$12,"")</f>
        <v/>
      </c>
      <c r="BL43" s="22" t="str">
        <f ca="1">IF(ISNUMBER(T43-'Choose Housekeeping Genes'!U$12),T43-'Choose Housekeeping Genes'!U$12,"")</f>
        <v/>
      </c>
      <c r="BM43" s="22" t="str">
        <f ca="1">IF(ISNUMBER(U43-'Choose Housekeeping Genes'!V$12),U43-'Choose Housekeeping Genes'!V$12,"")</f>
        <v/>
      </c>
      <c r="BN43" s="22" t="str">
        <f ca="1">IF(ISNUMBER(V43-'Choose Housekeeping Genes'!W$12),V43-'Choose Housekeeping Genes'!W$12,"")</f>
        <v/>
      </c>
      <c r="BO43" s="147" t="str">
        <f t="shared" si="47"/>
        <v>Dleu2</v>
      </c>
      <c r="BP43" s="145" t="s">
        <v>360</v>
      </c>
      <c r="BQ43" s="22" t="str">
        <f ca="1">IF(ISNUMBER(Y43-'Choose Housekeeping Genes'!AA$12),Y43-'Choose Housekeeping Genes'!AA$12,"")</f>
        <v/>
      </c>
      <c r="BR43" s="22" t="str">
        <f ca="1">IF(ISNUMBER(Z43-'Choose Housekeeping Genes'!AB$12),Z43-'Choose Housekeeping Genes'!AB$12,"")</f>
        <v/>
      </c>
      <c r="BS43" s="22" t="str">
        <f ca="1">IF(ISNUMBER(AA43-'Choose Housekeeping Genes'!AC$12),AA43-'Choose Housekeeping Genes'!AC$12,"")</f>
        <v/>
      </c>
      <c r="BT43" s="22" t="str">
        <f ca="1">IF(ISNUMBER(AB43-'Choose Housekeeping Genes'!AD$12),AB43-'Choose Housekeeping Genes'!AD$12,"")</f>
        <v/>
      </c>
      <c r="BU43" s="22" t="str">
        <f ca="1">IF(ISNUMBER(AC43-'Choose Housekeeping Genes'!AE$12),AC43-'Choose Housekeeping Genes'!AE$12,"")</f>
        <v/>
      </c>
      <c r="BV43" s="22" t="str">
        <f ca="1">IF(ISNUMBER(AD43-'Choose Housekeeping Genes'!AF$12),AD43-'Choose Housekeeping Genes'!AF$12,"")</f>
        <v/>
      </c>
      <c r="BW43" s="22" t="str">
        <f ca="1">IF(ISNUMBER(AE43-'Choose Housekeeping Genes'!AG$12),AE43-'Choose Housekeeping Genes'!AG$12,"")</f>
        <v/>
      </c>
      <c r="BX43" s="22" t="str">
        <f ca="1">IF(ISNUMBER(AF43-'Choose Housekeeping Genes'!AH$12),AF43-'Choose Housekeeping Genes'!AH$12,"")</f>
        <v/>
      </c>
      <c r="BY43" s="22" t="str">
        <f ca="1">IF(ISNUMBER(AG43-'Choose Housekeeping Genes'!AI$12),AG43-'Choose Housekeeping Genes'!AI$12,"")</f>
        <v/>
      </c>
      <c r="BZ43" s="22" t="str">
        <f ca="1">IF(ISNUMBER(AH43-'Choose Housekeeping Genes'!AJ$12),AH43-'Choose Housekeeping Genes'!AJ$12,"")</f>
        <v/>
      </c>
      <c r="CA43" s="22" t="str">
        <f ca="1">IF(ISNUMBER(AI43-'Choose Housekeeping Genes'!AK$12),AI43-'Choose Housekeeping Genes'!AK$12,"")</f>
        <v/>
      </c>
      <c r="CB43" s="22" t="str">
        <f ca="1">IF(ISNUMBER(AJ43-'Choose Housekeeping Genes'!AL$12),AJ43-'Choose Housekeeping Genes'!AL$12,"")</f>
        <v/>
      </c>
      <c r="CC43" s="22" t="str">
        <f ca="1">IF(ISNUMBER(AK43-'Choose Housekeeping Genes'!AM$12),AK43-'Choose Housekeeping Genes'!AM$12,"")</f>
        <v/>
      </c>
      <c r="CD43" s="22" t="str">
        <f ca="1">IF(ISNUMBER(AL43-'Choose Housekeeping Genes'!AN$12),AL43-'Choose Housekeeping Genes'!AN$12,"")</f>
        <v/>
      </c>
      <c r="CE43" s="22" t="str">
        <f ca="1">IF(ISNUMBER(AM43-'Choose Housekeeping Genes'!AO$12),AM43-'Choose Housekeeping Genes'!AO$12,"")</f>
        <v/>
      </c>
      <c r="CF43" s="22" t="str">
        <f ca="1">IF(ISNUMBER(AN43-'Choose Housekeeping Genes'!AP$12),AN43-'Choose Housekeeping Genes'!AP$12,"")</f>
        <v/>
      </c>
      <c r="CG43" s="22" t="str">
        <f ca="1">IF(ISNUMBER(AO43-'Choose Housekeeping Genes'!AQ$12),AO43-'Choose Housekeeping Genes'!AQ$12,"")</f>
        <v/>
      </c>
      <c r="CH43" s="22" t="str">
        <f ca="1">IF(ISNUMBER(AP43-'Choose Housekeeping Genes'!AR$12),AP43-'Choose Housekeeping Genes'!AR$12,"")</f>
        <v/>
      </c>
      <c r="CI43" s="22" t="str">
        <f ca="1">IF(ISNUMBER(AQ43-'Choose Housekeeping Genes'!AS$12),AQ43-'Choose Housekeeping Genes'!AS$12,"")</f>
        <v/>
      </c>
      <c r="CJ43" s="22" t="str">
        <f ca="1">IF(ISNUMBER(AR43-'Choose Housekeeping Genes'!AT$12),AR43-'Choose Housekeeping Genes'!AT$12,"")</f>
        <v/>
      </c>
      <c r="CK43" s="69" t="e">
        <f t="shared" ca="1" si="4"/>
        <v>#DIV/0!</v>
      </c>
      <c r="CL43" s="148" t="e">
        <f t="shared" ca="1" si="5"/>
        <v>#DIV/0!</v>
      </c>
      <c r="DA43" s="73" t="str">
        <f>'Transcript table'!C51</f>
        <v>Dleu2</v>
      </c>
      <c r="DB43" s="21" t="s">
        <v>360</v>
      </c>
      <c r="DC43" s="68" t="str">
        <f t="shared" ca="1" si="6"/>
        <v/>
      </c>
      <c r="DD43" s="68" t="str">
        <f t="shared" ca="1" si="7"/>
        <v/>
      </c>
      <c r="DE43" s="68" t="str">
        <f t="shared" ca="1" si="8"/>
        <v/>
      </c>
      <c r="DF43" s="68" t="str">
        <f t="shared" ca="1" si="9"/>
        <v/>
      </c>
      <c r="DG43" s="68" t="str">
        <f t="shared" ca="1" si="10"/>
        <v/>
      </c>
      <c r="DH43" s="68" t="str">
        <f t="shared" ca="1" si="11"/>
        <v/>
      </c>
      <c r="DI43" s="68" t="str">
        <f t="shared" ca="1" si="12"/>
        <v/>
      </c>
      <c r="DJ43" s="68" t="str">
        <f t="shared" ca="1" si="13"/>
        <v/>
      </c>
      <c r="DK43" s="68" t="str">
        <f t="shared" ca="1" si="14"/>
        <v/>
      </c>
      <c r="DL43" s="68" t="str">
        <f t="shared" ca="1" si="15"/>
        <v/>
      </c>
      <c r="DM43" s="68" t="str">
        <f t="shared" ca="1" si="16"/>
        <v/>
      </c>
      <c r="DN43" s="68" t="str">
        <f t="shared" ca="1" si="17"/>
        <v/>
      </c>
      <c r="DO43" s="68" t="str">
        <f t="shared" ca="1" si="18"/>
        <v/>
      </c>
      <c r="DP43" s="68" t="str">
        <f t="shared" ca="1" si="19"/>
        <v/>
      </c>
      <c r="DQ43" s="68" t="str">
        <f t="shared" ca="1" si="20"/>
        <v/>
      </c>
      <c r="DR43" s="68" t="str">
        <f t="shared" ca="1" si="21"/>
        <v/>
      </c>
      <c r="DS43" s="68" t="str">
        <f t="shared" ca="1" si="22"/>
        <v/>
      </c>
      <c r="DT43" s="68" t="str">
        <f t="shared" ca="1" si="23"/>
        <v/>
      </c>
      <c r="DU43" s="68" t="str">
        <f t="shared" ca="1" si="24"/>
        <v/>
      </c>
      <c r="DV43" s="68" t="str">
        <f t="shared" ca="1" si="25"/>
        <v/>
      </c>
      <c r="DW43" s="146" t="str">
        <f>'Transcript table'!C51</f>
        <v>Dleu2</v>
      </c>
      <c r="DX43" s="145" t="s">
        <v>360</v>
      </c>
      <c r="DY43" s="68" t="str">
        <f t="shared" ca="1" si="26"/>
        <v/>
      </c>
      <c r="DZ43" s="68" t="str">
        <f t="shared" ca="1" si="27"/>
        <v/>
      </c>
      <c r="EA43" s="68" t="str">
        <f t="shared" ca="1" si="28"/>
        <v/>
      </c>
      <c r="EB43" s="68" t="str">
        <f t="shared" ca="1" si="29"/>
        <v/>
      </c>
      <c r="EC43" s="68" t="str">
        <f t="shared" ca="1" si="30"/>
        <v/>
      </c>
      <c r="ED43" s="68" t="str">
        <f t="shared" ca="1" si="31"/>
        <v/>
      </c>
      <c r="EE43" s="68" t="str">
        <f t="shared" ca="1" si="32"/>
        <v/>
      </c>
      <c r="EF43" s="68" t="str">
        <f t="shared" ca="1" si="33"/>
        <v/>
      </c>
      <c r="EG43" s="68" t="str">
        <f t="shared" ca="1" si="34"/>
        <v/>
      </c>
      <c r="EH43" s="68" t="str">
        <f t="shared" ca="1" si="35"/>
        <v/>
      </c>
      <c r="EI43" s="68" t="str">
        <f t="shared" ca="1" si="36"/>
        <v/>
      </c>
      <c r="EJ43" s="68" t="str">
        <f t="shared" ca="1" si="37"/>
        <v/>
      </c>
      <c r="EK43" s="68" t="str">
        <f t="shared" ca="1" si="38"/>
        <v/>
      </c>
      <c r="EL43" s="68" t="str">
        <f t="shared" ca="1" si="39"/>
        <v/>
      </c>
      <c r="EM43" s="68" t="str">
        <f t="shared" ca="1" si="40"/>
        <v/>
      </c>
      <c r="EN43" s="68" t="str">
        <f t="shared" ca="1" si="41"/>
        <v/>
      </c>
      <c r="EO43" s="68" t="str">
        <f t="shared" ca="1" si="42"/>
        <v/>
      </c>
      <c r="EP43" s="68" t="str">
        <f t="shared" ca="1" si="43"/>
        <v/>
      </c>
      <c r="EQ43" s="68" t="str">
        <f t="shared" ca="1" si="44"/>
        <v/>
      </c>
      <c r="ER43" s="68" t="str">
        <f t="shared" ca="1" si="45"/>
        <v/>
      </c>
    </row>
    <row r="44" spans="1:148" ht="12.75" customHeight="1">
      <c r="A44" s="139" t="str">
        <f>'Test Sample Data'!A44</f>
        <v>Dlx1as</v>
      </c>
      <c r="B44" s="141" t="s">
        <v>358</v>
      </c>
      <c r="C44" s="22" t="str">
        <f>IF(SUM('Test Sample Data'!C$3:C$194)&gt;10,IF(AND(ISNUMBER('Test Sample Data'!C44),'Test Sample Data'!C44&lt;35,'Test Sample Data'!C44&gt;0),'Test Sample Data'!C44-'Choose Housekeeping Genes'!D$20,35-'Choose Housekeeping Genes'!D$20),"")</f>
        <v/>
      </c>
      <c r="D44" s="22" t="str">
        <f>IF(SUM('Test Sample Data'!D$3:D$194)&gt;10,IF(AND(ISNUMBER('Test Sample Data'!D44),'Test Sample Data'!D44&lt;35,'Test Sample Data'!D44&gt;0),'Test Sample Data'!D44-'Choose Housekeeping Genes'!E$20,35-'Choose Housekeeping Genes'!E$20),"")</f>
        <v/>
      </c>
      <c r="E44" s="22" t="str">
        <f>IF(SUM('Test Sample Data'!E$3:E$194)&gt;10,IF(AND(ISNUMBER('Test Sample Data'!E44),'Test Sample Data'!E44&lt;35,'Test Sample Data'!E44&gt;0),'Test Sample Data'!E44-'Choose Housekeeping Genes'!F$20,35-'Choose Housekeeping Genes'!F$20),"")</f>
        <v/>
      </c>
      <c r="F44" s="22" t="str">
        <f>IF(SUM('Test Sample Data'!F$3:F$194)&gt;10,IF(AND(ISNUMBER('Test Sample Data'!F44),'Test Sample Data'!F44&lt;35,'Test Sample Data'!F44&gt;0),'Test Sample Data'!F44-'Choose Housekeeping Genes'!G$20,35-'Choose Housekeeping Genes'!G$20),"")</f>
        <v/>
      </c>
      <c r="G44" s="22" t="str">
        <f>IF(SUM('Test Sample Data'!G$3:G$194)&gt;10,IF(AND(ISNUMBER('Test Sample Data'!G44),'Test Sample Data'!G44&lt;35,'Test Sample Data'!G44&gt;0),'Test Sample Data'!G44-'Choose Housekeeping Genes'!H$20,35-'Choose Housekeeping Genes'!H$20),"")</f>
        <v/>
      </c>
      <c r="H44" s="22" t="str">
        <f>IF(SUM('Test Sample Data'!H$3:H$194)&gt;10,IF(AND(ISNUMBER('Test Sample Data'!H44),'Test Sample Data'!H44&lt;35,'Test Sample Data'!H44&gt;0),'Test Sample Data'!H44-'Choose Housekeeping Genes'!I$20,35-'Choose Housekeeping Genes'!I$20),"")</f>
        <v/>
      </c>
      <c r="I44" s="22" t="str">
        <f>IF(SUM('Test Sample Data'!I$3:I$194)&gt;10,IF(AND(ISNUMBER('Test Sample Data'!I44),'Test Sample Data'!I44&lt;35,'Test Sample Data'!I44&gt;0),'Test Sample Data'!I44-'Choose Housekeeping Genes'!J$20,35-'Choose Housekeeping Genes'!J$20),"")</f>
        <v/>
      </c>
      <c r="J44" s="22" t="str">
        <f>IF(SUM('Test Sample Data'!J$3:J$194)&gt;10,IF(AND(ISNUMBER('Test Sample Data'!J44),'Test Sample Data'!J44&lt;35,'Test Sample Data'!J44&gt;0),'Test Sample Data'!J44-'Choose Housekeeping Genes'!K$20,35-'Choose Housekeeping Genes'!K$20),"")</f>
        <v/>
      </c>
      <c r="K44" s="22" t="str">
        <f>IF(SUM('Test Sample Data'!K$3:K$194)&gt;10,IF(AND(ISNUMBER('Test Sample Data'!K44),'Test Sample Data'!K44&lt;35,'Test Sample Data'!K44&gt;0),'Test Sample Data'!K44-'Choose Housekeeping Genes'!L$20,35-'Choose Housekeeping Genes'!L$20),"")</f>
        <v/>
      </c>
      <c r="L44" s="22" t="str">
        <f>IF(SUM('Test Sample Data'!L$3:L$194)&gt;10,IF(AND(ISNUMBER('Test Sample Data'!L44),'Test Sample Data'!L44&lt;35,'Test Sample Data'!L44&gt;0),'Test Sample Data'!L44-'Choose Housekeeping Genes'!M$20,35-'Choose Housekeeping Genes'!M$20),"")</f>
        <v/>
      </c>
      <c r="M44" s="22" t="str">
        <f>IF(SUM('Test Sample Data'!M$3:M$194)&gt;10,IF(AND(ISNUMBER('Test Sample Data'!M44),'Test Sample Data'!M44&lt;35,'Test Sample Data'!M44&gt;0),'Test Sample Data'!M44-'Choose Housekeeping Genes'!N$20,35-'Choose Housekeeping Genes'!N$20),"")</f>
        <v/>
      </c>
      <c r="N44" s="22" t="str">
        <f>IF(SUM('Test Sample Data'!N$3:N$194)&gt;10,IF(AND(ISNUMBER('Test Sample Data'!N44),'Test Sample Data'!N44&lt;35,'Test Sample Data'!N44&gt;0),'Test Sample Data'!N44-'Choose Housekeeping Genes'!O$20,35-'Choose Housekeeping Genes'!O$20),"")</f>
        <v/>
      </c>
      <c r="O44" s="22" t="str">
        <f>IF(SUM('Test Sample Data'!O$3:O$194)&gt;10,IF(AND(ISNUMBER('Test Sample Data'!O44),'Test Sample Data'!O44&lt;35,'Test Sample Data'!O44&gt;0),'Test Sample Data'!O44-'Choose Housekeeping Genes'!P$20,35-'Choose Housekeeping Genes'!P$20),"")</f>
        <v/>
      </c>
      <c r="P44" s="22" t="str">
        <f>IF(SUM('Test Sample Data'!P$3:P$194)&gt;10,IF(AND(ISNUMBER('Test Sample Data'!P44),'Test Sample Data'!P44&lt;35,'Test Sample Data'!P44&gt;0),'Test Sample Data'!P44-'Choose Housekeeping Genes'!Q$20,35-'Choose Housekeeping Genes'!Q$20),"")</f>
        <v/>
      </c>
      <c r="Q44" s="22" t="str">
        <f>IF(SUM('Test Sample Data'!Q$3:Q$194)&gt;10,IF(AND(ISNUMBER('Test Sample Data'!Q44),'Test Sample Data'!Q44&lt;35,'Test Sample Data'!Q44&gt;0),'Test Sample Data'!Q44-'Choose Housekeeping Genes'!R$20,35-'Choose Housekeeping Genes'!R$20),"")</f>
        <v/>
      </c>
      <c r="R44" s="22" t="str">
        <f>IF(SUM('Test Sample Data'!R$3:R$194)&gt;10,IF(AND(ISNUMBER('Test Sample Data'!R44),'Test Sample Data'!R44&lt;35,'Test Sample Data'!R44&gt;0),'Test Sample Data'!R44-'Choose Housekeeping Genes'!S$20,35-'Choose Housekeeping Genes'!S$20),"")</f>
        <v/>
      </c>
      <c r="S44" s="22" t="str">
        <f>IF(SUM('Test Sample Data'!S$3:S$194)&gt;10,IF(AND(ISNUMBER('Test Sample Data'!S44),'Test Sample Data'!S44&lt;35,'Test Sample Data'!S44&gt;0),'Test Sample Data'!S44-'Choose Housekeeping Genes'!T$20,35-'Choose Housekeeping Genes'!T$20),"")</f>
        <v/>
      </c>
      <c r="T44" s="22" t="str">
        <f>IF(SUM('Test Sample Data'!T$3:T$194)&gt;10,IF(AND(ISNUMBER('Test Sample Data'!T44),'Test Sample Data'!T44&lt;35,'Test Sample Data'!T44&gt;0),'Test Sample Data'!T44-'Choose Housekeeping Genes'!U$20,35-'Choose Housekeeping Genes'!U$20),"")</f>
        <v/>
      </c>
      <c r="U44" s="22" t="str">
        <f>IF(SUM('Test Sample Data'!U$3:U$194)&gt;10,IF(AND(ISNUMBER('Test Sample Data'!U44),'Test Sample Data'!U44&lt;35,'Test Sample Data'!U44&gt;0),'Test Sample Data'!U44-'Choose Housekeeping Genes'!V$20,35-'Choose Housekeeping Genes'!V$20),"")</f>
        <v/>
      </c>
      <c r="V44" s="22" t="str">
        <f>IF(SUM('Test Sample Data'!V$3:V$194)&gt;10,IF(AND(ISNUMBER('Test Sample Data'!V44),'Test Sample Data'!V44&lt;35,'Test Sample Data'!V44&gt;0),'Test Sample Data'!V44-'Choose Housekeeping Genes'!W$20,35-'Choose Housekeeping Genes'!W$20),"")</f>
        <v/>
      </c>
      <c r="W44" s="144" t="str">
        <f>'Control Sample Data'!A44</f>
        <v>Dlx1as</v>
      </c>
      <c r="X44" s="145" t="s">
        <v>358</v>
      </c>
      <c r="Y44" s="22" t="str">
        <f>IF(SUM('Control Sample Data'!C$3:C$194)&gt;10,IF(AND(ISNUMBER('Control Sample Data'!C44),'Control Sample Data'!C44&lt;35,'Control Sample Data'!C44&gt;0),'Control Sample Data'!C44-'Choose Housekeeping Genes'!AA$20,35-'Choose Housekeeping Genes'!AA$20),"")</f>
        <v/>
      </c>
      <c r="Z44" s="22" t="str">
        <f>IF(SUM('Control Sample Data'!D$3:D$194)&gt;10,IF(AND(ISNUMBER('Control Sample Data'!D44),'Control Sample Data'!D44&lt;35,'Control Sample Data'!D44&gt;0),'Control Sample Data'!D44-'Choose Housekeeping Genes'!AB$20,35-'Choose Housekeeping Genes'!AB$20),"")</f>
        <v/>
      </c>
      <c r="AA44" s="22" t="str">
        <f>IF(SUM('Control Sample Data'!E$3:E$194)&gt;10,IF(AND(ISNUMBER('Control Sample Data'!E44),'Control Sample Data'!E44&lt;35,'Control Sample Data'!E44&gt;0),'Control Sample Data'!E44-'Choose Housekeeping Genes'!AC$20,35-'Choose Housekeeping Genes'!AC$20),"")</f>
        <v/>
      </c>
      <c r="AB44" s="22" t="str">
        <f>IF(SUM('Control Sample Data'!F$3:F$194)&gt;10,IF(AND(ISNUMBER('Control Sample Data'!F44),'Control Sample Data'!F44&lt;35,'Control Sample Data'!F44&gt;0),'Control Sample Data'!F44-'Choose Housekeeping Genes'!AD$20,35-'Choose Housekeeping Genes'!AD$20),"")</f>
        <v/>
      </c>
      <c r="AC44" s="22" t="str">
        <f>IF(SUM('Control Sample Data'!G$3:G$194)&gt;10,IF(AND(ISNUMBER('Control Sample Data'!G44),'Control Sample Data'!G44&lt;35,'Control Sample Data'!G44&gt;0),'Control Sample Data'!G44-'Choose Housekeeping Genes'!AE$20,35-'Choose Housekeeping Genes'!AE$20),"")</f>
        <v/>
      </c>
      <c r="AD44" s="22" t="str">
        <f>IF(SUM('Control Sample Data'!H$3:H$194)&gt;10,IF(AND(ISNUMBER('Control Sample Data'!H44),'Control Sample Data'!H44&lt;35,'Control Sample Data'!H44&gt;0),'Control Sample Data'!H44-'Choose Housekeeping Genes'!AF$20,35-'Choose Housekeeping Genes'!AF$20),"")</f>
        <v/>
      </c>
      <c r="AE44" s="22" t="str">
        <f>IF(SUM('Control Sample Data'!I$3:I$194)&gt;10,IF(AND(ISNUMBER('Control Sample Data'!I44),'Control Sample Data'!I44&lt;35,'Control Sample Data'!I44&gt;0),'Control Sample Data'!I44-'Choose Housekeeping Genes'!AG$20,35-'Choose Housekeeping Genes'!AG$20),"")</f>
        <v/>
      </c>
      <c r="AF44" s="22" t="str">
        <f>IF(SUM('Control Sample Data'!J$3:J$194)&gt;10,IF(AND(ISNUMBER('Control Sample Data'!J44),'Control Sample Data'!J44&lt;35,'Control Sample Data'!J44&gt;0),'Control Sample Data'!J44-'Choose Housekeeping Genes'!AH$20,35-'Choose Housekeeping Genes'!AH$20),"")</f>
        <v/>
      </c>
      <c r="AG44" s="22" t="str">
        <f>IF(SUM('Control Sample Data'!K$3:K$194)&gt;10,IF(AND(ISNUMBER('Control Sample Data'!K44),'Control Sample Data'!K44&lt;35,'Control Sample Data'!K44&gt;0),'Control Sample Data'!K44-'Choose Housekeeping Genes'!AI$20,35-'Choose Housekeeping Genes'!AI$20),"")</f>
        <v/>
      </c>
      <c r="AH44" s="22" t="str">
        <f>IF(SUM('Control Sample Data'!L$3:L$194)&gt;10,IF(AND(ISNUMBER('Control Sample Data'!L44),'Control Sample Data'!L44&lt;35,'Control Sample Data'!L44&gt;0),'Control Sample Data'!L44-'Choose Housekeeping Genes'!AJ$20,35-'Choose Housekeeping Genes'!AJ$20),"")</f>
        <v/>
      </c>
      <c r="AI44" s="22" t="str">
        <f>IF(SUM('Control Sample Data'!M$3:M$194)&gt;10,IF(AND(ISNUMBER('Control Sample Data'!M44),'Control Sample Data'!M44&lt;35,'Control Sample Data'!M44&gt;0),'Control Sample Data'!M44-'Choose Housekeeping Genes'!AK$20,35-'Choose Housekeeping Genes'!AK$20),"")</f>
        <v/>
      </c>
      <c r="AJ44" s="22" t="str">
        <f>IF(SUM('Control Sample Data'!N$3:N$194)&gt;10,IF(AND(ISNUMBER('Control Sample Data'!N44),'Control Sample Data'!N44&lt;35,'Control Sample Data'!N44&gt;0),'Control Sample Data'!N44-'Choose Housekeeping Genes'!AL$20,35-'Choose Housekeeping Genes'!AL$20),"")</f>
        <v/>
      </c>
      <c r="AK44" s="22" t="str">
        <f>IF(SUM('Control Sample Data'!O$3:O$194)&gt;10,IF(AND(ISNUMBER('Control Sample Data'!O44),'Control Sample Data'!O44&lt;35,'Control Sample Data'!O44&gt;0),'Control Sample Data'!O44-'Choose Housekeeping Genes'!AM$20,35-'Choose Housekeeping Genes'!AM$20),"")</f>
        <v/>
      </c>
      <c r="AL44" s="22" t="str">
        <f>IF(SUM('Control Sample Data'!P$3:P$194)&gt;10,IF(AND(ISNUMBER('Control Sample Data'!P44),'Control Sample Data'!P44&lt;35,'Control Sample Data'!P44&gt;0),'Control Sample Data'!P44-'Choose Housekeeping Genes'!AN$20,35-'Choose Housekeeping Genes'!AN$20),"")</f>
        <v/>
      </c>
      <c r="AM44" s="22" t="str">
        <f>IF(SUM('Control Sample Data'!Q$3:Q$194)&gt;10,IF(AND(ISNUMBER('Control Sample Data'!Q44),'Control Sample Data'!Q44&lt;35,'Control Sample Data'!Q44&gt;0),'Control Sample Data'!Q44-'Choose Housekeeping Genes'!AO$20,35-'Choose Housekeeping Genes'!AO$20),"")</f>
        <v/>
      </c>
      <c r="AN44" s="22" t="str">
        <f>IF(SUM('Control Sample Data'!R$3:R$194)&gt;10,IF(AND(ISNUMBER('Control Sample Data'!R44),'Control Sample Data'!R44&lt;35,'Control Sample Data'!R44&gt;0),'Control Sample Data'!R44-'Choose Housekeeping Genes'!AP$20,35-'Choose Housekeeping Genes'!AP$20),"")</f>
        <v/>
      </c>
      <c r="AO44" s="22" t="str">
        <f>IF(SUM('Control Sample Data'!S$3:S$194)&gt;10,IF(AND(ISNUMBER('Control Sample Data'!S44),'Control Sample Data'!S44&lt;35,'Control Sample Data'!S44&gt;0),'Control Sample Data'!S44-'Choose Housekeeping Genes'!AQ$20,35-'Choose Housekeeping Genes'!AQ$20),"")</f>
        <v/>
      </c>
      <c r="AP44" s="22" t="str">
        <f>IF(SUM('Control Sample Data'!T$3:T$194)&gt;10,IF(AND(ISNUMBER('Control Sample Data'!T44),'Control Sample Data'!T44&lt;35,'Control Sample Data'!T44&gt;0),'Control Sample Data'!T44-'Choose Housekeeping Genes'!AR$20,35-'Choose Housekeeping Genes'!AR$20),"")</f>
        <v/>
      </c>
      <c r="AQ44" s="22" t="str">
        <f>IF(SUM('Control Sample Data'!U$3:U$194)&gt;10,IF(AND(ISNUMBER('Control Sample Data'!U44),'Control Sample Data'!U44&lt;35,'Control Sample Data'!U44&gt;0),'Control Sample Data'!U44-'Choose Housekeeping Genes'!AS$20,35-'Choose Housekeeping Genes'!AS$20),"")</f>
        <v/>
      </c>
      <c r="AR44" s="22" t="str">
        <f>IF(SUM('Control Sample Data'!V$3:V$194)&gt;10,IF(AND(ISNUMBER('Control Sample Data'!V44),'Control Sample Data'!V44&lt;35,'Control Sample Data'!V44&gt;0),'Control Sample Data'!V44-'Choose Housekeeping Genes'!AT$20,35-'Choose Housekeeping Genes'!AT$20),"")</f>
        <v/>
      </c>
      <c r="AS44" s="73" t="str">
        <f>'Control Sample Data'!A44</f>
        <v>Dlx1as</v>
      </c>
      <c r="AT44" s="21" t="s">
        <v>358</v>
      </c>
      <c r="AU44" s="22" t="str">
        <f ca="1">IF(ISNUMBER(C44-'Choose Housekeeping Genes'!D$12),C44-'Choose Housekeeping Genes'!D$12,"")</f>
        <v/>
      </c>
      <c r="AV44" s="22" t="str">
        <f ca="1">IF(ISNUMBER(D44-'Choose Housekeeping Genes'!E$12),D44-'Choose Housekeeping Genes'!E$12,"")</f>
        <v/>
      </c>
      <c r="AW44" s="22" t="str">
        <f ca="1">IF(ISNUMBER(E44-'Choose Housekeeping Genes'!F$12),E44-'Choose Housekeeping Genes'!F$12,"")</f>
        <v/>
      </c>
      <c r="AX44" s="22" t="str">
        <f ca="1">IF(ISNUMBER(F44-'Choose Housekeeping Genes'!G$12),F44-'Choose Housekeeping Genes'!G$12,"")</f>
        <v/>
      </c>
      <c r="AY44" s="22" t="str">
        <f ca="1">IF(ISNUMBER(G44-'Choose Housekeeping Genes'!H$12),G44-'Choose Housekeeping Genes'!H$12,"")</f>
        <v/>
      </c>
      <c r="AZ44" s="22" t="str">
        <f ca="1">IF(ISNUMBER(H44-'Choose Housekeeping Genes'!I$12),H44-'Choose Housekeeping Genes'!I$12,"")</f>
        <v/>
      </c>
      <c r="BA44" s="22" t="str">
        <f ca="1">IF(ISNUMBER(I44-'Choose Housekeeping Genes'!J$12),I44-'Choose Housekeeping Genes'!J$12,"")</f>
        <v/>
      </c>
      <c r="BB44" s="22" t="str">
        <f ca="1">IF(ISNUMBER(J44-'Choose Housekeeping Genes'!K$12),J44-'Choose Housekeeping Genes'!K$12,"")</f>
        <v/>
      </c>
      <c r="BC44" s="22" t="str">
        <f ca="1">IF(ISNUMBER(K44-'Choose Housekeeping Genes'!L$12),K44-'Choose Housekeeping Genes'!L$12,"")</f>
        <v/>
      </c>
      <c r="BD44" s="22" t="str">
        <f ca="1">IF(ISNUMBER(L44-'Choose Housekeeping Genes'!M$12),L44-'Choose Housekeeping Genes'!M$12,"")</f>
        <v/>
      </c>
      <c r="BE44" s="22" t="str">
        <f ca="1">IF(ISNUMBER(M44-'Choose Housekeeping Genes'!N$12),M44-'Choose Housekeeping Genes'!N$12,"")</f>
        <v/>
      </c>
      <c r="BF44" s="22" t="str">
        <f ca="1">IF(ISNUMBER(N44-'Choose Housekeeping Genes'!O$12),N44-'Choose Housekeeping Genes'!O$12,"")</f>
        <v/>
      </c>
      <c r="BG44" s="22" t="str">
        <f ca="1">IF(ISNUMBER(O44-'Choose Housekeeping Genes'!P$12),O44-'Choose Housekeeping Genes'!P$12,"")</f>
        <v/>
      </c>
      <c r="BH44" s="22" t="str">
        <f ca="1">IF(ISNUMBER(P44-'Choose Housekeeping Genes'!Q$12),P44-'Choose Housekeeping Genes'!Q$12,"")</f>
        <v/>
      </c>
      <c r="BI44" s="22" t="str">
        <f ca="1">IF(ISNUMBER(Q44-'Choose Housekeeping Genes'!R$12),Q44-'Choose Housekeeping Genes'!R$12,"")</f>
        <v/>
      </c>
      <c r="BJ44" s="22" t="str">
        <f ca="1">IF(ISNUMBER(R44-'Choose Housekeeping Genes'!S$12),R44-'Choose Housekeeping Genes'!S$12,"")</f>
        <v/>
      </c>
      <c r="BK44" s="22" t="str">
        <f ca="1">IF(ISNUMBER(S44-'Choose Housekeeping Genes'!T$12),S44-'Choose Housekeeping Genes'!T$12,"")</f>
        <v/>
      </c>
      <c r="BL44" s="22" t="str">
        <f ca="1">IF(ISNUMBER(T44-'Choose Housekeeping Genes'!U$12),T44-'Choose Housekeeping Genes'!U$12,"")</f>
        <v/>
      </c>
      <c r="BM44" s="22" t="str">
        <f ca="1">IF(ISNUMBER(U44-'Choose Housekeeping Genes'!V$12),U44-'Choose Housekeeping Genes'!V$12,"")</f>
        <v/>
      </c>
      <c r="BN44" s="22" t="str">
        <f ca="1">IF(ISNUMBER(V44-'Choose Housekeeping Genes'!W$12),V44-'Choose Housekeeping Genes'!W$12,"")</f>
        <v/>
      </c>
      <c r="BO44" s="147" t="str">
        <f t="shared" si="47"/>
        <v>Dlx1as</v>
      </c>
      <c r="BP44" s="145" t="s">
        <v>358</v>
      </c>
      <c r="BQ44" s="22" t="str">
        <f ca="1">IF(ISNUMBER(Y44-'Choose Housekeeping Genes'!AA$12),Y44-'Choose Housekeeping Genes'!AA$12,"")</f>
        <v/>
      </c>
      <c r="BR44" s="22" t="str">
        <f ca="1">IF(ISNUMBER(Z44-'Choose Housekeeping Genes'!AB$12),Z44-'Choose Housekeeping Genes'!AB$12,"")</f>
        <v/>
      </c>
      <c r="BS44" s="22" t="str">
        <f ca="1">IF(ISNUMBER(AA44-'Choose Housekeeping Genes'!AC$12),AA44-'Choose Housekeeping Genes'!AC$12,"")</f>
        <v/>
      </c>
      <c r="BT44" s="22" t="str">
        <f ca="1">IF(ISNUMBER(AB44-'Choose Housekeeping Genes'!AD$12),AB44-'Choose Housekeeping Genes'!AD$12,"")</f>
        <v/>
      </c>
      <c r="BU44" s="22" t="str">
        <f ca="1">IF(ISNUMBER(AC44-'Choose Housekeeping Genes'!AE$12),AC44-'Choose Housekeeping Genes'!AE$12,"")</f>
        <v/>
      </c>
      <c r="BV44" s="22" t="str">
        <f ca="1">IF(ISNUMBER(AD44-'Choose Housekeeping Genes'!AF$12),AD44-'Choose Housekeeping Genes'!AF$12,"")</f>
        <v/>
      </c>
      <c r="BW44" s="22" t="str">
        <f ca="1">IF(ISNUMBER(AE44-'Choose Housekeeping Genes'!AG$12),AE44-'Choose Housekeeping Genes'!AG$12,"")</f>
        <v/>
      </c>
      <c r="BX44" s="22" t="str">
        <f ca="1">IF(ISNUMBER(AF44-'Choose Housekeeping Genes'!AH$12),AF44-'Choose Housekeeping Genes'!AH$12,"")</f>
        <v/>
      </c>
      <c r="BY44" s="22" t="str">
        <f ca="1">IF(ISNUMBER(AG44-'Choose Housekeeping Genes'!AI$12),AG44-'Choose Housekeeping Genes'!AI$12,"")</f>
        <v/>
      </c>
      <c r="BZ44" s="22" t="str">
        <f ca="1">IF(ISNUMBER(AH44-'Choose Housekeeping Genes'!AJ$12),AH44-'Choose Housekeeping Genes'!AJ$12,"")</f>
        <v/>
      </c>
      <c r="CA44" s="22" t="str">
        <f ca="1">IF(ISNUMBER(AI44-'Choose Housekeeping Genes'!AK$12),AI44-'Choose Housekeeping Genes'!AK$12,"")</f>
        <v/>
      </c>
      <c r="CB44" s="22" t="str">
        <f ca="1">IF(ISNUMBER(AJ44-'Choose Housekeeping Genes'!AL$12),AJ44-'Choose Housekeeping Genes'!AL$12,"")</f>
        <v/>
      </c>
      <c r="CC44" s="22" t="str">
        <f ca="1">IF(ISNUMBER(AK44-'Choose Housekeeping Genes'!AM$12),AK44-'Choose Housekeeping Genes'!AM$12,"")</f>
        <v/>
      </c>
      <c r="CD44" s="22" t="str">
        <f ca="1">IF(ISNUMBER(AL44-'Choose Housekeeping Genes'!AN$12),AL44-'Choose Housekeeping Genes'!AN$12,"")</f>
        <v/>
      </c>
      <c r="CE44" s="22" t="str">
        <f ca="1">IF(ISNUMBER(AM44-'Choose Housekeeping Genes'!AO$12),AM44-'Choose Housekeeping Genes'!AO$12,"")</f>
        <v/>
      </c>
      <c r="CF44" s="22" t="str">
        <f ca="1">IF(ISNUMBER(AN44-'Choose Housekeeping Genes'!AP$12),AN44-'Choose Housekeeping Genes'!AP$12,"")</f>
        <v/>
      </c>
      <c r="CG44" s="22" t="str">
        <f ca="1">IF(ISNUMBER(AO44-'Choose Housekeeping Genes'!AQ$12),AO44-'Choose Housekeeping Genes'!AQ$12,"")</f>
        <v/>
      </c>
      <c r="CH44" s="22" t="str">
        <f ca="1">IF(ISNUMBER(AP44-'Choose Housekeeping Genes'!AR$12),AP44-'Choose Housekeeping Genes'!AR$12,"")</f>
        <v/>
      </c>
      <c r="CI44" s="22" t="str">
        <f ca="1">IF(ISNUMBER(AQ44-'Choose Housekeeping Genes'!AS$12),AQ44-'Choose Housekeeping Genes'!AS$12,"")</f>
        <v/>
      </c>
      <c r="CJ44" s="22" t="str">
        <f ca="1">IF(ISNUMBER(AR44-'Choose Housekeeping Genes'!AT$12),AR44-'Choose Housekeeping Genes'!AT$12,"")</f>
        <v/>
      </c>
      <c r="CK44" s="69" t="e">
        <f t="shared" ca="1" si="4"/>
        <v>#DIV/0!</v>
      </c>
      <c r="CL44" s="148" t="e">
        <f t="shared" ca="1" si="5"/>
        <v>#DIV/0!</v>
      </c>
      <c r="DA44" s="73" t="str">
        <f>'Transcript table'!C52</f>
        <v>Dlx1as</v>
      </c>
      <c r="DB44" s="21" t="s">
        <v>358</v>
      </c>
      <c r="DC44" s="68" t="str">
        <f t="shared" ca="1" si="6"/>
        <v/>
      </c>
      <c r="DD44" s="68" t="str">
        <f t="shared" ca="1" si="7"/>
        <v/>
      </c>
      <c r="DE44" s="68" t="str">
        <f t="shared" ca="1" si="8"/>
        <v/>
      </c>
      <c r="DF44" s="68" t="str">
        <f t="shared" ca="1" si="9"/>
        <v/>
      </c>
      <c r="DG44" s="68" t="str">
        <f t="shared" ca="1" si="10"/>
        <v/>
      </c>
      <c r="DH44" s="68" t="str">
        <f t="shared" ca="1" si="11"/>
        <v/>
      </c>
      <c r="DI44" s="68" t="str">
        <f t="shared" ca="1" si="12"/>
        <v/>
      </c>
      <c r="DJ44" s="68" t="str">
        <f t="shared" ca="1" si="13"/>
        <v/>
      </c>
      <c r="DK44" s="68" t="str">
        <f t="shared" ca="1" si="14"/>
        <v/>
      </c>
      <c r="DL44" s="68" t="str">
        <f t="shared" ca="1" si="15"/>
        <v/>
      </c>
      <c r="DM44" s="68" t="str">
        <f t="shared" ca="1" si="16"/>
        <v/>
      </c>
      <c r="DN44" s="68" t="str">
        <f t="shared" ca="1" si="17"/>
        <v/>
      </c>
      <c r="DO44" s="68" t="str">
        <f t="shared" ca="1" si="18"/>
        <v/>
      </c>
      <c r="DP44" s="68" t="str">
        <f t="shared" ca="1" si="19"/>
        <v/>
      </c>
      <c r="DQ44" s="68" t="str">
        <f t="shared" ca="1" si="20"/>
        <v/>
      </c>
      <c r="DR44" s="68" t="str">
        <f t="shared" ca="1" si="21"/>
        <v/>
      </c>
      <c r="DS44" s="68" t="str">
        <f t="shared" ca="1" si="22"/>
        <v/>
      </c>
      <c r="DT44" s="68" t="str">
        <f t="shared" ca="1" si="23"/>
        <v/>
      </c>
      <c r="DU44" s="68" t="str">
        <f t="shared" ca="1" si="24"/>
        <v/>
      </c>
      <c r="DV44" s="68" t="str">
        <f t="shared" ca="1" si="25"/>
        <v/>
      </c>
      <c r="DW44" s="146" t="str">
        <f>'Transcript table'!C52</f>
        <v>Dlx1as</v>
      </c>
      <c r="DX44" s="145" t="s">
        <v>358</v>
      </c>
      <c r="DY44" s="68" t="str">
        <f t="shared" ca="1" si="26"/>
        <v/>
      </c>
      <c r="DZ44" s="68" t="str">
        <f t="shared" ca="1" si="27"/>
        <v/>
      </c>
      <c r="EA44" s="68" t="str">
        <f t="shared" ca="1" si="28"/>
        <v/>
      </c>
      <c r="EB44" s="68" t="str">
        <f t="shared" ca="1" si="29"/>
        <v/>
      </c>
      <c r="EC44" s="68" t="str">
        <f t="shared" ca="1" si="30"/>
        <v/>
      </c>
      <c r="ED44" s="68" t="str">
        <f t="shared" ca="1" si="31"/>
        <v/>
      </c>
      <c r="EE44" s="68" t="str">
        <f t="shared" ca="1" si="32"/>
        <v/>
      </c>
      <c r="EF44" s="68" t="str">
        <f t="shared" ca="1" si="33"/>
        <v/>
      </c>
      <c r="EG44" s="68" t="str">
        <f t="shared" ca="1" si="34"/>
        <v/>
      </c>
      <c r="EH44" s="68" t="str">
        <f t="shared" ca="1" si="35"/>
        <v/>
      </c>
      <c r="EI44" s="68" t="str">
        <f t="shared" ca="1" si="36"/>
        <v/>
      </c>
      <c r="EJ44" s="68" t="str">
        <f t="shared" ca="1" si="37"/>
        <v/>
      </c>
      <c r="EK44" s="68" t="str">
        <f t="shared" ca="1" si="38"/>
        <v/>
      </c>
      <c r="EL44" s="68" t="str">
        <f t="shared" ca="1" si="39"/>
        <v/>
      </c>
      <c r="EM44" s="68" t="str">
        <f t="shared" ca="1" si="40"/>
        <v/>
      </c>
      <c r="EN44" s="68" t="str">
        <f t="shared" ca="1" si="41"/>
        <v/>
      </c>
      <c r="EO44" s="68" t="str">
        <f t="shared" ca="1" si="42"/>
        <v/>
      </c>
      <c r="EP44" s="68" t="str">
        <f t="shared" ca="1" si="43"/>
        <v/>
      </c>
      <c r="EQ44" s="68" t="str">
        <f t="shared" ca="1" si="44"/>
        <v/>
      </c>
      <c r="ER44" s="68" t="str">
        <f t="shared" ca="1" si="45"/>
        <v/>
      </c>
    </row>
    <row r="45" spans="1:148" ht="12.75" customHeight="1">
      <c r="A45" s="139" t="str">
        <f>'Test Sample Data'!A45</f>
        <v>Dlx4os</v>
      </c>
      <c r="B45" s="141" t="s">
        <v>356</v>
      </c>
      <c r="C45" s="22" t="str">
        <f>IF(SUM('Test Sample Data'!C$3:C$194)&gt;10,IF(AND(ISNUMBER('Test Sample Data'!C45),'Test Sample Data'!C45&lt;35,'Test Sample Data'!C45&gt;0),'Test Sample Data'!C45-'Choose Housekeeping Genes'!D$20,35-'Choose Housekeeping Genes'!D$20),"")</f>
        <v/>
      </c>
      <c r="D45" s="22" t="str">
        <f>IF(SUM('Test Sample Data'!D$3:D$194)&gt;10,IF(AND(ISNUMBER('Test Sample Data'!D45),'Test Sample Data'!D45&lt;35,'Test Sample Data'!D45&gt;0),'Test Sample Data'!D45-'Choose Housekeeping Genes'!E$20,35-'Choose Housekeeping Genes'!E$20),"")</f>
        <v/>
      </c>
      <c r="E45" s="22" t="str">
        <f>IF(SUM('Test Sample Data'!E$3:E$194)&gt;10,IF(AND(ISNUMBER('Test Sample Data'!E45),'Test Sample Data'!E45&lt;35,'Test Sample Data'!E45&gt;0),'Test Sample Data'!E45-'Choose Housekeeping Genes'!F$20,35-'Choose Housekeeping Genes'!F$20),"")</f>
        <v/>
      </c>
      <c r="F45" s="22" t="str">
        <f>IF(SUM('Test Sample Data'!F$3:F$194)&gt;10,IF(AND(ISNUMBER('Test Sample Data'!F45),'Test Sample Data'!F45&lt;35,'Test Sample Data'!F45&gt;0),'Test Sample Data'!F45-'Choose Housekeeping Genes'!G$20,35-'Choose Housekeeping Genes'!G$20),"")</f>
        <v/>
      </c>
      <c r="G45" s="22" t="str">
        <f>IF(SUM('Test Sample Data'!G$3:G$194)&gt;10,IF(AND(ISNUMBER('Test Sample Data'!G45),'Test Sample Data'!G45&lt;35,'Test Sample Data'!G45&gt;0),'Test Sample Data'!G45-'Choose Housekeeping Genes'!H$20,35-'Choose Housekeeping Genes'!H$20),"")</f>
        <v/>
      </c>
      <c r="H45" s="22" t="str">
        <f>IF(SUM('Test Sample Data'!H$3:H$194)&gt;10,IF(AND(ISNUMBER('Test Sample Data'!H45),'Test Sample Data'!H45&lt;35,'Test Sample Data'!H45&gt;0),'Test Sample Data'!H45-'Choose Housekeeping Genes'!I$20,35-'Choose Housekeeping Genes'!I$20),"")</f>
        <v/>
      </c>
      <c r="I45" s="22" t="str">
        <f>IF(SUM('Test Sample Data'!I$3:I$194)&gt;10,IF(AND(ISNUMBER('Test Sample Data'!I45),'Test Sample Data'!I45&lt;35,'Test Sample Data'!I45&gt;0),'Test Sample Data'!I45-'Choose Housekeeping Genes'!J$20,35-'Choose Housekeeping Genes'!J$20),"")</f>
        <v/>
      </c>
      <c r="J45" s="22" t="str">
        <f>IF(SUM('Test Sample Data'!J$3:J$194)&gt;10,IF(AND(ISNUMBER('Test Sample Data'!J45),'Test Sample Data'!J45&lt;35,'Test Sample Data'!J45&gt;0),'Test Sample Data'!J45-'Choose Housekeeping Genes'!K$20,35-'Choose Housekeeping Genes'!K$20),"")</f>
        <v/>
      </c>
      <c r="K45" s="22" t="str">
        <f>IF(SUM('Test Sample Data'!K$3:K$194)&gt;10,IF(AND(ISNUMBER('Test Sample Data'!K45),'Test Sample Data'!K45&lt;35,'Test Sample Data'!K45&gt;0),'Test Sample Data'!K45-'Choose Housekeeping Genes'!L$20,35-'Choose Housekeeping Genes'!L$20),"")</f>
        <v/>
      </c>
      <c r="L45" s="22" t="str">
        <f>IF(SUM('Test Sample Data'!L$3:L$194)&gt;10,IF(AND(ISNUMBER('Test Sample Data'!L45),'Test Sample Data'!L45&lt;35,'Test Sample Data'!L45&gt;0),'Test Sample Data'!L45-'Choose Housekeeping Genes'!M$20,35-'Choose Housekeeping Genes'!M$20),"")</f>
        <v/>
      </c>
      <c r="M45" s="22" t="str">
        <f>IF(SUM('Test Sample Data'!M$3:M$194)&gt;10,IF(AND(ISNUMBER('Test Sample Data'!M45),'Test Sample Data'!M45&lt;35,'Test Sample Data'!M45&gt;0),'Test Sample Data'!M45-'Choose Housekeeping Genes'!N$20,35-'Choose Housekeeping Genes'!N$20),"")</f>
        <v/>
      </c>
      <c r="N45" s="22" t="str">
        <f>IF(SUM('Test Sample Data'!N$3:N$194)&gt;10,IF(AND(ISNUMBER('Test Sample Data'!N45),'Test Sample Data'!N45&lt;35,'Test Sample Data'!N45&gt;0),'Test Sample Data'!N45-'Choose Housekeeping Genes'!O$20,35-'Choose Housekeeping Genes'!O$20),"")</f>
        <v/>
      </c>
      <c r="O45" s="22" t="str">
        <f>IF(SUM('Test Sample Data'!O$3:O$194)&gt;10,IF(AND(ISNUMBER('Test Sample Data'!O45),'Test Sample Data'!O45&lt;35,'Test Sample Data'!O45&gt;0),'Test Sample Data'!O45-'Choose Housekeeping Genes'!P$20,35-'Choose Housekeeping Genes'!P$20),"")</f>
        <v/>
      </c>
      <c r="P45" s="22" t="str">
        <f>IF(SUM('Test Sample Data'!P$3:P$194)&gt;10,IF(AND(ISNUMBER('Test Sample Data'!P45),'Test Sample Data'!P45&lt;35,'Test Sample Data'!P45&gt;0),'Test Sample Data'!P45-'Choose Housekeeping Genes'!Q$20,35-'Choose Housekeeping Genes'!Q$20),"")</f>
        <v/>
      </c>
      <c r="Q45" s="22" t="str">
        <f>IF(SUM('Test Sample Data'!Q$3:Q$194)&gt;10,IF(AND(ISNUMBER('Test Sample Data'!Q45),'Test Sample Data'!Q45&lt;35,'Test Sample Data'!Q45&gt;0),'Test Sample Data'!Q45-'Choose Housekeeping Genes'!R$20,35-'Choose Housekeeping Genes'!R$20),"")</f>
        <v/>
      </c>
      <c r="R45" s="22" t="str">
        <f>IF(SUM('Test Sample Data'!R$3:R$194)&gt;10,IF(AND(ISNUMBER('Test Sample Data'!R45),'Test Sample Data'!R45&lt;35,'Test Sample Data'!R45&gt;0),'Test Sample Data'!R45-'Choose Housekeeping Genes'!S$20,35-'Choose Housekeeping Genes'!S$20),"")</f>
        <v/>
      </c>
      <c r="S45" s="22" t="str">
        <f>IF(SUM('Test Sample Data'!S$3:S$194)&gt;10,IF(AND(ISNUMBER('Test Sample Data'!S45),'Test Sample Data'!S45&lt;35,'Test Sample Data'!S45&gt;0),'Test Sample Data'!S45-'Choose Housekeeping Genes'!T$20,35-'Choose Housekeeping Genes'!T$20),"")</f>
        <v/>
      </c>
      <c r="T45" s="22" t="str">
        <f>IF(SUM('Test Sample Data'!T$3:T$194)&gt;10,IF(AND(ISNUMBER('Test Sample Data'!T45),'Test Sample Data'!T45&lt;35,'Test Sample Data'!T45&gt;0),'Test Sample Data'!T45-'Choose Housekeeping Genes'!U$20,35-'Choose Housekeeping Genes'!U$20),"")</f>
        <v/>
      </c>
      <c r="U45" s="22" t="str">
        <f>IF(SUM('Test Sample Data'!U$3:U$194)&gt;10,IF(AND(ISNUMBER('Test Sample Data'!U45),'Test Sample Data'!U45&lt;35,'Test Sample Data'!U45&gt;0),'Test Sample Data'!U45-'Choose Housekeeping Genes'!V$20,35-'Choose Housekeeping Genes'!V$20),"")</f>
        <v/>
      </c>
      <c r="V45" s="22" t="str">
        <f>IF(SUM('Test Sample Data'!V$3:V$194)&gt;10,IF(AND(ISNUMBER('Test Sample Data'!V45),'Test Sample Data'!V45&lt;35,'Test Sample Data'!V45&gt;0),'Test Sample Data'!V45-'Choose Housekeeping Genes'!W$20,35-'Choose Housekeeping Genes'!W$20),"")</f>
        <v/>
      </c>
      <c r="W45" s="144" t="str">
        <f>'Control Sample Data'!A45</f>
        <v>Dlx4os</v>
      </c>
      <c r="X45" s="145" t="s">
        <v>356</v>
      </c>
      <c r="Y45" s="22" t="str">
        <f>IF(SUM('Control Sample Data'!C$3:C$194)&gt;10,IF(AND(ISNUMBER('Control Sample Data'!C45),'Control Sample Data'!C45&lt;35,'Control Sample Data'!C45&gt;0),'Control Sample Data'!C45-'Choose Housekeeping Genes'!AA$20,35-'Choose Housekeeping Genes'!AA$20),"")</f>
        <v/>
      </c>
      <c r="Z45" s="22" t="str">
        <f>IF(SUM('Control Sample Data'!D$3:D$194)&gt;10,IF(AND(ISNUMBER('Control Sample Data'!D45),'Control Sample Data'!D45&lt;35,'Control Sample Data'!D45&gt;0),'Control Sample Data'!D45-'Choose Housekeeping Genes'!AB$20,35-'Choose Housekeeping Genes'!AB$20),"")</f>
        <v/>
      </c>
      <c r="AA45" s="22" t="str">
        <f>IF(SUM('Control Sample Data'!E$3:E$194)&gt;10,IF(AND(ISNUMBER('Control Sample Data'!E45),'Control Sample Data'!E45&lt;35,'Control Sample Data'!E45&gt;0),'Control Sample Data'!E45-'Choose Housekeeping Genes'!AC$20,35-'Choose Housekeeping Genes'!AC$20),"")</f>
        <v/>
      </c>
      <c r="AB45" s="22" t="str">
        <f>IF(SUM('Control Sample Data'!F$3:F$194)&gt;10,IF(AND(ISNUMBER('Control Sample Data'!F45),'Control Sample Data'!F45&lt;35,'Control Sample Data'!F45&gt;0),'Control Sample Data'!F45-'Choose Housekeeping Genes'!AD$20,35-'Choose Housekeeping Genes'!AD$20),"")</f>
        <v/>
      </c>
      <c r="AC45" s="22" t="str">
        <f>IF(SUM('Control Sample Data'!G$3:G$194)&gt;10,IF(AND(ISNUMBER('Control Sample Data'!G45),'Control Sample Data'!G45&lt;35,'Control Sample Data'!G45&gt;0),'Control Sample Data'!G45-'Choose Housekeeping Genes'!AE$20,35-'Choose Housekeeping Genes'!AE$20),"")</f>
        <v/>
      </c>
      <c r="AD45" s="22" t="str">
        <f>IF(SUM('Control Sample Data'!H$3:H$194)&gt;10,IF(AND(ISNUMBER('Control Sample Data'!H45),'Control Sample Data'!H45&lt;35,'Control Sample Data'!H45&gt;0),'Control Sample Data'!H45-'Choose Housekeeping Genes'!AF$20,35-'Choose Housekeeping Genes'!AF$20),"")</f>
        <v/>
      </c>
      <c r="AE45" s="22" t="str">
        <f>IF(SUM('Control Sample Data'!I$3:I$194)&gt;10,IF(AND(ISNUMBER('Control Sample Data'!I45),'Control Sample Data'!I45&lt;35,'Control Sample Data'!I45&gt;0),'Control Sample Data'!I45-'Choose Housekeeping Genes'!AG$20,35-'Choose Housekeeping Genes'!AG$20),"")</f>
        <v/>
      </c>
      <c r="AF45" s="22" t="str">
        <f>IF(SUM('Control Sample Data'!J$3:J$194)&gt;10,IF(AND(ISNUMBER('Control Sample Data'!J45),'Control Sample Data'!J45&lt;35,'Control Sample Data'!J45&gt;0),'Control Sample Data'!J45-'Choose Housekeeping Genes'!AH$20,35-'Choose Housekeeping Genes'!AH$20),"")</f>
        <v/>
      </c>
      <c r="AG45" s="22" t="str">
        <f>IF(SUM('Control Sample Data'!K$3:K$194)&gt;10,IF(AND(ISNUMBER('Control Sample Data'!K45),'Control Sample Data'!K45&lt;35,'Control Sample Data'!K45&gt;0),'Control Sample Data'!K45-'Choose Housekeeping Genes'!AI$20,35-'Choose Housekeeping Genes'!AI$20),"")</f>
        <v/>
      </c>
      <c r="AH45" s="22" t="str">
        <f>IF(SUM('Control Sample Data'!L$3:L$194)&gt;10,IF(AND(ISNUMBER('Control Sample Data'!L45),'Control Sample Data'!L45&lt;35,'Control Sample Data'!L45&gt;0),'Control Sample Data'!L45-'Choose Housekeeping Genes'!AJ$20,35-'Choose Housekeeping Genes'!AJ$20),"")</f>
        <v/>
      </c>
      <c r="AI45" s="22" t="str">
        <f>IF(SUM('Control Sample Data'!M$3:M$194)&gt;10,IF(AND(ISNUMBER('Control Sample Data'!M45),'Control Sample Data'!M45&lt;35,'Control Sample Data'!M45&gt;0),'Control Sample Data'!M45-'Choose Housekeeping Genes'!AK$20,35-'Choose Housekeeping Genes'!AK$20),"")</f>
        <v/>
      </c>
      <c r="AJ45" s="22" t="str">
        <f>IF(SUM('Control Sample Data'!N$3:N$194)&gt;10,IF(AND(ISNUMBER('Control Sample Data'!N45),'Control Sample Data'!N45&lt;35,'Control Sample Data'!N45&gt;0),'Control Sample Data'!N45-'Choose Housekeeping Genes'!AL$20,35-'Choose Housekeeping Genes'!AL$20),"")</f>
        <v/>
      </c>
      <c r="AK45" s="22" t="str">
        <f>IF(SUM('Control Sample Data'!O$3:O$194)&gt;10,IF(AND(ISNUMBER('Control Sample Data'!O45),'Control Sample Data'!O45&lt;35,'Control Sample Data'!O45&gt;0),'Control Sample Data'!O45-'Choose Housekeeping Genes'!AM$20,35-'Choose Housekeeping Genes'!AM$20),"")</f>
        <v/>
      </c>
      <c r="AL45" s="22" t="str">
        <f>IF(SUM('Control Sample Data'!P$3:P$194)&gt;10,IF(AND(ISNUMBER('Control Sample Data'!P45),'Control Sample Data'!P45&lt;35,'Control Sample Data'!P45&gt;0),'Control Sample Data'!P45-'Choose Housekeeping Genes'!AN$20,35-'Choose Housekeeping Genes'!AN$20),"")</f>
        <v/>
      </c>
      <c r="AM45" s="22" t="str">
        <f>IF(SUM('Control Sample Data'!Q$3:Q$194)&gt;10,IF(AND(ISNUMBER('Control Sample Data'!Q45),'Control Sample Data'!Q45&lt;35,'Control Sample Data'!Q45&gt;0),'Control Sample Data'!Q45-'Choose Housekeeping Genes'!AO$20,35-'Choose Housekeeping Genes'!AO$20),"")</f>
        <v/>
      </c>
      <c r="AN45" s="22" t="str">
        <f>IF(SUM('Control Sample Data'!R$3:R$194)&gt;10,IF(AND(ISNUMBER('Control Sample Data'!R45),'Control Sample Data'!R45&lt;35,'Control Sample Data'!R45&gt;0),'Control Sample Data'!R45-'Choose Housekeeping Genes'!AP$20,35-'Choose Housekeeping Genes'!AP$20),"")</f>
        <v/>
      </c>
      <c r="AO45" s="22" t="str">
        <f>IF(SUM('Control Sample Data'!S$3:S$194)&gt;10,IF(AND(ISNUMBER('Control Sample Data'!S45),'Control Sample Data'!S45&lt;35,'Control Sample Data'!S45&gt;0),'Control Sample Data'!S45-'Choose Housekeeping Genes'!AQ$20,35-'Choose Housekeeping Genes'!AQ$20),"")</f>
        <v/>
      </c>
      <c r="AP45" s="22" t="str">
        <f>IF(SUM('Control Sample Data'!T$3:T$194)&gt;10,IF(AND(ISNUMBER('Control Sample Data'!T45),'Control Sample Data'!T45&lt;35,'Control Sample Data'!T45&gt;0),'Control Sample Data'!T45-'Choose Housekeeping Genes'!AR$20,35-'Choose Housekeeping Genes'!AR$20),"")</f>
        <v/>
      </c>
      <c r="AQ45" s="22" t="str">
        <f>IF(SUM('Control Sample Data'!U$3:U$194)&gt;10,IF(AND(ISNUMBER('Control Sample Data'!U45),'Control Sample Data'!U45&lt;35,'Control Sample Data'!U45&gt;0),'Control Sample Data'!U45-'Choose Housekeeping Genes'!AS$20,35-'Choose Housekeeping Genes'!AS$20),"")</f>
        <v/>
      </c>
      <c r="AR45" s="22" t="str">
        <f>IF(SUM('Control Sample Data'!V$3:V$194)&gt;10,IF(AND(ISNUMBER('Control Sample Data'!V45),'Control Sample Data'!V45&lt;35,'Control Sample Data'!V45&gt;0),'Control Sample Data'!V45-'Choose Housekeeping Genes'!AT$20,35-'Choose Housekeeping Genes'!AT$20),"")</f>
        <v/>
      </c>
      <c r="AS45" s="73" t="str">
        <f>'Control Sample Data'!A45</f>
        <v>Dlx4os</v>
      </c>
      <c r="AT45" s="21" t="s">
        <v>356</v>
      </c>
      <c r="AU45" s="22" t="str">
        <f ca="1">IF(ISNUMBER(C45-'Choose Housekeeping Genes'!D$12),C45-'Choose Housekeeping Genes'!D$12,"")</f>
        <v/>
      </c>
      <c r="AV45" s="22" t="str">
        <f ca="1">IF(ISNUMBER(D45-'Choose Housekeeping Genes'!E$12),D45-'Choose Housekeeping Genes'!E$12,"")</f>
        <v/>
      </c>
      <c r="AW45" s="22" t="str">
        <f ca="1">IF(ISNUMBER(E45-'Choose Housekeeping Genes'!F$12),E45-'Choose Housekeeping Genes'!F$12,"")</f>
        <v/>
      </c>
      <c r="AX45" s="22" t="str">
        <f ca="1">IF(ISNUMBER(F45-'Choose Housekeeping Genes'!G$12),F45-'Choose Housekeeping Genes'!G$12,"")</f>
        <v/>
      </c>
      <c r="AY45" s="22" t="str">
        <f ca="1">IF(ISNUMBER(G45-'Choose Housekeeping Genes'!H$12),G45-'Choose Housekeeping Genes'!H$12,"")</f>
        <v/>
      </c>
      <c r="AZ45" s="22" t="str">
        <f ca="1">IF(ISNUMBER(H45-'Choose Housekeeping Genes'!I$12),H45-'Choose Housekeeping Genes'!I$12,"")</f>
        <v/>
      </c>
      <c r="BA45" s="22" t="str">
        <f ca="1">IF(ISNUMBER(I45-'Choose Housekeeping Genes'!J$12),I45-'Choose Housekeeping Genes'!J$12,"")</f>
        <v/>
      </c>
      <c r="BB45" s="22" t="str">
        <f ca="1">IF(ISNUMBER(J45-'Choose Housekeeping Genes'!K$12),J45-'Choose Housekeeping Genes'!K$12,"")</f>
        <v/>
      </c>
      <c r="BC45" s="22" t="str">
        <f ca="1">IF(ISNUMBER(K45-'Choose Housekeeping Genes'!L$12),K45-'Choose Housekeeping Genes'!L$12,"")</f>
        <v/>
      </c>
      <c r="BD45" s="22" t="str">
        <f ca="1">IF(ISNUMBER(L45-'Choose Housekeeping Genes'!M$12),L45-'Choose Housekeeping Genes'!M$12,"")</f>
        <v/>
      </c>
      <c r="BE45" s="22" t="str">
        <f ca="1">IF(ISNUMBER(M45-'Choose Housekeeping Genes'!N$12),M45-'Choose Housekeeping Genes'!N$12,"")</f>
        <v/>
      </c>
      <c r="BF45" s="22" t="str">
        <f ca="1">IF(ISNUMBER(N45-'Choose Housekeeping Genes'!O$12),N45-'Choose Housekeeping Genes'!O$12,"")</f>
        <v/>
      </c>
      <c r="BG45" s="22" t="str">
        <f ca="1">IF(ISNUMBER(O45-'Choose Housekeeping Genes'!P$12),O45-'Choose Housekeeping Genes'!P$12,"")</f>
        <v/>
      </c>
      <c r="BH45" s="22" t="str">
        <f ca="1">IF(ISNUMBER(P45-'Choose Housekeeping Genes'!Q$12),P45-'Choose Housekeeping Genes'!Q$12,"")</f>
        <v/>
      </c>
      <c r="BI45" s="22" t="str">
        <f ca="1">IF(ISNUMBER(Q45-'Choose Housekeeping Genes'!R$12),Q45-'Choose Housekeeping Genes'!R$12,"")</f>
        <v/>
      </c>
      <c r="BJ45" s="22" t="str">
        <f ca="1">IF(ISNUMBER(R45-'Choose Housekeeping Genes'!S$12),R45-'Choose Housekeeping Genes'!S$12,"")</f>
        <v/>
      </c>
      <c r="BK45" s="22" t="str">
        <f ca="1">IF(ISNUMBER(S45-'Choose Housekeeping Genes'!T$12),S45-'Choose Housekeeping Genes'!T$12,"")</f>
        <v/>
      </c>
      <c r="BL45" s="22" t="str">
        <f ca="1">IF(ISNUMBER(T45-'Choose Housekeeping Genes'!U$12),T45-'Choose Housekeeping Genes'!U$12,"")</f>
        <v/>
      </c>
      <c r="BM45" s="22" t="str">
        <f ca="1">IF(ISNUMBER(U45-'Choose Housekeeping Genes'!V$12),U45-'Choose Housekeeping Genes'!V$12,"")</f>
        <v/>
      </c>
      <c r="BN45" s="22" t="str">
        <f ca="1">IF(ISNUMBER(V45-'Choose Housekeeping Genes'!W$12),V45-'Choose Housekeeping Genes'!W$12,"")</f>
        <v/>
      </c>
      <c r="BO45" s="147" t="str">
        <f t="shared" si="47"/>
        <v>Dlx4os</v>
      </c>
      <c r="BP45" s="145" t="s">
        <v>356</v>
      </c>
      <c r="BQ45" s="22" t="str">
        <f ca="1">IF(ISNUMBER(Y45-'Choose Housekeeping Genes'!AA$12),Y45-'Choose Housekeeping Genes'!AA$12,"")</f>
        <v/>
      </c>
      <c r="BR45" s="22" t="str">
        <f ca="1">IF(ISNUMBER(Z45-'Choose Housekeeping Genes'!AB$12),Z45-'Choose Housekeeping Genes'!AB$12,"")</f>
        <v/>
      </c>
      <c r="BS45" s="22" t="str">
        <f ca="1">IF(ISNUMBER(AA45-'Choose Housekeeping Genes'!AC$12),AA45-'Choose Housekeeping Genes'!AC$12,"")</f>
        <v/>
      </c>
      <c r="BT45" s="22" t="str">
        <f ca="1">IF(ISNUMBER(AB45-'Choose Housekeeping Genes'!AD$12),AB45-'Choose Housekeeping Genes'!AD$12,"")</f>
        <v/>
      </c>
      <c r="BU45" s="22" t="str">
        <f ca="1">IF(ISNUMBER(AC45-'Choose Housekeeping Genes'!AE$12),AC45-'Choose Housekeeping Genes'!AE$12,"")</f>
        <v/>
      </c>
      <c r="BV45" s="22" t="str">
        <f ca="1">IF(ISNUMBER(AD45-'Choose Housekeeping Genes'!AF$12),AD45-'Choose Housekeeping Genes'!AF$12,"")</f>
        <v/>
      </c>
      <c r="BW45" s="22" t="str">
        <f ca="1">IF(ISNUMBER(AE45-'Choose Housekeeping Genes'!AG$12),AE45-'Choose Housekeeping Genes'!AG$12,"")</f>
        <v/>
      </c>
      <c r="BX45" s="22" t="str">
        <f ca="1">IF(ISNUMBER(AF45-'Choose Housekeeping Genes'!AH$12),AF45-'Choose Housekeeping Genes'!AH$12,"")</f>
        <v/>
      </c>
      <c r="BY45" s="22" t="str">
        <f ca="1">IF(ISNUMBER(AG45-'Choose Housekeeping Genes'!AI$12),AG45-'Choose Housekeeping Genes'!AI$12,"")</f>
        <v/>
      </c>
      <c r="BZ45" s="22" t="str">
        <f ca="1">IF(ISNUMBER(AH45-'Choose Housekeeping Genes'!AJ$12),AH45-'Choose Housekeeping Genes'!AJ$12,"")</f>
        <v/>
      </c>
      <c r="CA45" s="22" t="str">
        <f ca="1">IF(ISNUMBER(AI45-'Choose Housekeeping Genes'!AK$12),AI45-'Choose Housekeeping Genes'!AK$12,"")</f>
        <v/>
      </c>
      <c r="CB45" s="22" t="str">
        <f ca="1">IF(ISNUMBER(AJ45-'Choose Housekeeping Genes'!AL$12),AJ45-'Choose Housekeeping Genes'!AL$12,"")</f>
        <v/>
      </c>
      <c r="CC45" s="22" t="str">
        <f ca="1">IF(ISNUMBER(AK45-'Choose Housekeeping Genes'!AM$12),AK45-'Choose Housekeeping Genes'!AM$12,"")</f>
        <v/>
      </c>
      <c r="CD45" s="22" t="str">
        <f ca="1">IF(ISNUMBER(AL45-'Choose Housekeeping Genes'!AN$12),AL45-'Choose Housekeeping Genes'!AN$12,"")</f>
        <v/>
      </c>
      <c r="CE45" s="22" t="str">
        <f ca="1">IF(ISNUMBER(AM45-'Choose Housekeeping Genes'!AO$12),AM45-'Choose Housekeeping Genes'!AO$12,"")</f>
        <v/>
      </c>
      <c r="CF45" s="22" t="str">
        <f ca="1">IF(ISNUMBER(AN45-'Choose Housekeeping Genes'!AP$12),AN45-'Choose Housekeeping Genes'!AP$12,"")</f>
        <v/>
      </c>
      <c r="CG45" s="22" t="str">
        <f ca="1">IF(ISNUMBER(AO45-'Choose Housekeeping Genes'!AQ$12),AO45-'Choose Housekeeping Genes'!AQ$12,"")</f>
        <v/>
      </c>
      <c r="CH45" s="22" t="str">
        <f ca="1">IF(ISNUMBER(AP45-'Choose Housekeeping Genes'!AR$12),AP45-'Choose Housekeeping Genes'!AR$12,"")</f>
        <v/>
      </c>
      <c r="CI45" s="22" t="str">
        <f ca="1">IF(ISNUMBER(AQ45-'Choose Housekeeping Genes'!AS$12),AQ45-'Choose Housekeeping Genes'!AS$12,"")</f>
        <v/>
      </c>
      <c r="CJ45" s="22" t="str">
        <f ca="1">IF(ISNUMBER(AR45-'Choose Housekeeping Genes'!AT$12),AR45-'Choose Housekeeping Genes'!AT$12,"")</f>
        <v/>
      </c>
      <c r="CK45" s="69" t="e">
        <f t="shared" ca="1" si="4"/>
        <v>#DIV/0!</v>
      </c>
      <c r="CL45" s="148" t="e">
        <f t="shared" ca="1" si="5"/>
        <v>#DIV/0!</v>
      </c>
      <c r="DA45" s="73" t="str">
        <f>'Transcript table'!C53</f>
        <v>Dlx4os</v>
      </c>
      <c r="DB45" s="21" t="s">
        <v>356</v>
      </c>
      <c r="DC45" s="68" t="str">
        <f t="shared" ca="1" si="6"/>
        <v/>
      </c>
      <c r="DD45" s="68" t="str">
        <f t="shared" ca="1" si="7"/>
        <v/>
      </c>
      <c r="DE45" s="68" t="str">
        <f t="shared" ca="1" si="8"/>
        <v/>
      </c>
      <c r="DF45" s="68" t="str">
        <f t="shared" ca="1" si="9"/>
        <v/>
      </c>
      <c r="DG45" s="68" t="str">
        <f t="shared" ca="1" si="10"/>
        <v/>
      </c>
      <c r="DH45" s="68" t="str">
        <f t="shared" ca="1" si="11"/>
        <v/>
      </c>
      <c r="DI45" s="68" t="str">
        <f t="shared" ca="1" si="12"/>
        <v/>
      </c>
      <c r="DJ45" s="68" t="str">
        <f t="shared" ca="1" si="13"/>
        <v/>
      </c>
      <c r="DK45" s="68" t="str">
        <f t="shared" ca="1" si="14"/>
        <v/>
      </c>
      <c r="DL45" s="68" t="str">
        <f t="shared" ca="1" si="15"/>
        <v/>
      </c>
      <c r="DM45" s="68" t="str">
        <f t="shared" ca="1" si="16"/>
        <v/>
      </c>
      <c r="DN45" s="68" t="str">
        <f t="shared" ca="1" si="17"/>
        <v/>
      </c>
      <c r="DO45" s="68" t="str">
        <f t="shared" ca="1" si="18"/>
        <v/>
      </c>
      <c r="DP45" s="68" t="str">
        <f t="shared" ca="1" si="19"/>
        <v/>
      </c>
      <c r="DQ45" s="68" t="str">
        <f t="shared" ca="1" si="20"/>
        <v/>
      </c>
      <c r="DR45" s="68" t="str">
        <f t="shared" ca="1" si="21"/>
        <v/>
      </c>
      <c r="DS45" s="68" t="str">
        <f t="shared" ca="1" si="22"/>
        <v/>
      </c>
      <c r="DT45" s="68" t="str">
        <f t="shared" ca="1" si="23"/>
        <v/>
      </c>
      <c r="DU45" s="68" t="str">
        <f t="shared" ca="1" si="24"/>
        <v/>
      </c>
      <c r="DV45" s="68" t="str">
        <f t="shared" ca="1" si="25"/>
        <v/>
      </c>
      <c r="DW45" s="146" t="str">
        <f>'Transcript table'!C53</f>
        <v>Dlx4os</v>
      </c>
      <c r="DX45" s="145" t="s">
        <v>356</v>
      </c>
      <c r="DY45" s="68" t="str">
        <f t="shared" ca="1" si="26"/>
        <v/>
      </c>
      <c r="DZ45" s="68" t="str">
        <f t="shared" ca="1" si="27"/>
        <v/>
      </c>
      <c r="EA45" s="68" t="str">
        <f t="shared" ca="1" si="28"/>
        <v/>
      </c>
      <c r="EB45" s="68" t="str">
        <f t="shared" ca="1" si="29"/>
        <v/>
      </c>
      <c r="EC45" s="68" t="str">
        <f t="shared" ca="1" si="30"/>
        <v/>
      </c>
      <c r="ED45" s="68" t="str">
        <f t="shared" ca="1" si="31"/>
        <v/>
      </c>
      <c r="EE45" s="68" t="str">
        <f t="shared" ca="1" si="32"/>
        <v/>
      </c>
      <c r="EF45" s="68" t="str">
        <f t="shared" ca="1" si="33"/>
        <v/>
      </c>
      <c r="EG45" s="68" t="str">
        <f t="shared" ca="1" si="34"/>
        <v/>
      </c>
      <c r="EH45" s="68" t="str">
        <f t="shared" ca="1" si="35"/>
        <v/>
      </c>
      <c r="EI45" s="68" t="str">
        <f t="shared" ca="1" si="36"/>
        <v/>
      </c>
      <c r="EJ45" s="68" t="str">
        <f t="shared" ca="1" si="37"/>
        <v/>
      </c>
      <c r="EK45" s="68" t="str">
        <f t="shared" ca="1" si="38"/>
        <v/>
      </c>
      <c r="EL45" s="68" t="str">
        <f t="shared" ca="1" si="39"/>
        <v/>
      </c>
      <c r="EM45" s="68" t="str">
        <f t="shared" ca="1" si="40"/>
        <v/>
      </c>
      <c r="EN45" s="68" t="str">
        <f t="shared" ca="1" si="41"/>
        <v/>
      </c>
      <c r="EO45" s="68" t="str">
        <f t="shared" ca="1" si="42"/>
        <v/>
      </c>
      <c r="EP45" s="68" t="str">
        <f t="shared" ca="1" si="43"/>
        <v/>
      </c>
      <c r="EQ45" s="68" t="str">
        <f t="shared" ca="1" si="44"/>
        <v/>
      </c>
      <c r="ER45" s="68" t="str">
        <f t="shared" ca="1" si="45"/>
        <v/>
      </c>
    </row>
    <row r="46" spans="1:148" ht="12.75" customHeight="1">
      <c r="A46" s="139" t="str">
        <f>'Test Sample Data'!A46</f>
        <v>Dlx6os1</v>
      </c>
      <c r="B46" s="141" t="s">
        <v>354</v>
      </c>
      <c r="C46" s="22" t="str">
        <f>IF(SUM('Test Sample Data'!C$3:C$194)&gt;10,IF(AND(ISNUMBER('Test Sample Data'!C46),'Test Sample Data'!C46&lt;35,'Test Sample Data'!C46&gt;0),'Test Sample Data'!C46-'Choose Housekeeping Genes'!D$20,35-'Choose Housekeeping Genes'!D$20),"")</f>
        <v/>
      </c>
      <c r="D46" s="22" t="str">
        <f>IF(SUM('Test Sample Data'!D$3:D$194)&gt;10,IF(AND(ISNUMBER('Test Sample Data'!D46),'Test Sample Data'!D46&lt;35,'Test Sample Data'!D46&gt;0),'Test Sample Data'!D46-'Choose Housekeeping Genes'!E$20,35-'Choose Housekeeping Genes'!E$20),"")</f>
        <v/>
      </c>
      <c r="E46" s="22" t="str">
        <f>IF(SUM('Test Sample Data'!E$3:E$194)&gt;10,IF(AND(ISNUMBER('Test Sample Data'!E46),'Test Sample Data'!E46&lt;35,'Test Sample Data'!E46&gt;0),'Test Sample Data'!E46-'Choose Housekeeping Genes'!F$20,35-'Choose Housekeeping Genes'!F$20),"")</f>
        <v/>
      </c>
      <c r="F46" s="22" t="str">
        <f>IF(SUM('Test Sample Data'!F$3:F$194)&gt;10,IF(AND(ISNUMBER('Test Sample Data'!F46),'Test Sample Data'!F46&lt;35,'Test Sample Data'!F46&gt;0),'Test Sample Data'!F46-'Choose Housekeeping Genes'!G$20,35-'Choose Housekeeping Genes'!G$20),"")</f>
        <v/>
      </c>
      <c r="G46" s="22" t="str">
        <f>IF(SUM('Test Sample Data'!G$3:G$194)&gt;10,IF(AND(ISNUMBER('Test Sample Data'!G46),'Test Sample Data'!G46&lt;35,'Test Sample Data'!G46&gt;0),'Test Sample Data'!G46-'Choose Housekeeping Genes'!H$20,35-'Choose Housekeeping Genes'!H$20),"")</f>
        <v/>
      </c>
      <c r="H46" s="22" t="str">
        <f>IF(SUM('Test Sample Data'!H$3:H$194)&gt;10,IF(AND(ISNUMBER('Test Sample Data'!H46),'Test Sample Data'!H46&lt;35,'Test Sample Data'!H46&gt;0),'Test Sample Data'!H46-'Choose Housekeeping Genes'!I$20,35-'Choose Housekeeping Genes'!I$20),"")</f>
        <v/>
      </c>
      <c r="I46" s="22" t="str">
        <f>IF(SUM('Test Sample Data'!I$3:I$194)&gt;10,IF(AND(ISNUMBER('Test Sample Data'!I46),'Test Sample Data'!I46&lt;35,'Test Sample Data'!I46&gt;0),'Test Sample Data'!I46-'Choose Housekeeping Genes'!J$20,35-'Choose Housekeeping Genes'!J$20),"")</f>
        <v/>
      </c>
      <c r="J46" s="22" t="str">
        <f>IF(SUM('Test Sample Data'!J$3:J$194)&gt;10,IF(AND(ISNUMBER('Test Sample Data'!J46),'Test Sample Data'!J46&lt;35,'Test Sample Data'!J46&gt;0),'Test Sample Data'!J46-'Choose Housekeeping Genes'!K$20,35-'Choose Housekeeping Genes'!K$20),"")</f>
        <v/>
      </c>
      <c r="K46" s="22" t="str">
        <f>IF(SUM('Test Sample Data'!K$3:K$194)&gt;10,IF(AND(ISNUMBER('Test Sample Data'!K46),'Test Sample Data'!K46&lt;35,'Test Sample Data'!K46&gt;0),'Test Sample Data'!K46-'Choose Housekeeping Genes'!L$20,35-'Choose Housekeeping Genes'!L$20),"")</f>
        <v/>
      </c>
      <c r="L46" s="22" t="str">
        <f>IF(SUM('Test Sample Data'!L$3:L$194)&gt;10,IF(AND(ISNUMBER('Test Sample Data'!L46),'Test Sample Data'!L46&lt;35,'Test Sample Data'!L46&gt;0),'Test Sample Data'!L46-'Choose Housekeeping Genes'!M$20,35-'Choose Housekeeping Genes'!M$20),"")</f>
        <v/>
      </c>
      <c r="M46" s="22" t="str">
        <f>IF(SUM('Test Sample Data'!M$3:M$194)&gt;10,IF(AND(ISNUMBER('Test Sample Data'!M46),'Test Sample Data'!M46&lt;35,'Test Sample Data'!M46&gt;0),'Test Sample Data'!M46-'Choose Housekeeping Genes'!N$20,35-'Choose Housekeeping Genes'!N$20),"")</f>
        <v/>
      </c>
      <c r="N46" s="22" t="str">
        <f>IF(SUM('Test Sample Data'!N$3:N$194)&gt;10,IF(AND(ISNUMBER('Test Sample Data'!N46),'Test Sample Data'!N46&lt;35,'Test Sample Data'!N46&gt;0),'Test Sample Data'!N46-'Choose Housekeeping Genes'!O$20,35-'Choose Housekeeping Genes'!O$20),"")</f>
        <v/>
      </c>
      <c r="O46" s="22" t="str">
        <f>IF(SUM('Test Sample Data'!O$3:O$194)&gt;10,IF(AND(ISNUMBER('Test Sample Data'!O46),'Test Sample Data'!O46&lt;35,'Test Sample Data'!O46&gt;0),'Test Sample Data'!O46-'Choose Housekeeping Genes'!P$20,35-'Choose Housekeeping Genes'!P$20),"")</f>
        <v/>
      </c>
      <c r="P46" s="22" t="str">
        <f>IF(SUM('Test Sample Data'!P$3:P$194)&gt;10,IF(AND(ISNUMBER('Test Sample Data'!P46),'Test Sample Data'!P46&lt;35,'Test Sample Data'!P46&gt;0),'Test Sample Data'!P46-'Choose Housekeeping Genes'!Q$20,35-'Choose Housekeeping Genes'!Q$20),"")</f>
        <v/>
      </c>
      <c r="Q46" s="22" t="str">
        <f>IF(SUM('Test Sample Data'!Q$3:Q$194)&gt;10,IF(AND(ISNUMBER('Test Sample Data'!Q46),'Test Sample Data'!Q46&lt;35,'Test Sample Data'!Q46&gt;0),'Test Sample Data'!Q46-'Choose Housekeeping Genes'!R$20,35-'Choose Housekeeping Genes'!R$20),"")</f>
        <v/>
      </c>
      <c r="R46" s="22" t="str">
        <f>IF(SUM('Test Sample Data'!R$3:R$194)&gt;10,IF(AND(ISNUMBER('Test Sample Data'!R46),'Test Sample Data'!R46&lt;35,'Test Sample Data'!R46&gt;0),'Test Sample Data'!R46-'Choose Housekeeping Genes'!S$20,35-'Choose Housekeeping Genes'!S$20),"")</f>
        <v/>
      </c>
      <c r="S46" s="22" t="str">
        <f>IF(SUM('Test Sample Data'!S$3:S$194)&gt;10,IF(AND(ISNUMBER('Test Sample Data'!S46),'Test Sample Data'!S46&lt;35,'Test Sample Data'!S46&gt;0),'Test Sample Data'!S46-'Choose Housekeeping Genes'!T$20,35-'Choose Housekeeping Genes'!T$20),"")</f>
        <v/>
      </c>
      <c r="T46" s="22" t="str">
        <f>IF(SUM('Test Sample Data'!T$3:T$194)&gt;10,IF(AND(ISNUMBER('Test Sample Data'!T46),'Test Sample Data'!T46&lt;35,'Test Sample Data'!T46&gt;0),'Test Sample Data'!T46-'Choose Housekeeping Genes'!U$20,35-'Choose Housekeeping Genes'!U$20),"")</f>
        <v/>
      </c>
      <c r="U46" s="22" t="str">
        <f>IF(SUM('Test Sample Data'!U$3:U$194)&gt;10,IF(AND(ISNUMBER('Test Sample Data'!U46),'Test Sample Data'!U46&lt;35,'Test Sample Data'!U46&gt;0),'Test Sample Data'!U46-'Choose Housekeeping Genes'!V$20,35-'Choose Housekeeping Genes'!V$20),"")</f>
        <v/>
      </c>
      <c r="V46" s="22" t="str">
        <f>IF(SUM('Test Sample Data'!V$3:V$194)&gt;10,IF(AND(ISNUMBER('Test Sample Data'!V46),'Test Sample Data'!V46&lt;35,'Test Sample Data'!V46&gt;0),'Test Sample Data'!V46-'Choose Housekeeping Genes'!W$20,35-'Choose Housekeeping Genes'!W$20),"")</f>
        <v/>
      </c>
      <c r="W46" s="144" t="str">
        <f>'Control Sample Data'!A46</f>
        <v>Dlx6os1</v>
      </c>
      <c r="X46" s="145" t="s">
        <v>354</v>
      </c>
      <c r="Y46" s="22" t="str">
        <f>IF(SUM('Control Sample Data'!C$3:C$194)&gt;10,IF(AND(ISNUMBER('Control Sample Data'!C46),'Control Sample Data'!C46&lt;35,'Control Sample Data'!C46&gt;0),'Control Sample Data'!C46-'Choose Housekeeping Genes'!AA$20,35-'Choose Housekeeping Genes'!AA$20),"")</f>
        <v/>
      </c>
      <c r="Z46" s="22" t="str">
        <f>IF(SUM('Control Sample Data'!D$3:D$194)&gt;10,IF(AND(ISNUMBER('Control Sample Data'!D46),'Control Sample Data'!D46&lt;35,'Control Sample Data'!D46&gt;0),'Control Sample Data'!D46-'Choose Housekeeping Genes'!AB$20,35-'Choose Housekeeping Genes'!AB$20),"")</f>
        <v/>
      </c>
      <c r="AA46" s="22" t="str">
        <f>IF(SUM('Control Sample Data'!E$3:E$194)&gt;10,IF(AND(ISNUMBER('Control Sample Data'!E46),'Control Sample Data'!E46&lt;35,'Control Sample Data'!E46&gt;0),'Control Sample Data'!E46-'Choose Housekeeping Genes'!AC$20,35-'Choose Housekeeping Genes'!AC$20),"")</f>
        <v/>
      </c>
      <c r="AB46" s="22" t="str">
        <f>IF(SUM('Control Sample Data'!F$3:F$194)&gt;10,IF(AND(ISNUMBER('Control Sample Data'!F46),'Control Sample Data'!F46&lt;35,'Control Sample Data'!F46&gt;0),'Control Sample Data'!F46-'Choose Housekeeping Genes'!AD$20,35-'Choose Housekeeping Genes'!AD$20),"")</f>
        <v/>
      </c>
      <c r="AC46" s="22" t="str">
        <f>IF(SUM('Control Sample Data'!G$3:G$194)&gt;10,IF(AND(ISNUMBER('Control Sample Data'!G46),'Control Sample Data'!G46&lt;35,'Control Sample Data'!G46&gt;0),'Control Sample Data'!G46-'Choose Housekeeping Genes'!AE$20,35-'Choose Housekeeping Genes'!AE$20),"")</f>
        <v/>
      </c>
      <c r="AD46" s="22" t="str">
        <f>IF(SUM('Control Sample Data'!H$3:H$194)&gt;10,IF(AND(ISNUMBER('Control Sample Data'!H46),'Control Sample Data'!H46&lt;35,'Control Sample Data'!H46&gt;0),'Control Sample Data'!H46-'Choose Housekeeping Genes'!AF$20,35-'Choose Housekeeping Genes'!AF$20),"")</f>
        <v/>
      </c>
      <c r="AE46" s="22" t="str">
        <f>IF(SUM('Control Sample Data'!I$3:I$194)&gt;10,IF(AND(ISNUMBER('Control Sample Data'!I46),'Control Sample Data'!I46&lt;35,'Control Sample Data'!I46&gt;0),'Control Sample Data'!I46-'Choose Housekeeping Genes'!AG$20,35-'Choose Housekeeping Genes'!AG$20),"")</f>
        <v/>
      </c>
      <c r="AF46" s="22" t="str">
        <f>IF(SUM('Control Sample Data'!J$3:J$194)&gt;10,IF(AND(ISNUMBER('Control Sample Data'!J46),'Control Sample Data'!J46&lt;35,'Control Sample Data'!J46&gt;0),'Control Sample Data'!J46-'Choose Housekeeping Genes'!AH$20,35-'Choose Housekeeping Genes'!AH$20),"")</f>
        <v/>
      </c>
      <c r="AG46" s="22" t="str">
        <f>IF(SUM('Control Sample Data'!K$3:K$194)&gt;10,IF(AND(ISNUMBER('Control Sample Data'!K46),'Control Sample Data'!K46&lt;35,'Control Sample Data'!K46&gt;0),'Control Sample Data'!K46-'Choose Housekeeping Genes'!AI$20,35-'Choose Housekeeping Genes'!AI$20),"")</f>
        <v/>
      </c>
      <c r="AH46" s="22" t="str">
        <f>IF(SUM('Control Sample Data'!L$3:L$194)&gt;10,IF(AND(ISNUMBER('Control Sample Data'!L46),'Control Sample Data'!L46&lt;35,'Control Sample Data'!L46&gt;0),'Control Sample Data'!L46-'Choose Housekeeping Genes'!AJ$20,35-'Choose Housekeeping Genes'!AJ$20),"")</f>
        <v/>
      </c>
      <c r="AI46" s="22" t="str">
        <f>IF(SUM('Control Sample Data'!M$3:M$194)&gt;10,IF(AND(ISNUMBER('Control Sample Data'!M46),'Control Sample Data'!M46&lt;35,'Control Sample Data'!M46&gt;0),'Control Sample Data'!M46-'Choose Housekeeping Genes'!AK$20,35-'Choose Housekeeping Genes'!AK$20),"")</f>
        <v/>
      </c>
      <c r="AJ46" s="22" t="str">
        <f>IF(SUM('Control Sample Data'!N$3:N$194)&gt;10,IF(AND(ISNUMBER('Control Sample Data'!N46),'Control Sample Data'!N46&lt;35,'Control Sample Data'!N46&gt;0),'Control Sample Data'!N46-'Choose Housekeeping Genes'!AL$20,35-'Choose Housekeeping Genes'!AL$20),"")</f>
        <v/>
      </c>
      <c r="AK46" s="22" t="str">
        <f>IF(SUM('Control Sample Data'!O$3:O$194)&gt;10,IF(AND(ISNUMBER('Control Sample Data'!O46),'Control Sample Data'!O46&lt;35,'Control Sample Data'!O46&gt;0),'Control Sample Data'!O46-'Choose Housekeeping Genes'!AM$20,35-'Choose Housekeeping Genes'!AM$20),"")</f>
        <v/>
      </c>
      <c r="AL46" s="22" t="str">
        <f>IF(SUM('Control Sample Data'!P$3:P$194)&gt;10,IF(AND(ISNUMBER('Control Sample Data'!P46),'Control Sample Data'!P46&lt;35,'Control Sample Data'!P46&gt;0),'Control Sample Data'!P46-'Choose Housekeeping Genes'!AN$20,35-'Choose Housekeeping Genes'!AN$20),"")</f>
        <v/>
      </c>
      <c r="AM46" s="22" t="str">
        <f>IF(SUM('Control Sample Data'!Q$3:Q$194)&gt;10,IF(AND(ISNUMBER('Control Sample Data'!Q46),'Control Sample Data'!Q46&lt;35,'Control Sample Data'!Q46&gt;0),'Control Sample Data'!Q46-'Choose Housekeeping Genes'!AO$20,35-'Choose Housekeeping Genes'!AO$20),"")</f>
        <v/>
      </c>
      <c r="AN46" s="22" t="str">
        <f>IF(SUM('Control Sample Data'!R$3:R$194)&gt;10,IF(AND(ISNUMBER('Control Sample Data'!R46),'Control Sample Data'!R46&lt;35,'Control Sample Data'!R46&gt;0),'Control Sample Data'!R46-'Choose Housekeeping Genes'!AP$20,35-'Choose Housekeeping Genes'!AP$20),"")</f>
        <v/>
      </c>
      <c r="AO46" s="22" t="str">
        <f>IF(SUM('Control Sample Data'!S$3:S$194)&gt;10,IF(AND(ISNUMBER('Control Sample Data'!S46),'Control Sample Data'!S46&lt;35,'Control Sample Data'!S46&gt;0),'Control Sample Data'!S46-'Choose Housekeeping Genes'!AQ$20,35-'Choose Housekeeping Genes'!AQ$20),"")</f>
        <v/>
      </c>
      <c r="AP46" s="22" t="str">
        <f>IF(SUM('Control Sample Data'!T$3:T$194)&gt;10,IF(AND(ISNUMBER('Control Sample Data'!T46),'Control Sample Data'!T46&lt;35,'Control Sample Data'!T46&gt;0),'Control Sample Data'!T46-'Choose Housekeeping Genes'!AR$20,35-'Choose Housekeeping Genes'!AR$20),"")</f>
        <v/>
      </c>
      <c r="AQ46" s="22" t="str">
        <f>IF(SUM('Control Sample Data'!U$3:U$194)&gt;10,IF(AND(ISNUMBER('Control Sample Data'!U46),'Control Sample Data'!U46&lt;35,'Control Sample Data'!U46&gt;0),'Control Sample Data'!U46-'Choose Housekeeping Genes'!AS$20,35-'Choose Housekeeping Genes'!AS$20),"")</f>
        <v/>
      </c>
      <c r="AR46" s="22" t="str">
        <f>IF(SUM('Control Sample Data'!V$3:V$194)&gt;10,IF(AND(ISNUMBER('Control Sample Data'!V46),'Control Sample Data'!V46&lt;35,'Control Sample Data'!V46&gt;0),'Control Sample Data'!V46-'Choose Housekeeping Genes'!AT$20,35-'Choose Housekeeping Genes'!AT$20),"")</f>
        <v/>
      </c>
      <c r="AS46" s="73" t="str">
        <f>'Control Sample Data'!A46</f>
        <v>Dlx6os1</v>
      </c>
      <c r="AT46" s="21" t="s">
        <v>354</v>
      </c>
      <c r="AU46" s="22" t="str">
        <f ca="1">IF(ISNUMBER(C46-'Choose Housekeeping Genes'!D$12),C46-'Choose Housekeeping Genes'!D$12,"")</f>
        <v/>
      </c>
      <c r="AV46" s="22" t="str">
        <f ca="1">IF(ISNUMBER(D46-'Choose Housekeeping Genes'!E$12),D46-'Choose Housekeeping Genes'!E$12,"")</f>
        <v/>
      </c>
      <c r="AW46" s="22" t="str">
        <f ca="1">IF(ISNUMBER(E46-'Choose Housekeeping Genes'!F$12),E46-'Choose Housekeeping Genes'!F$12,"")</f>
        <v/>
      </c>
      <c r="AX46" s="22" t="str">
        <f ca="1">IF(ISNUMBER(F46-'Choose Housekeeping Genes'!G$12),F46-'Choose Housekeeping Genes'!G$12,"")</f>
        <v/>
      </c>
      <c r="AY46" s="22" t="str">
        <f ca="1">IF(ISNUMBER(G46-'Choose Housekeeping Genes'!H$12),G46-'Choose Housekeeping Genes'!H$12,"")</f>
        <v/>
      </c>
      <c r="AZ46" s="22" t="str">
        <f ca="1">IF(ISNUMBER(H46-'Choose Housekeeping Genes'!I$12),H46-'Choose Housekeeping Genes'!I$12,"")</f>
        <v/>
      </c>
      <c r="BA46" s="22" t="str">
        <f ca="1">IF(ISNUMBER(I46-'Choose Housekeeping Genes'!J$12),I46-'Choose Housekeeping Genes'!J$12,"")</f>
        <v/>
      </c>
      <c r="BB46" s="22" t="str">
        <f ca="1">IF(ISNUMBER(J46-'Choose Housekeeping Genes'!K$12),J46-'Choose Housekeeping Genes'!K$12,"")</f>
        <v/>
      </c>
      <c r="BC46" s="22" t="str">
        <f ca="1">IF(ISNUMBER(K46-'Choose Housekeeping Genes'!L$12),K46-'Choose Housekeeping Genes'!L$12,"")</f>
        <v/>
      </c>
      <c r="BD46" s="22" t="str">
        <f ca="1">IF(ISNUMBER(L46-'Choose Housekeeping Genes'!M$12),L46-'Choose Housekeeping Genes'!M$12,"")</f>
        <v/>
      </c>
      <c r="BE46" s="22" t="str">
        <f ca="1">IF(ISNUMBER(M46-'Choose Housekeeping Genes'!N$12),M46-'Choose Housekeeping Genes'!N$12,"")</f>
        <v/>
      </c>
      <c r="BF46" s="22" t="str">
        <f ca="1">IF(ISNUMBER(N46-'Choose Housekeeping Genes'!O$12),N46-'Choose Housekeeping Genes'!O$12,"")</f>
        <v/>
      </c>
      <c r="BG46" s="22" t="str">
        <f ca="1">IF(ISNUMBER(O46-'Choose Housekeeping Genes'!P$12),O46-'Choose Housekeeping Genes'!P$12,"")</f>
        <v/>
      </c>
      <c r="BH46" s="22" t="str">
        <f ca="1">IF(ISNUMBER(P46-'Choose Housekeeping Genes'!Q$12),P46-'Choose Housekeeping Genes'!Q$12,"")</f>
        <v/>
      </c>
      <c r="BI46" s="22" t="str">
        <f ca="1">IF(ISNUMBER(Q46-'Choose Housekeeping Genes'!R$12),Q46-'Choose Housekeeping Genes'!R$12,"")</f>
        <v/>
      </c>
      <c r="BJ46" s="22" t="str">
        <f ca="1">IF(ISNUMBER(R46-'Choose Housekeeping Genes'!S$12),R46-'Choose Housekeeping Genes'!S$12,"")</f>
        <v/>
      </c>
      <c r="BK46" s="22" t="str">
        <f ca="1">IF(ISNUMBER(S46-'Choose Housekeeping Genes'!T$12),S46-'Choose Housekeeping Genes'!T$12,"")</f>
        <v/>
      </c>
      <c r="BL46" s="22" t="str">
        <f ca="1">IF(ISNUMBER(T46-'Choose Housekeeping Genes'!U$12),T46-'Choose Housekeeping Genes'!U$12,"")</f>
        <v/>
      </c>
      <c r="BM46" s="22" t="str">
        <f ca="1">IF(ISNUMBER(U46-'Choose Housekeeping Genes'!V$12),U46-'Choose Housekeeping Genes'!V$12,"")</f>
        <v/>
      </c>
      <c r="BN46" s="22" t="str">
        <f ca="1">IF(ISNUMBER(V46-'Choose Housekeeping Genes'!W$12),V46-'Choose Housekeeping Genes'!W$12,"")</f>
        <v/>
      </c>
      <c r="BO46" s="147" t="str">
        <f t="shared" si="47"/>
        <v>Dlx6os1</v>
      </c>
      <c r="BP46" s="145" t="s">
        <v>354</v>
      </c>
      <c r="BQ46" s="22" t="str">
        <f ca="1">IF(ISNUMBER(Y46-'Choose Housekeeping Genes'!AA$12),Y46-'Choose Housekeeping Genes'!AA$12,"")</f>
        <v/>
      </c>
      <c r="BR46" s="22" t="str">
        <f ca="1">IF(ISNUMBER(Z46-'Choose Housekeeping Genes'!AB$12),Z46-'Choose Housekeeping Genes'!AB$12,"")</f>
        <v/>
      </c>
      <c r="BS46" s="22" t="str">
        <f ca="1">IF(ISNUMBER(AA46-'Choose Housekeeping Genes'!AC$12),AA46-'Choose Housekeeping Genes'!AC$12,"")</f>
        <v/>
      </c>
      <c r="BT46" s="22" t="str">
        <f ca="1">IF(ISNUMBER(AB46-'Choose Housekeeping Genes'!AD$12),AB46-'Choose Housekeeping Genes'!AD$12,"")</f>
        <v/>
      </c>
      <c r="BU46" s="22" t="str">
        <f ca="1">IF(ISNUMBER(AC46-'Choose Housekeeping Genes'!AE$12),AC46-'Choose Housekeeping Genes'!AE$12,"")</f>
        <v/>
      </c>
      <c r="BV46" s="22" t="str">
        <f ca="1">IF(ISNUMBER(AD46-'Choose Housekeeping Genes'!AF$12),AD46-'Choose Housekeeping Genes'!AF$12,"")</f>
        <v/>
      </c>
      <c r="BW46" s="22" t="str">
        <f ca="1">IF(ISNUMBER(AE46-'Choose Housekeeping Genes'!AG$12),AE46-'Choose Housekeeping Genes'!AG$12,"")</f>
        <v/>
      </c>
      <c r="BX46" s="22" t="str">
        <f ca="1">IF(ISNUMBER(AF46-'Choose Housekeeping Genes'!AH$12),AF46-'Choose Housekeeping Genes'!AH$12,"")</f>
        <v/>
      </c>
      <c r="BY46" s="22" t="str">
        <f ca="1">IF(ISNUMBER(AG46-'Choose Housekeeping Genes'!AI$12),AG46-'Choose Housekeeping Genes'!AI$12,"")</f>
        <v/>
      </c>
      <c r="BZ46" s="22" t="str">
        <f ca="1">IF(ISNUMBER(AH46-'Choose Housekeeping Genes'!AJ$12),AH46-'Choose Housekeeping Genes'!AJ$12,"")</f>
        <v/>
      </c>
      <c r="CA46" s="22" t="str">
        <f ca="1">IF(ISNUMBER(AI46-'Choose Housekeeping Genes'!AK$12),AI46-'Choose Housekeeping Genes'!AK$12,"")</f>
        <v/>
      </c>
      <c r="CB46" s="22" t="str">
        <f ca="1">IF(ISNUMBER(AJ46-'Choose Housekeeping Genes'!AL$12),AJ46-'Choose Housekeeping Genes'!AL$12,"")</f>
        <v/>
      </c>
      <c r="CC46" s="22" t="str">
        <f ca="1">IF(ISNUMBER(AK46-'Choose Housekeeping Genes'!AM$12),AK46-'Choose Housekeeping Genes'!AM$12,"")</f>
        <v/>
      </c>
      <c r="CD46" s="22" t="str">
        <f ca="1">IF(ISNUMBER(AL46-'Choose Housekeeping Genes'!AN$12),AL46-'Choose Housekeeping Genes'!AN$12,"")</f>
        <v/>
      </c>
      <c r="CE46" s="22" t="str">
        <f ca="1">IF(ISNUMBER(AM46-'Choose Housekeeping Genes'!AO$12),AM46-'Choose Housekeeping Genes'!AO$12,"")</f>
        <v/>
      </c>
      <c r="CF46" s="22" t="str">
        <f ca="1">IF(ISNUMBER(AN46-'Choose Housekeeping Genes'!AP$12),AN46-'Choose Housekeeping Genes'!AP$12,"")</f>
        <v/>
      </c>
      <c r="CG46" s="22" t="str">
        <f ca="1">IF(ISNUMBER(AO46-'Choose Housekeeping Genes'!AQ$12),AO46-'Choose Housekeeping Genes'!AQ$12,"")</f>
        <v/>
      </c>
      <c r="CH46" s="22" t="str">
        <f ca="1">IF(ISNUMBER(AP46-'Choose Housekeeping Genes'!AR$12),AP46-'Choose Housekeeping Genes'!AR$12,"")</f>
        <v/>
      </c>
      <c r="CI46" s="22" t="str">
        <f ca="1">IF(ISNUMBER(AQ46-'Choose Housekeeping Genes'!AS$12),AQ46-'Choose Housekeeping Genes'!AS$12,"")</f>
        <v/>
      </c>
      <c r="CJ46" s="22" t="str">
        <f ca="1">IF(ISNUMBER(AR46-'Choose Housekeeping Genes'!AT$12),AR46-'Choose Housekeeping Genes'!AT$12,"")</f>
        <v/>
      </c>
      <c r="CK46" s="69" t="e">
        <f t="shared" ca="1" si="4"/>
        <v>#DIV/0!</v>
      </c>
      <c r="CL46" s="148" t="e">
        <f t="shared" ca="1" si="5"/>
        <v>#DIV/0!</v>
      </c>
      <c r="DA46" s="73" t="str">
        <f>'Transcript table'!C54</f>
        <v>Dlx6os1</v>
      </c>
      <c r="DB46" s="21" t="s">
        <v>354</v>
      </c>
      <c r="DC46" s="68" t="str">
        <f t="shared" ca="1" si="6"/>
        <v/>
      </c>
      <c r="DD46" s="68" t="str">
        <f t="shared" ca="1" si="7"/>
        <v/>
      </c>
      <c r="DE46" s="68" t="str">
        <f t="shared" ca="1" si="8"/>
        <v/>
      </c>
      <c r="DF46" s="68" t="str">
        <f t="shared" ca="1" si="9"/>
        <v/>
      </c>
      <c r="DG46" s="68" t="str">
        <f t="shared" ca="1" si="10"/>
        <v/>
      </c>
      <c r="DH46" s="68" t="str">
        <f t="shared" ca="1" si="11"/>
        <v/>
      </c>
      <c r="DI46" s="68" t="str">
        <f t="shared" ca="1" si="12"/>
        <v/>
      </c>
      <c r="DJ46" s="68" t="str">
        <f t="shared" ca="1" si="13"/>
        <v/>
      </c>
      <c r="DK46" s="68" t="str">
        <f t="shared" ca="1" si="14"/>
        <v/>
      </c>
      <c r="DL46" s="68" t="str">
        <f t="shared" ca="1" si="15"/>
        <v/>
      </c>
      <c r="DM46" s="68" t="str">
        <f t="shared" ca="1" si="16"/>
        <v/>
      </c>
      <c r="DN46" s="68" t="str">
        <f t="shared" ca="1" si="17"/>
        <v/>
      </c>
      <c r="DO46" s="68" t="str">
        <f t="shared" ca="1" si="18"/>
        <v/>
      </c>
      <c r="DP46" s="68" t="str">
        <f t="shared" ca="1" si="19"/>
        <v/>
      </c>
      <c r="DQ46" s="68" t="str">
        <f t="shared" ca="1" si="20"/>
        <v/>
      </c>
      <c r="DR46" s="68" t="str">
        <f t="shared" ca="1" si="21"/>
        <v/>
      </c>
      <c r="DS46" s="68" t="str">
        <f t="shared" ca="1" si="22"/>
        <v/>
      </c>
      <c r="DT46" s="68" t="str">
        <f t="shared" ca="1" si="23"/>
        <v/>
      </c>
      <c r="DU46" s="68" t="str">
        <f t="shared" ca="1" si="24"/>
        <v/>
      </c>
      <c r="DV46" s="68" t="str">
        <f t="shared" ca="1" si="25"/>
        <v/>
      </c>
      <c r="DW46" s="146" t="str">
        <f>'Transcript table'!C54</f>
        <v>Dlx6os1</v>
      </c>
      <c r="DX46" s="145" t="s">
        <v>354</v>
      </c>
      <c r="DY46" s="68" t="str">
        <f t="shared" ca="1" si="26"/>
        <v/>
      </c>
      <c r="DZ46" s="68" t="str">
        <f t="shared" ca="1" si="27"/>
        <v/>
      </c>
      <c r="EA46" s="68" t="str">
        <f t="shared" ca="1" si="28"/>
        <v/>
      </c>
      <c r="EB46" s="68" t="str">
        <f t="shared" ca="1" si="29"/>
        <v/>
      </c>
      <c r="EC46" s="68" t="str">
        <f t="shared" ca="1" si="30"/>
        <v/>
      </c>
      <c r="ED46" s="68" t="str">
        <f t="shared" ca="1" si="31"/>
        <v/>
      </c>
      <c r="EE46" s="68" t="str">
        <f t="shared" ca="1" si="32"/>
        <v/>
      </c>
      <c r="EF46" s="68" t="str">
        <f t="shared" ca="1" si="33"/>
        <v/>
      </c>
      <c r="EG46" s="68" t="str">
        <f t="shared" ca="1" si="34"/>
        <v/>
      </c>
      <c r="EH46" s="68" t="str">
        <f t="shared" ca="1" si="35"/>
        <v/>
      </c>
      <c r="EI46" s="68" t="str">
        <f t="shared" ca="1" si="36"/>
        <v/>
      </c>
      <c r="EJ46" s="68" t="str">
        <f t="shared" ca="1" si="37"/>
        <v/>
      </c>
      <c r="EK46" s="68" t="str">
        <f t="shared" ca="1" si="38"/>
        <v/>
      </c>
      <c r="EL46" s="68" t="str">
        <f t="shared" ca="1" si="39"/>
        <v/>
      </c>
      <c r="EM46" s="68" t="str">
        <f t="shared" ca="1" si="40"/>
        <v/>
      </c>
      <c r="EN46" s="68" t="str">
        <f t="shared" ca="1" si="41"/>
        <v/>
      </c>
      <c r="EO46" s="68" t="str">
        <f t="shared" ca="1" si="42"/>
        <v/>
      </c>
      <c r="EP46" s="68" t="str">
        <f t="shared" ca="1" si="43"/>
        <v/>
      </c>
      <c r="EQ46" s="68" t="str">
        <f t="shared" ca="1" si="44"/>
        <v/>
      </c>
      <c r="ER46" s="68" t="str">
        <f t="shared" ca="1" si="45"/>
        <v/>
      </c>
    </row>
    <row r="47" spans="1:148" ht="12.75" customHeight="1">
      <c r="A47" s="139" t="str">
        <f>'Test Sample Data'!A47</f>
        <v>Dreh</v>
      </c>
      <c r="B47" s="141" t="s">
        <v>352</v>
      </c>
      <c r="C47" s="22" t="str">
        <f>IF(SUM('Test Sample Data'!C$3:C$194)&gt;10,IF(AND(ISNUMBER('Test Sample Data'!C47),'Test Sample Data'!C47&lt;35,'Test Sample Data'!C47&gt;0),'Test Sample Data'!C47-'Choose Housekeeping Genes'!D$20,35-'Choose Housekeeping Genes'!D$20),"")</f>
        <v/>
      </c>
      <c r="D47" s="22" t="str">
        <f>IF(SUM('Test Sample Data'!D$3:D$194)&gt;10,IF(AND(ISNUMBER('Test Sample Data'!D47),'Test Sample Data'!D47&lt;35,'Test Sample Data'!D47&gt;0),'Test Sample Data'!D47-'Choose Housekeeping Genes'!E$20,35-'Choose Housekeeping Genes'!E$20),"")</f>
        <v/>
      </c>
      <c r="E47" s="22" t="str">
        <f>IF(SUM('Test Sample Data'!E$3:E$194)&gt;10,IF(AND(ISNUMBER('Test Sample Data'!E47),'Test Sample Data'!E47&lt;35,'Test Sample Data'!E47&gt;0),'Test Sample Data'!E47-'Choose Housekeeping Genes'!F$20,35-'Choose Housekeeping Genes'!F$20),"")</f>
        <v/>
      </c>
      <c r="F47" s="22" t="str">
        <f>IF(SUM('Test Sample Data'!F$3:F$194)&gt;10,IF(AND(ISNUMBER('Test Sample Data'!F47),'Test Sample Data'!F47&lt;35,'Test Sample Data'!F47&gt;0),'Test Sample Data'!F47-'Choose Housekeeping Genes'!G$20,35-'Choose Housekeeping Genes'!G$20),"")</f>
        <v/>
      </c>
      <c r="G47" s="22" t="str">
        <f>IF(SUM('Test Sample Data'!G$3:G$194)&gt;10,IF(AND(ISNUMBER('Test Sample Data'!G47),'Test Sample Data'!G47&lt;35,'Test Sample Data'!G47&gt;0),'Test Sample Data'!G47-'Choose Housekeeping Genes'!H$20,35-'Choose Housekeeping Genes'!H$20),"")</f>
        <v/>
      </c>
      <c r="H47" s="22" t="str">
        <f>IF(SUM('Test Sample Data'!H$3:H$194)&gt;10,IF(AND(ISNUMBER('Test Sample Data'!H47),'Test Sample Data'!H47&lt;35,'Test Sample Data'!H47&gt;0),'Test Sample Data'!H47-'Choose Housekeeping Genes'!I$20,35-'Choose Housekeeping Genes'!I$20),"")</f>
        <v/>
      </c>
      <c r="I47" s="22" t="str">
        <f>IF(SUM('Test Sample Data'!I$3:I$194)&gt;10,IF(AND(ISNUMBER('Test Sample Data'!I47),'Test Sample Data'!I47&lt;35,'Test Sample Data'!I47&gt;0),'Test Sample Data'!I47-'Choose Housekeeping Genes'!J$20,35-'Choose Housekeeping Genes'!J$20),"")</f>
        <v/>
      </c>
      <c r="J47" s="22" t="str">
        <f>IF(SUM('Test Sample Data'!J$3:J$194)&gt;10,IF(AND(ISNUMBER('Test Sample Data'!J47),'Test Sample Data'!J47&lt;35,'Test Sample Data'!J47&gt;0),'Test Sample Data'!J47-'Choose Housekeeping Genes'!K$20,35-'Choose Housekeeping Genes'!K$20),"")</f>
        <v/>
      </c>
      <c r="K47" s="22" t="str">
        <f>IF(SUM('Test Sample Data'!K$3:K$194)&gt;10,IF(AND(ISNUMBER('Test Sample Data'!K47),'Test Sample Data'!K47&lt;35,'Test Sample Data'!K47&gt;0),'Test Sample Data'!K47-'Choose Housekeeping Genes'!L$20,35-'Choose Housekeeping Genes'!L$20),"")</f>
        <v/>
      </c>
      <c r="L47" s="22" t="str">
        <f>IF(SUM('Test Sample Data'!L$3:L$194)&gt;10,IF(AND(ISNUMBER('Test Sample Data'!L47),'Test Sample Data'!L47&lt;35,'Test Sample Data'!L47&gt;0),'Test Sample Data'!L47-'Choose Housekeeping Genes'!M$20,35-'Choose Housekeeping Genes'!M$20),"")</f>
        <v/>
      </c>
      <c r="M47" s="22" t="str">
        <f>IF(SUM('Test Sample Data'!M$3:M$194)&gt;10,IF(AND(ISNUMBER('Test Sample Data'!M47),'Test Sample Data'!M47&lt;35,'Test Sample Data'!M47&gt;0),'Test Sample Data'!M47-'Choose Housekeeping Genes'!N$20,35-'Choose Housekeeping Genes'!N$20),"")</f>
        <v/>
      </c>
      <c r="N47" s="22" t="str">
        <f>IF(SUM('Test Sample Data'!N$3:N$194)&gt;10,IF(AND(ISNUMBER('Test Sample Data'!N47),'Test Sample Data'!N47&lt;35,'Test Sample Data'!N47&gt;0),'Test Sample Data'!N47-'Choose Housekeeping Genes'!O$20,35-'Choose Housekeeping Genes'!O$20),"")</f>
        <v/>
      </c>
      <c r="O47" s="22" t="str">
        <f>IF(SUM('Test Sample Data'!O$3:O$194)&gt;10,IF(AND(ISNUMBER('Test Sample Data'!O47),'Test Sample Data'!O47&lt;35,'Test Sample Data'!O47&gt;0),'Test Sample Data'!O47-'Choose Housekeeping Genes'!P$20,35-'Choose Housekeeping Genes'!P$20),"")</f>
        <v/>
      </c>
      <c r="P47" s="22" t="str">
        <f>IF(SUM('Test Sample Data'!P$3:P$194)&gt;10,IF(AND(ISNUMBER('Test Sample Data'!P47),'Test Sample Data'!P47&lt;35,'Test Sample Data'!P47&gt;0),'Test Sample Data'!P47-'Choose Housekeeping Genes'!Q$20,35-'Choose Housekeeping Genes'!Q$20),"")</f>
        <v/>
      </c>
      <c r="Q47" s="22" t="str">
        <f>IF(SUM('Test Sample Data'!Q$3:Q$194)&gt;10,IF(AND(ISNUMBER('Test Sample Data'!Q47),'Test Sample Data'!Q47&lt;35,'Test Sample Data'!Q47&gt;0),'Test Sample Data'!Q47-'Choose Housekeeping Genes'!R$20,35-'Choose Housekeeping Genes'!R$20),"")</f>
        <v/>
      </c>
      <c r="R47" s="22" t="str">
        <f>IF(SUM('Test Sample Data'!R$3:R$194)&gt;10,IF(AND(ISNUMBER('Test Sample Data'!R47),'Test Sample Data'!R47&lt;35,'Test Sample Data'!R47&gt;0),'Test Sample Data'!R47-'Choose Housekeeping Genes'!S$20,35-'Choose Housekeeping Genes'!S$20),"")</f>
        <v/>
      </c>
      <c r="S47" s="22" t="str">
        <f>IF(SUM('Test Sample Data'!S$3:S$194)&gt;10,IF(AND(ISNUMBER('Test Sample Data'!S47),'Test Sample Data'!S47&lt;35,'Test Sample Data'!S47&gt;0),'Test Sample Data'!S47-'Choose Housekeeping Genes'!T$20,35-'Choose Housekeeping Genes'!T$20),"")</f>
        <v/>
      </c>
      <c r="T47" s="22" t="str">
        <f>IF(SUM('Test Sample Data'!T$3:T$194)&gt;10,IF(AND(ISNUMBER('Test Sample Data'!T47),'Test Sample Data'!T47&lt;35,'Test Sample Data'!T47&gt;0),'Test Sample Data'!T47-'Choose Housekeeping Genes'!U$20,35-'Choose Housekeeping Genes'!U$20),"")</f>
        <v/>
      </c>
      <c r="U47" s="22" t="str">
        <f>IF(SUM('Test Sample Data'!U$3:U$194)&gt;10,IF(AND(ISNUMBER('Test Sample Data'!U47),'Test Sample Data'!U47&lt;35,'Test Sample Data'!U47&gt;0),'Test Sample Data'!U47-'Choose Housekeeping Genes'!V$20,35-'Choose Housekeeping Genes'!V$20),"")</f>
        <v/>
      </c>
      <c r="V47" s="22" t="str">
        <f>IF(SUM('Test Sample Data'!V$3:V$194)&gt;10,IF(AND(ISNUMBER('Test Sample Data'!V47),'Test Sample Data'!V47&lt;35,'Test Sample Data'!V47&gt;0),'Test Sample Data'!V47-'Choose Housekeeping Genes'!W$20,35-'Choose Housekeeping Genes'!W$20),"")</f>
        <v/>
      </c>
      <c r="W47" s="144" t="str">
        <f>'Control Sample Data'!A47</f>
        <v>Dreh</v>
      </c>
      <c r="X47" s="145" t="s">
        <v>352</v>
      </c>
      <c r="Y47" s="22" t="str">
        <f>IF(SUM('Control Sample Data'!C$3:C$194)&gt;10,IF(AND(ISNUMBER('Control Sample Data'!C47),'Control Sample Data'!C47&lt;35,'Control Sample Data'!C47&gt;0),'Control Sample Data'!C47-'Choose Housekeeping Genes'!AA$20,35-'Choose Housekeeping Genes'!AA$20),"")</f>
        <v/>
      </c>
      <c r="Z47" s="22" t="str">
        <f>IF(SUM('Control Sample Data'!D$3:D$194)&gt;10,IF(AND(ISNUMBER('Control Sample Data'!D47),'Control Sample Data'!D47&lt;35,'Control Sample Data'!D47&gt;0),'Control Sample Data'!D47-'Choose Housekeeping Genes'!AB$20,35-'Choose Housekeeping Genes'!AB$20),"")</f>
        <v/>
      </c>
      <c r="AA47" s="22" t="str">
        <f>IF(SUM('Control Sample Data'!E$3:E$194)&gt;10,IF(AND(ISNUMBER('Control Sample Data'!E47),'Control Sample Data'!E47&lt;35,'Control Sample Data'!E47&gt;0),'Control Sample Data'!E47-'Choose Housekeeping Genes'!AC$20,35-'Choose Housekeeping Genes'!AC$20),"")</f>
        <v/>
      </c>
      <c r="AB47" s="22" t="str">
        <f>IF(SUM('Control Sample Data'!F$3:F$194)&gt;10,IF(AND(ISNUMBER('Control Sample Data'!F47),'Control Sample Data'!F47&lt;35,'Control Sample Data'!F47&gt;0),'Control Sample Data'!F47-'Choose Housekeeping Genes'!AD$20,35-'Choose Housekeeping Genes'!AD$20),"")</f>
        <v/>
      </c>
      <c r="AC47" s="22" t="str">
        <f>IF(SUM('Control Sample Data'!G$3:G$194)&gt;10,IF(AND(ISNUMBER('Control Sample Data'!G47),'Control Sample Data'!G47&lt;35,'Control Sample Data'!G47&gt;0),'Control Sample Data'!G47-'Choose Housekeeping Genes'!AE$20,35-'Choose Housekeeping Genes'!AE$20),"")</f>
        <v/>
      </c>
      <c r="AD47" s="22" t="str">
        <f>IF(SUM('Control Sample Data'!H$3:H$194)&gt;10,IF(AND(ISNUMBER('Control Sample Data'!H47),'Control Sample Data'!H47&lt;35,'Control Sample Data'!H47&gt;0),'Control Sample Data'!H47-'Choose Housekeeping Genes'!AF$20,35-'Choose Housekeeping Genes'!AF$20),"")</f>
        <v/>
      </c>
      <c r="AE47" s="22" t="str">
        <f>IF(SUM('Control Sample Data'!I$3:I$194)&gt;10,IF(AND(ISNUMBER('Control Sample Data'!I47),'Control Sample Data'!I47&lt;35,'Control Sample Data'!I47&gt;0),'Control Sample Data'!I47-'Choose Housekeeping Genes'!AG$20,35-'Choose Housekeeping Genes'!AG$20),"")</f>
        <v/>
      </c>
      <c r="AF47" s="22" t="str">
        <f>IF(SUM('Control Sample Data'!J$3:J$194)&gt;10,IF(AND(ISNUMBER('Control Sample Data'!J47),'Control Sample Data'!J47&lt;35,'Control Sample Data'!J47&gt;0),'Control Sample Data'!J47-'Choose Housekeeping Genes'!AH$20,35-'Choose Housekeeping Genes'!AH$20),"")</f>
        <v/>
      </c>
      <c r="AG47" s="22" t="str">
        <f>IF(SUM('Control Sample Data'!K$3:K$194)&gt;10,IF(AND(ISNUMBER('Control Sample Data'!K47),'Control Sample Data'!K47&lt;35,'Control Sample Data'!K47&gt;0),'Control Sample Data'!K47-'Choose Housekeeping Genes'!AI$20,35-'Choose Housekeeping Genes'!AI$20),"")</f>
        <v/>
      </c>
      <c r="AH47" s="22" t="str">
        <f>IF(SUM('Control Sample Data'!L$3:L$194)&gt;10,IF(AND(ISNUMBER('Control Sample Data'!L47),'Control Sample Data'!L47&lt;35,'Control Sample Data'!L47&gt;0),'Control Sample Data'!L47-'Choose Housekeeping Genes'!AJ$20,35-'Choose Housekeeping Genes'!AJ$20),"")</f>
        <v/>
      </c>
      <c r="AI47" s="22" t="str">
        <f>IF(SUM('Control Sample Data'!M$3:M$194)&gt;10,IF(AND(ISNUMBER('Control Sample Data'!M47),'Control Sample Data'!M47&lt;35,'Control Sample Data'!M47&gt;0),'Control Sample Data'!M47-'Choose Housekeeping Genes'!AK$20,35-'Choose Housekeeping Genes'!AK$20),"")</f>
        <v/>
      </c>
      <c r="AJ47" s="22" t="str">
        <f>IF(SUM('Control Sample Data'!N$3:N$194)&gt;10,IF(AND(ISNUMBER('Control Sample Data'!N47),'Control Sample Data'!N47&lt;35,'Control Sample Data'!N47&gt;0),'Control Sample Data'!N47-'Choose Housekeeping Genes'!AL$20,35-'Choose Housekeeping Genes'!AL$20),"")</f>
        <v/>
      </c>
      <c r="AK47" s="22" t="str">
        <f>IF(SUM('Control Sample Data'!O$3:O$194)&gt;10,IF(AND(ISNUMBER('Control Sample Data'!O47),'Control Sample Data'!O47&lt;35,'Control Sample Data'!O47&gt;0),'Control Sample Data'!O47-'Choose Housekeeping Genes'!AM$20,35-'Choose Housekeeping Genes'!AM$20),"")</f>
        <v/>
      </c>
      <c r="AL47" s="22" t="str">
        <f>IF(SUM('Control Sample Data'!P$3:P$194)&gt;10,IF(AND(ISNUMBER('Control Sample Data'!P47),'Control Sample Data'!P47&lt;35,'Control Sample Data'!P47&gt;0),'Control Sample Data'!P47-'Choose Housekeeping Genes'!AN$20,35-'Choose Housekeeping Genes'!AN$20),"")</f>
        <v/>
      </c>
      <c r="AM47" s="22" t="str">
        <f>IF(SUM('Control Sample Data'!Q$3:Q$194)&gt;10,IF(AND(ISNUMBER('Control Sample Data'!Q47),'Control Sample Data'!Q47&lt;35,'Control Sample Data'!Q47&gt;0),'Control Sample Data'!Q47-'Choose Housekeeping Genes'!AO$20,35-'Choose Housekeeping Genes'!AO$20),"")</f>
        <v/>
      </c>
      <c r="AN47" s="22" t="str">
        <f>IF(SUM('Control Sample Data'!R$3:R$194)&gt;10,IF(AND(ISNUMBER('Control Sample Data'!R47),'Control Sample Data'!R47&lt;35,'Control Sample Data'!R47&gt;0),'Control Sample Data'!R47-'Choose Housekeeping Genes'!AP$20,35-'Choose Housekeeping Genes'!AP$20),"")</f>
        <v/>
      </c>
      <c r="AO47" s="22" t="str">
        <f>IF(SUM('Control Sample Data'!S$3:S$194)&gt;10,IF(AND(ISNUMBER('Control Sample Data'!S47),'Control Sample Data'!S47&lt;35,'Control Sample Data'!S47&gt;0),'Control Sample Data'!S47-'Choose Housekeeping Genes'!AQ$20,35-'Choose Housekeeping Genes'!AQ$20),"")</f>
        <v/>
      </c>
      <c r="AP47" s="22" t="str">
        <f>IF(SUM('Control Sample Data'!T$3:T$194)&gt;10,IF(AND(ISNUMBER('Control Sample Data'!T47),'Control Sample Data'!T47&lt;35,'Control Sample Data'!T47&gt;0),'Control Sample Data'!T47-'Choose Housekeeping Genes'!AR$20,35-'Choose Housekeeping Genes'!AR$20),"")</f>
        <v/>
      </c>
      <c r="AQ47" s="22" t="str">
        <f>IF(SUM('Control Sample Data'!U$3:U$194)&gt;10,IF(AND(ISNUMBER('Control Sample Data'!U47),'Control Sample Data'!U47&lt;35,'Control Sample Data'!U47&gt;0),'Control Sample Data'!U47-'Choose Housekeeping Genes'!AS$20,35-'Choose Housekeeping Genes'!AS$20),"")</f>
        <v/>
      </c>
      <c r="AR47" s="22" t="str">
        <f>IF(SUM('Control Sample Data'!V$3:V$194)&gt;10,IF(AND(ISNUMBER('Control Sample Data'!V47),'Control Sample Data'!V47&lt;35,'Control Sample Data'!V47&gt;0),'Control Sample Data'!V47-'Choose Housekeeping Genes'!AT$20,35-'Choose Housekeeping Genes'!AT$20),"")</f>
        <v/>
      </c>
      <c r="AS47" s="73" t="str">
        <f>'Control Sample Data'!A47</f>
        <v>Dreh</v>
      </c>
      <c r="AT47" s="21" t="s">
        <v>352</v>
      </c>
      <c r="AU47" s="22" t="str">
        <f ca="1">IF(ISNUMBER(C47-'Choose Housekeeping Genes'!D$12),C47-'Choose Housekeeping Genes'!D$12,"")</f>
        <v/>
      </c>
      <c r="AV47" s="22" t="str">
        <f ca="1">IF(ISNUMBER(D47-'Choose Housekeeping Genes'!E$12),D47-'Choose Housekeeping Genes'!E$12,"")</f>
        <v/>
      </c>
      <c r="AW47" s="22" t="str">
        <f ca="1">IF(ISNUMBER(E47-'Choose Housekeeping Genes'!F$12),E47-'Choose Housekeeping Genes'!F$12,"")</f>
        <v/>
      </c>
      <c r="AX47" s="22" t="str">
        <f ca="1">IF(ISNUMBER(F47-'Choose Housekeeping Genes'!G$12),F47-'Choose Housekeeping Genes'!G$12,"")</f>
        <v/>
      </c>
      <c r="AY47" s="22" t="str">
        <f ca="1">IF(ISNUMBER(G47-'Choose Housekeeping Genes'!H$12),G47-'Choose Housekeeping Genes'!H$12,"")</f>
        <v/>
      </c>
      <c r="AZ47" s="22" t="str">
        <f ca="1">IF(ISNUMBER(H47-'Choose Housekeeping Genes'!I$12),H47-'Choose Housekeeping Genes'!I$12,"")</f>
        <v/>
      </c>
      <c r="BA47" s="22" t="str">
        <f ca="1">IF(ISNUMBER(I47-'Choose Housekeeping Genes'!J$12),I47-'Choose Housekeeping Genes'!J$12,"")</f>
        <v/>
      </c>
      <c r="BB47" s="22" t="str">
        <f ca="1">IF(ISNUMBER(J47-'Choose Housekeeping Genes'!K$12),J47-'Choose Housekeeping Genes'!K$12,"")</f>
        <v/>
      </c>
      <c r="BC47" s="22" t="str">
        <f ca="1">IF(ISNUMBER(K47-'Choose Housekeeping Genes'!L$12),K47-'Choose Housekeeping Genes'!L$12,"")</f>
        <v/>
      </c>
      <c r="BD47" s="22" t="str">
        <f ca="1">IF(ISNUMBER(L47-'Choose Housekeeping Genes'!M$12),L47-'Choose Housekeeping Genes'!M$12,"")</f>
        <v/>
      </c>
      <c r="BE47" s="22" t="str">
        <f ca="1">IF(ISNUMBER(M47-'Choose Housekeeping Genes'!N$12),M47-'Choose Housekeeping Genes'!N$12,"")</f>
        <v/>
      </c>
      <c r="BF47" s="22" t="str">
        <f ca="1">IF(ISNUMBER(N47-'Choose Housekeeping Genes'!O$12),N47-'Choose Housekeeping Genes'!O$12,"")</f>
        <v/>
      </c>
      <c r="BG47" s="22" t="str">
        <f ca="1">IF(ISNUMBER(O47-'Choose Housekeeping Genes'!P$12),O47-'Choose Housekeeping Genes'!P$12,"")</f>
        <v/>
      </c>
      <c r="BH47" s="22" t="str">
        <f ca="1">IF(ISNUMBER(P47-'Choose Housekeeping Genes'!Q$12),P47-'Choose Housekeeping Genes'!Q$12,"")</f>
        <v/>
      </c>
      <c r="BI47" s="22" t="str">
        <f ca="1">IF(ISNUMBER(Q47-'Choose Housekeeping Genes'!R$12),Q47-'Choose Housekeeping Genes'!R$12,"")</f>
        <v/>
      </c>
      <c r="BJ47" s="22" t="str">
        <f ca="1">IF(ISNUMBER(R47-'Choose Housekeeping Genes'!S$12),R47-'Choose Housekeeping Genes'!S$12,"")</f>
        <v/>
      </c>
      <c r="BK47" s="22" t="str">
        <f ca="1">IF(ISNUMBER(S47-'Choose Housekeeping Genes'!T$12),S47-'Choose Housekeeping Genes'!T$12,"")</f>
        <v/>
      </c>
      <c r="BL47" s="22" t="str">
        <f ca="1">IF(ISNUMBER(T47-'Choose Housekeeping Genes'!U$12),T47-'Choose Housekeeping Genes'!U$12,"")</f>
        <v/>
      </c>
      <c r="BM47" s="22" t="str">
        <f ca="1">IF(ISNUMBER(U47-'Choose Housekeeping Genes'!V$12),U47-'Choose Housekeeping Genes'!V$12,"")</f>
        <v/>
      </c>
      <c r="BN47" s="22" t="str">
        <f ca="1">IF(ISNUMBER(V47-'Choose Housekeeping Genes'!W$12),V47-'Choose Housekeeping Genes'!W$12,"")</f>
        <v/>
      </c>
      <c r="BO47" s="147" t="str">
        <f t="shared" si="47"/>
        <v>Dreh</v>
      </c>
      <c r="BP47" s="145" t="s">
        <v>352</v>
      </c>
      <c r="BQ47" s="22" t="str">
        <f ca="1">IF(ISNUMBER(Y47-'Choose Housekeeping Genes'!AA$12),Y47-'Choose Housekeeping Genes'!AA$12,"")</f>
        <v/>
      </c>
      <c r="BR47" s="22" t="str">
        <f ca="1">IF(ISNUMBER(Z47-'Choose Housekeeping Genes'!AB$12),Z47-'Choose Housekeeping Genes'!AB$12,"")</f>
        <v/>
      </c>
      <c r="BS47" s="22" t="str">
        <f ca="1">IF(ISNUMBER(AA47-'Choose Housekeeping Genes'!AC$12),AA47-'Choose Housekeeping Genes'!AC$12,"")</f>
        <v/>
      </c>
      <c r="BT47" s="22" t="str">
        <f ca="1">IF(ISNUMBER(AB47-'Choose Housekeeping Genes'!AD$12),AB47-'Choose Housekeeping Genes'!AD$12,"")</f>
        <v/>
      </c>
      <c r="BU47" s="22" t="str">
        <f ca="1">IF(ISNUMBER(AC47-'Choose Housekeeping Genes'!AE$12),AC47-'Choose Housekeeping Genes'!AE$12,"")</f>
        <v/>
      </c>
      <c r="BV47" s="22" t="str">
        <f ca="1">IF(ISNUMBER(AD47-'Choose Housekeeping Genes'!AF$12),AD47-'Choose Housekeeping Genes'!AF$12,"")</f>
        <v/>
      </c>
      <c r="BW47" s="22" t="str">
        <f ca="1">IF(ISNUMBER(AE47-'Choose Housekeeping Genes'!AG$12),AE47-'Choose Housekeeping Genes'!AG$12,"")</f>
        <v/>
      </c>
      <c r="BX47" s="22" t="str">
        <f ca="1">IF(ISNUMBER(AF47-'Choose Housekeeping Genes'!AH$12),AF47-'Choose Housekeeping Genes'!AH$12,"")</f>
        <v/>
      </c>
      <c r="BY47" s="22" t="str">
        <f ca="1">IF(ISNUMBER(AG47-'Choose Housekeeping Genes'!AI$12),AG47-'Choose Housekeeping Genes'!AI$12,"")</f>
        <v/>
      </c>
      <c r="BZ47" s="22" t="str">
        <f ca="1">IF(ISNUMBER(AH47-'Choose Housekeeping Genes'!AJ$12),AH47-'Choose Housekeeping Genes'!AJ$12,"")</f>
        <v/>
      </c>
      <c r="CA47" s="22" t="str">
        <f ca="1">IF(ISNUMBER(AI47-'Choose Housekeeping Genes'!AK$12),AI47-'Choose Housekeeping Genes'!AK$12,"")</f>
        <v/>
      </c>
      <c r="CB47" s="22" t="str">
        <f ca="1">IF(ISNUMBER(AJ47-'Choose Housekeeping Genes'!AL$12),AJ47-'Choose Housekeeping Genes'!AL$12,"")</f>
        <v/>
      </c>
      <c r="CC47" s="22" t="str">
        <f ca="1">IF(ISNUMBER(AK47-'Choose Housekeeping Genes'!AM$12),AK47-'Choose Housekeeping Genes'!AM$12,"")</f>
        <v/>
      </c>
      <c r="CD47" s="22" t="str">
        <f ca="1">IF(ISNUMBER(AL47-'Choose Housekeeping Genes'!AN$12),AL47-'Choose Housekeeping Genes'!AN$12,"")</f>
        <v/>
      </c>
      <c r="CE47" s="22" t="str">
        <f ca="1">IF(ISNUMBER(AM47-'Choose Housekeeping Genes'!AO$12),AM47-'Choose Housekeeping Genes'!AO$12,"")</f>
        <v/>
      </c>
      <c r="CF47" s="22" t="str">
        <f ca="1">IF(ISNUMBER(AN47-'Choose Housekeeping Genes'!AP$12),AN47-'Choose Housekeeping Genes'!AP$12,"")</f>
        <v/>
      </c>
      <c r="CG47" s="22" t="str">
        <f ca="1">IF(ISNUMBER(AO47-'Choose Housekeeping Genes'!AQ$12),AO47-'Choose Housekeeping Genes'!AQ$12,"")</f>
        <v/>
      </c>
      <c r="CH47" s="22" t="str">
        <f ca="1">IF(ISNUMBER(AP47-'Choose Housekeeping Genes'!AR$12),AP47-'Choose Housekeeping Genes'!AR$12,"")</f>
        <v/>
      </c>
      <c r="CI47" s="22" t="str">
        <f ca="1">IF(ISNUMBER(AQ47-'Choose Housekeeping Genes'!AS$12),AQ47-'Choose Housekeeping Genes'!AS$12,"")</f>
        <v/>
      </c>
      <c r="CJ47" s="22" t="str">
        <f ca="1">IF(ISNUMBER(AR47-'Choose Housekeeping Genes'!AT$12),AR47-'Choose Housekeeping Genes'!AT$12,"")</f>
        <v/>
      </c>
      <c r="CK47" s="69" t="e">
        <f t="shared" ca="1" si="4"/>
        <v>#DIV/0!</v>
      </c>
      <c r="CL47" s="148" t="e">
        <f t="shared" ca="1" si="5"/>
        <v>#DIV/0!</v>
      </c>
      <c r="DA47" s="73" t="str">
        <f>'Transcript table'!C55</f>
        <v>Dreh</v>
      </c>
      <c r="DB47" s="21" t="s">
        <v>352</v>
      </c>
      <c r="DC47" s="68" t="str">
        <f t="shared" ca="1" si="6"/>
        <v/>
      </c>
      <c r="DD47" s="68" t="str">
        <f t="shared" ca="1" si="7"/>
        <v/>
      </c>
      <c r="DE47" s="68" t="str">
        <f t="shared" ca="1" si="8"/>
        <v/>
      </c>
      <c r="DF47" s="68" t="str">
        <f t="shared" ca="1" si="9"/>
        <v/>
      </c>
      <c r="DG47" s="68" t="str">
        <f t="shared" ca="1" si="10"/>
        <v/>
      </c>
      <c r="DH47" s="68" t="str">
        <f t="shared" ca="1" si="11"/>
        <v/>
      </c>
      <c r="DI47" s="68" t="str">
        <f t="shared" ca="1" si="12"/>
        <v/>
      </c>
      <c r="DJ47" s="68" t="str">
        <f t="shared" ca="1" si="13"/>
        <v/>
      </c>
      <c r="DK47" s="68" t="str">
        <f t="shared" ca="1" si="14"/>
        <v/>
      </c>
      <c r="DL47" s="68" t="str">
        <f t="shared" ca="1" si="15"/>
        <v/>
      </c>
      <c r="DM47" s="68" t="str">
        <f t="shared" ca="1" si="16"/>
        <v/>
      </c>
      <c r="DN47" s="68" t="str">
        <f t="shared" ca="1" si="17"/>
        <v/>
      </c>
      <c r="DO47" s="68" t="str">
        <f t="shared" ca="1" si="18"/>
        <v/>
      </c>
      <c r="DP47" s="68" t="str">
        <f t="shared" ca="1" si="19"/>
        <v/>
      </c>
      <c r="DQ47" s="68" t="str">
        <f t="shared" ca="1" si="20"/>
        <v/>
      </c>
      <c r="DR47" s="68" t="str">
        <f t="shared" ca="1" si="21"/>
        <v/>
      </c>
      <c r="DS47" s="68" t="str">
        <f t="shared" ca="1" si="22"/>
        <v/>
      </c>
      <c r="DT47" s="68" t="str">
        <f t="shared" ca="1" si="23"/>
        <v/>
      </c>
      <c r="DU47" s="68" t="str">
        <f t="shared" ca="1" si="24"/>
        <v/>
      </c>
      <c r="DV47" s="68" t="str">
        <f t="shared" ca="1" si="25"/>
        <v/>
      </c>
      <c r="DW47" s="146" t="str">
        <f>'Transcript table'!C55</f>
        <v>Dreh</v>
      </c>
      <c r="DX47" s="145" t="s">
        <v>352</v>
      </c>
      <c r="DY47" s="68" t="str">
        <f t="shared" ca="1" si="26"/>
        <v/>
      </c>
      <c r="DZ47" s="68" t="str">
        <f t="shared" ca="1" si="27"/>
        <v/>
      </c>
      <c r="EA47" s="68" t="str">
        <f t="shared" ca="1" si="28"/>
        <v/>
      </c>
      <c r="EB47" s="68" t="str">
        <f t="shared" ca="1" si="29"/>
        <v/>
      </c>
      <c r="EC47" s="68" t="str">
        <f t="shared" ca="1" si="30"/>
        <v/>
      </c>
      <c r="ED47" s="68" t="str">
        <f t="shared" ca="1" si="31"/>
        <v/>
      </c>
      <c r="EE47" s="68" t="str">
        <f t="shared" ca="1" si="32"/>
        <v/>
      </c>
      <c r="EF47" s="68" t="str">
        <f t="shared" ca="1" si="33"/>
        <v/>
      </c>
      <c r="EG47" s="68" t="str">
        <f t="shared" ca="1" si="34"/>
        <v/>
      </c>
      <c r="EH47" s="68" t="str">
        <f t="shared" ca="1" si="35"/>
        <v/>
      </c>
      <c r="EI47" s="68" t="str">
        <f t="shared" ca="1" si="36"/>
        <v/>
      </c>
      <c r="EJ47" s="68" t="str">
        <f t="shared" ca="1" si="37"/>
        <v/>
      </c>
      <c r="EK47" s="68" t="str">
        <f t="shared" ca="1" si="38"/>
        <v/>
      </c>
      <c r="EL47" s="68" t="str">
        <f t="shared" ca="1" si="39"/>
        <v/>
      </c>
      <c r="EM47" s="68" t="str">
        <f t="shared" ca="1" si="40"/>
        <v/>
      </c>
      <c r="EN47" s="68" t="str">
        <f t="shared" ca="1" si="41"/>
        <v/>
      </c>
      <c r="EO47" s="68" t="str">
        <f t="shared" ca="1" si="42"/>
        <v/>
      </c>
      <c r="EP47" s="68" t="str">
        <f t="shared" ca="1" si="43"/>
        <v/>
      </c>
      <c r="EQ47" s="68" t="str">
        <f t="shared" ca="1" si="44"/>
        <v/>
      </c>
      <c r="ER47" s="68" t="str">
        <f t="shared" ca="1" si="45"/>
        <v/>
      </c>
    </row>
    <row r="48" spans="1:148" ht="12.75" customHeight="1">
      <c r="A48" s="139" t="str">
        <f>'Test Sample Data'!A48</f>
        <v>Dworf</v>
      </c>
      <c r="B48" s="141" t="s">
        <v>350</v>
      </c>
      <c r="C48" s="22" t="str">
        <f>IF(SUM('Test Sample Data'!C$3:C$194)&gt;10,IF(AND(ISNUMBER('Test Sample Data'!C48),'Test Sample Data'!C48&lt;35,'Test Sample Data'!C48&gt;0),'Test Sample Data'!C48-'Choose Housekeeping Genes'!D$20,35-'Choose Housekeeping Genes'!D$20),"")</f>
        <v/>
      </c>
      <c r="D48" s="22" t="str">
        <f>IF(SUM('Test Sample Data'!D$3:D$194)&gt;10,IF(AND(ISNUMBER('Test Sample Data'!D48),'Test Sample Data'!D48&lt;35,'Test Sample Data'!D48&gt;0),'Test Sample Data'!D48-'Choose Housekeeping Genes'!E$20,35-'Choose Housekeeping Genes'!E$20),"")</f>
        <v/>
      </c>
      <c r="E48" s="22" t="str">
        <f>IF(SUM('Test Sample Data'!E$3:E$194)&gt;10,IF(AND(ISNUMBER('Test Sample Data'!E48),'Test Sample Data'!E48&lt;35,'Test Sample Data'!E48&gt;0),'Test Sample Data'!E48-'Choose Housekeeping Genes'!F$20,35-'Choose Housekeeping Genes'!F$20),"")</f>
        <v/>
      </c>
      <c r="F48" s="22" t="str">
        <f>IF(SUM('Test Sample Data'!F$3:F$194)&gt;10,IF(AND(ISNUMBER('Test Sample Data'!F48),'Test Sample Data'!F48&lt;35,'Test Sample Data'!F48&gt;0),'Test Sample Data'!F48-'Choose Housekeeping Genes'!G$20,35-'Choose Housekeeping Genes'!G$20),"")</f>
        <v/>
      </c>
      <c r="G48" s="22" t="str">
        <f>IF(SUM('Test Sample Data'!G$3:G$194)&gt;10,IF(AND(ISNUMBER('Test Sample Data'!G48),'Test Sample Data'!G48&lt;35,'Test Sample Data'!G48&gt;0),'Test Sample Data'!G48-'Choose Housekeeping Genes'!H$20,35-'Choose Housekeeping Genes'!H$20),"")</f>
        <v/>
      </c>
      <c r="H48" s="22" t="str">
        <f>IF(SUM('Test Sample Data'!H$3:H$194)&gt;10,IF(AND(ISNUMBER('Test Sample Data'!H48),'Test Sample Data'!H48&lt;35,'Test Sample Data'!H48&gt;0),'Test Sample Data'!H48-'Choose Housekeeping Genes'!I$20,35-'Choose Housekeeping Genes'!I$20),"")</f>
        <v/>
      </c>
      <c r="I48" s="22" t="str">
        <f>IF(SUM('Test Sample Data'!I$3:I$194)&gt;10,IF(AND(ISNUMBER('Test Sample Data'!I48),'Test Sample Data'!I48&lt;35,'Test Sample Data'!I48&gt;0),'Test Sample Data'!I48-'Choose Housekeeping Genes'!J$20,35-'Choose Housekeeping Genes'!J$20),"")</f>
        <v/>
      </c>
      <c r="J48" s="22" t="str">
        <f>IF(SUM('Test Sample Data'!J$3:J$194)&gt;10,IF(AND(ISNUMBER('Test Sample Data'!J48),'Test Sample Data'!J48&lt;35,'Test Sample Data'!J48&gt;0),'Test Sample Data'!J48-'Choose Housekeeping Genes'!K$20,35-'Choose Housekeeping Genes'!K$20),"")</f>
        <v/>
      </c>
      <c r="K48" s="22" t="str">
        <f>IF(SUM('Test Sample Data'!K$3:K$194)&gt;10,IF(AND(ISNUMBER('Test Sample Data'!K48),'Test Sample Data'!K48&lt;35,'Test Sample Data'!K48&gt;0),'Test Sample Data'!K48-'Choose Housekeeping Genes'!L$20,35-'Choose Housekeeping Genes'!L$20),"")</f>
        <v/>
      </c>
      <c r="L48" s="22" t="str">
        <f>IF(SUM('Test Sample Data'!L$3:L$194)&gt;10,IF(AND(ISNUMBER('Test Sample Data'!L48),'Test Sample Data'!L48&lt;35,'Test Sample Data'!L48&gt;0),'Test Sample Data'!L48-'Choose Housekeeping Genes'!M$20,35-'Choose Housekeeping Genes'!M$20),"")</f>
        <v/>
      </c>
      <c r="M48" s="22" t="str">
        <f>IF(SUM('Test Sample Data'!M$3:M$194)&gt;10,IF(AND(ISNUMBER('Test Sample Data'!M48),'Test Sample Data'!M48&lt;35,'Test Sample Data'!M48&gt;0),'Test Sample Data'!M48-'Choose Housekeeping Genes'!N$20,35-'Choose Housekeeping Genes'!N$20),"")</f>
        <v/>
      </c>
      <c r="N48" s="22" t="str">
        <f>IF(SUM('Test Sample Data'!N$3:N$194)&gt;10,IF(AND(ISNUMBER('Test Sample Data'!N48),'Test Sample Data'!N48&lt;35,'Test Sample Data'!N48&gt;0),'Test Sample Data'!N48-'Choose Housekeeping Genes'!O$20,35-'Choose Housekeeping Genes'!O$20),"")</f>
        <v/>
      </c>
      <c r="O48" s="22" t="str">
        <f>IF(SUM('Test Sample Data'!O$3:O$194)&gt;10,IF(AND(ISNUMBER('Test Sample Data'!O48),'Test Sample Data'!O48&lt;35,'Test Sample Data'!O48&gt;0),'Test Sample Data'!O48-'Choose Housekeeping Genes'!P$20,35-'Choose Housekeeping Genes'!P$20),"")</f>
        <v/>
      </c>
      <c r="P48" s="22" t="str">
        <f>IF(SUM('Test Sample Data'!P$3:P$194)&gt;10,IF(AND(ISNUMBER('Test Sample Data'!P48),'Test Sample Data'!P48&lt;35,'Test Sample Data'!P48&gt;0),'Test Sample Data'!P48-'Choose Housekeeping Genes'!Q$20,35-'Choose Housekeeping Genes'!Q$20),"")</f>
        <v/>
      </c>
      <c r="Q48" s="22" t="str">
        <f>IF(SUM('Test Sample Data'!Q$3:Q$194)&gt;10,IF(AND(ISNUMBER('Test Sample Data'!Q48),'Test Sample Data'!Q48&lt;35,'Test Sample Data'!Q48&gt;0),'Test Sample Data'!Q48-'Choose Housekeeping Genes'!R$20,35-'Choose Housekeeping Genes'!R$20),"")</f>
        <v/>
      </c>
      <c r="R48" s="22" t="str">
        <f>IF(SUM('Test Sample Data'!R$3:R$194)&gt;10,IF(AND(ISNUMBER('Test Sample Data'!R48),'Test Sample Data'!R48&lt;35,'Test Sample Data'!R48&gt;0),'Test Sample Data'!R48-'Choose Housekeeping Genes'!S$20,35-'Choose Housekeeping Genes'!S$20),"")</f>
        <v/>
      </c>
      <c r="S48" s="22" t="str">
        <f>IF(SUM('Test Sample Data'!S$3:S$194)&gt;10,IF(AND(ISNUMBER('Test Sample Data'!S48),'Test Sample Data'!S48&lt;35,'Test Sample Data'!S48&gt;0),'Test Sample Data'!S48-'Choose Housekeeping Genes'!T$20,35-'Choose Housekeeping Genes'!T$20),"")</f>
        <v/>
      </c>
      <c r="T48" s="22" t="str">
        <f>IF(SUM('Test Sample Data'!T$3:T$194)&gt;10,IF(AND(ISNUMBER('Test Sample Data'!T48),'Test Sample Data'!T48&lt;35,'Test Sample Data'!T48&gt;0),'Test Sample Data'!T48-'Choose Housekeeping Genes'!U$20,35-'Choose Housekeeping Genes'!U$20),"")</f>
        <v/>
      </c>
      <c r="U48" s="22" t="str">
        <f>IF(SUM('Test Sample Data'!U$3:U$194)&gt;10,IF(AND(ISNUMBER('Test Sample Data'!U48),'Test Sample Data'!U48&lt;35,'Test Sample Data'!U48&gt;0),'Test Sample Data'!U48-'Choose Housekeeping Genes'!V$20,35-'Choose Housekeeping Genes'!V$20),"")</f>
        <v/>
      </c>
      <c r="V48" s="22" t="str">
        <f>IF(SUM('Test Sample Data'!V$3:V$194)&gt;10,IF(AND(ISNUMBER('Test Sample Data'!V48),'Test Sample Data'!V48&lt;35,'Test Sample Data'!V48&gt;0),'Test Sample Data'!V48-'Choose Housekeeping Genes'!W$20,35-'Choose Housekeeping Genes'!W$20),"")</f>
        <v/>
      </c>
      <c r="W48" s="144" t="str">
        <f>'Control Sample Data'!A48</f>
        <v>Dworf</v>
      </c>
      <c r="X48" s="145" t="s">
        <v>350</v>
      </c>
      <c r="Y48" s="22" t="str">
        <f>IF(SUM('Control Sample Data'!C$3:C$194)&gt;10,IF(AND(ISNUMBER('Control Sample Data'!C48),'Control Sample Data'!C48&lt;35,'Control Sample Data'!C48&gt;0),'Control Sample Data'!C48-'Choose Housekeeping Genes'!AA$20,35-'Choose Housekeeping Genes'!AA$20),"")</f>
        <v/>
      </c>
      <c r="Z48" s="22" t="str">
        <f>IF(SUM('Control Sample Data'!D$3:D$194)&gt;10,IF(AND(ISNUMBER('Control Sample Data'!D48),'Control Sample Data'!D48&lt;35,'Control Sample Data'!D48&gt;0),'Control Sample Data'!D48-'Choose Housekeeping Genes'!AB$20,35-'Choose Housekeeping Genes'!AB$20),"")</f>
        <v/>
      </c>
      <c r="AA48" s="22" t="str">
        <f>IF(SUM('Control Sample Data'!E$3:E$194)&gt;10,IF(AND(ISNUMBER('Control Sample Data'!E48),'Control Sample Data'!E48&lt;35,'Control Sample Data'!E48&gt;0),'Control Sample Data'!E48-'Choose Housekeeping Genes'!AC$20,35-'Choose Housekeeping Genes'!AC$20),"")</f>
        <v/>
      </c>
      <c r="AB48" s="22" t="str">
        <f>IF(SUM('Control Sample Data'!F$3:F$194)&gt;10,IF(AND(ISNUMBER('Control Sample Data'!F48),'Control Sample Data'!F48&lt;35,'Control Sample Data'!F48&gt;0),'Control Sample Data'!F48-'Choose Housekeeping Genes'!AD$20,35-'Choose Housekeeping Genes'!AD$20),"")</f>
        <v/>
      </c>
      <c r="AC48" s="22" t="str">
        <f>IF(SUM('Control Sample Data'!G$3:G$194)&gt;10,IF(AND(ISNUMBER('Control Sample Data'!G48),'Control Sample Data'!G48&lt;35,'Control Sample Data'!G48&gt;0),'Control Sample Data'!G48-'Choose Housekeeping Genes'!AE$20,35-'Choose Housekeeping Genes'!AE$20),"")</f>
        <v/>
      </c>
      <c r="AD48" s="22" t="str">
        <f>IF(SUM('Control Sample Data'!H$3:H$194)&gt;10,IF(AND(ISNUMBER('Control Sample Data'!H48),'Control Sample Data'!H48&lt;35,'Control Sample Data'!H48&gt;0),'Control Sample Data'!H48-'Choose Housekeeping Genes'!AF$20,35-'Choose Housekeeping Genes'!AF$20),"")</f>
        <v/>
      </c>
      <c r="AE48" s="22" t="str">
        <f>IF(SUM('Control Sample Data'!I$3:I$194)&gt;10,IF(AND(ISNUMBER('Control Sample Data'!I48),'Control Sample Data'!I48&lt;35,'Control Sample Data'!I48&gt;0),'Control Sample Data'!I48-'Choose Housekeeping Genes'!AG$20,35-'Choose Housekeeping Genes'!AG$20),"")</f>
        <v/>
      </c>
      <c r="AF48" s="22" t="str">
        <f>IF(SUM('Control Sample Data'!J$3:J$194)&gt;10,IF(AND(ISNUMBER('Control Sample Data'!J48),'Control Sample Data'!J48&lt;35,'Control Sample Data'!J48&gt;0),'Control Sample Data'!J48-'Choose Housekeeping Genes'!AH$20,35-'Choose Housekeeping Genes'!AH$20),"")</f>
        <v/>
      </c>
      <c r="AG48" s="22" t="str">
        <f>IF(SUM('Control Sample Data'!K$3:K$194)&gt;10,IF(AND(ISNUMBER('Control Sample Data'!K48),'Control Sample Data'!K48&lt;35,'Control Sample Data'!K48&gt;0),'Control Sample Data'!K48-'Choose Housekeeping Genes'!AI$20,35-'Choose Housekeeping Genes'!AI$20),"")</f>
        <v/>
      </c>
      <c r="AH48" s="22" t="str">
        <f>IF(SUM('Control Sample Data'!L$3:L$194)&gt;10,IF(AND(ISNUMBER('Control Sample Data'!L48),'Control Sample Data'!L48&lt;35,'Control Sample Data'!L48&gt;0),'Control Sample Data'!L48-'Choose Housekeeping Genes'!AJ$20,35-'Choose Housekeeping Genes'!AJ$20),"")</f>
        <v/>
      </c>
      <c r="AI48" s="22" t="str">
        <f>IF(SUM('Control Sample Data'!M$3:M$194)&gt;10,IF(AND(ISNUMBER('Control Sample Data'!M48),'Control Sample Data'!M48&lt;35,'Control Sample Data'!M48&gt;0),'Control Sample Data'!M48-'Choose Housekeeping Genes'!AK$20,35-'Choose Housekeeping Genes'!AK$20),"")</f>
        <v/>
      </c>
      <c r="AJ48" s="22" t="str">
        <f>IF(SUM('Control Sample Data'!N$3:N$194)&gt;10,IF(AND(ISNUMBER('Control Sample Data'!N48),'Control Sample Data'!N48&lt;35,'Control Sample Data'!N48&gt;0),'Control Sample Data'!N48-'Choose Housekeeping Genes'!AL$20,35-'Choose Housekeeping Genes'!AL$20),"")</f>
        <v/>
      </c>
      <c r="AK48" s="22" t="str">
        <f>IF(SUM('Control Sample Data'!O$3:O$194)&gt;10,IF(AND(ISNUMBER('Control Sample Data'!O48),'Control Sample Data'!O48&lt;35,'Control Sample Data'!O48&gt;0),'Control Sample Data'!O48-'Choose Housekeeping Genes'!AM$20,35-'Choose Housekeeping Genes'!AM$20),"")</f>
        <v/>
      </c>
      <c r="AL48" s="22" t="str">
        <f>IF(SUM('Control Sample Data'!P$3:P$194)&gt;10,IF(AND(ISNUMBER('Control Sample Data'!P48),'Control Sample Data'!P48&lt;35,'Control Sample Data'!P48&gt;0),'Control Sample Data'!P48-'Choose Housekeeping Genes'!AN$20,35-'Choose Housekeeping Genes'!AN$20),"")</f>
        <v/>
      </c>
      <c r="AM48" s="22" t="str">
        <f>IF(SUM('Control Sample Data'!Q$3:Q$194)&gt;10,IF(AND(ISNUMBER('Control Sample Data'!Q48),'Control Sample Data'!Q48&lt;35,'Control Sample Data'!Q48&gt;0),'Control Sample Data'!Q48-'Choose Housekeeping Genes'!AO$20,35-'Choose Housekeeping Genes'!AO$20),"")</f>
        <v/>
      </c>
      <c r="AN48" s="22" t="str">
        <f>IF(SUM('Control Sample Data'!R$3:R$194)&gt;10,IF(AND(ISNUMBER('Control Sample Data'!R48),'Control Sample Data'!R48&lt;35,'Control Sample Data'!R48&gt;0),'Control Sample Data'!R48-'Choose Housekeeping Genes'!AP$20,35-'Choose Housekeeping Genes'!AP$20),"")</f>
        <v/>
      </c>
      <c r="AO48" s="22" t="str">
        <f>IF(SUM('Control Sample Data'!S$3:S$194)&gt;10,IF(AND(ISNUMBER('Control Sample Data'!S48),'Control Sample Data'!S48&lt;35,'Control Sample Data'!S48&gt;0),'Control Sample Data'!S48-'Choose Housekeeping Genes'!AQ$20,35-'Choose Housekeeping Genes'!AQ$20),"")</f>
        <v/>
      </c>
      <c r="AP48" s="22" t="str">
        <f>IF(SUM('Control Sample Data'!T$3:T$194)&gt;10,IF(AND(ISNUMBER('Control Sample Data'!T48),'Control Sample Data'!T48&lt;35,'Control Sample Data'!T48&gt;0),'Control Sample Data'!T48-'Choose Housekeeping Genes'!AR$20,35-'Choose Housekeeping Genes'!AR$20),"")</f>
        <v/>
      </c>
      <c r="AQ48" s="22" t="str">
        <f>IF(SUM('Control Sample Data'!U$3:U$194)&gt;10,IF(AND(ISNUMBER('Control Sample Data'!U48),'Control Sample Data'!U48&lt;35,'Control Sample Data'!U48&gt;0),'Control Sample Data'!U48-'Choose Housekeeping Genes'!AS$20,35-'Choose Housekeeping Genes'!AS$20),"")</f>
        <v/>
      </c>
      <c r="AR48" s="22" t="str">
        <f>IF(SUM('Control Sample Data'!V$3:V$194)&gt;10,IF(AND(ISNUMBER('Control Sample Data'!V48),'Control Sample Data'!V48&lt;35,'Control Sample Data'!V48&gt;0),'Control Sample Data'!V48-'Choose Housekeeping Genes'!AT$20,35-'Choose Housekeeping Genes'!AT$20),"")</f>
        <v/>
      </c>
      <c r="AS48" s="73" t="str">
        <f>'Control Sample Data'!A48</f>
        <v>Dworf</v>
      </c>
      <c r="AT48" s="21" t="s">
        <v>350</v>
      </c>
      <c r="AU48" s="22" t="str">
        <f ca="1">IF(ISNUMBER(C48-'Choose Housekeeping Genes'!D$12),C48-'Choose Housekeeping Genes'!D$12,"")</f>
        <v/>
      </c>
      <c r="AV48" s="22" t="str">
        <f ca="1">IF(ISNUMBER(D48-'Choose Housekeeping Genes'!E$12),D48-'Choose Housekeeping Genes'!E$12,"")</f>
        <v/>
      </c>
      <c r="AW48" s="22" t="str">
        <f ca="1">IF(ISNUMBER(E48-'Choose Housekeeping Genes'!F$12),E48-'Choose Housekeeping Genes'!F$12,"")</f>
        <v/>
      </c>
      <c r="AX48" s="22" t="str">
        <f ca="1">IF(ISNUMBER(F48-'Choose Housekeeping Genes'!G$12),F48-'Choose Housekeeping Genes'!G$12,"")</f>
        <v/>
      </c>
      <c r="AY48" s="22" t="str">
        <f ca="1">IF(ISNUMBER(G48-'Choose Housekeeping Genes'!H$12),G48-'Choose Housekeeping Genes'!H$12,"")</f>
        <v/>
      </c>
      <c r="AZ48" s="22" t="str">
        <f ca="1">IF(ISNUMBER(H48-'Choose Housekeeping Genes'!I$12),H48-'Choose Housekeeping Genes'!I$12,"")</f>
        <v/>
      </c>
      <c r="BA48" s="22" t="str">
        <f ca="1">IF(ISNUMBER(I48-'Choose Housekeeping Genes'!J$12),I48-'Choose Housekeeping Genes'!J$12,"")</f>
        <v/>
      </c>
      <c r="BB48" s="22" t="str">
        <f ca="1">IF(ISNUMBER(J48-'Choose Housekeeping Genes'!K$12),J48-'Choose Housekeeping Genes'!K$12,"")</f>
        <v/>
      </c>
      <c r="BC48" s="22" t="str">
        <f ca="1">IF(ISNUMBER(K48-'Choose Housekeeping Genes'!L$12),K48-'Choose Housekeeping Genes'!L$12,"")</f>
        <v/>
      </c>
      <c r="BD48" s="22" t="str">
        <f ca="1">IF(ISNUMBER(L48-'Choose Housekeeping Genes'!M$12),L48-'Choose Housekeeping Genes'!M$12,"")</f>
        <v/>
      </c>
      <c r="BE48" s="22" t="str">
        <f ca="1">IF(ISNUMBER(M48-'Choose Housekeeping Genes'!N$12),M48-'Choose Housekeeping Genes'!N$12,"")</f>
        <v/>
      </c>
      <c r="BF48" s="22" t="str">
        <f ca="1">IF(ISNUMBER(N48-'Choose Housekeeping Genes'!O$12),N48-'Choose Housekeeping Genes'!O$12,"")</f>
        <v/>
      </c>
      <c r="BG48" s="22" t="str">
        <f ca="1">IF(ISNUMBER(O48-'Choose Housekeeping Genes'!P$12),O48-'Choose Housekeeping Genes'!P$12,"")</f>
        <v/>
      </c>
      <c r="BH48" s="22" t="str">
        <f ca="1">IF(ISNUMBER(P48-'Choose Housekeeping Genes'!Q$12),P48-'Choose Housekeeping Genes'!Q$12,"")</f>
        <v/>
      </c>
      <c r="BI48" s="22" t="str">
        <f ca="1">IF(ISNUMBER(Q48-'Choose Housekeeping Genes'!R$12),Q48-'Choose Housekeeping Genes'!R$12,"")</f>
        <v/>
      </c>
      <c r="BJ48" s="22" t="str">
        <f ca="1">IF(ISNUMBER(R48-'Choose Housekeeping Genes'!S$12),R48-'Choose Housekeeping Genes'!S$12,"")</f>
        <v/>
      </c>
      <c r="BK48" s="22" t="str">
        <f ca="1">IF(ISNUMBER(S48-'Choose Housekeeping Genes'!T$12),S48-'Choose Housekeeping Genes'!T$12,"")</f>
        <v/>
      </c>
      <c r="BL48" s="22" t="str">
        <f ca="1">IF(ISNUMBER(T48-'Choose Housekeeping Genes'!U$12),T48-'Choose Housekeeping Genes'!U$12,"")</f>
        <v/>
      </c>
      <c r="BM48" s="22" t="str">
        <f ca="1">IF(ISNUMBER(U48-'Choose Housekeeping Genes'!V$12),U48-'Choose Housekeeping Genes'!V$12,"")</f>
        <v/>
      </c>
      <c r="BN48" s="22" t="str">
        <f ca="1">IF(ISNUMBER(V48-'Choose Housekeeping Genes'!W$12),V48-'Choose Housekeeping Genes'!W$12,"")</f>
        <v/>
      </c>
      <c r="BO48" s="147" t="str">
        <f t="shared" si="47"/>
        <v>Dworf</v>
      </c>
      <c r="BP48" s="145" t="s">
        <v>350</v>
      </c>
      <c r="BQ48" s="22" t="str">
        <f ca="1">IF(ISNUMBER(Y48-'Choose Housekeeping Genes'!AA$12),Y48-'Choose Housekeeping Genes'!AA$12,"")</f>
        <v/>
      </c>
      <c r="BR48" s="22" t="str">
        <f ca="1">IF(ISNUMBER(Z48-'Choose Housekeeping Genes'!AB$12),Z48-'Choose Housekeeping Genes'!AB$12,"")</f>
        <v/>
      </c>
      <c r="BS48" s="22" t="str">
        <f ca="1">IF(ISNUMBER(AA48-'Choose Housekeeping Genes'!AC$12),AA48-'Choose Housekeeping Genes'!AC$12,"")</f>
        <v/>
      </c>
      <c r="BT48" s="22" t="str">
        <f ca="1">IF(ISNUMBER(AB48-'Choose Housekeeping Genes'!AD$12),AB48-'Choose Housekeeping Genes'!AD$12,"")</f>
        <v/>
      </c>
      <c r="BU48" s="22" t="str">
        <f ca="1">IF(ISNUMBER(AC48-'Choose Housekeeping Genes'!AE$12),AC48-'Choose Housekeeping Genes'!AE$12,"")</f>
        <v/>
      </c>
      <c r="BV48" s="22" t="str">
        <f ca="1">IF(ISNUMBER(AD48-'Choose Housekeeping Genes'!AF$12),AD48-'Choose Housekeeping Genes'!AF$12,"")</f>
        <v/>
      </c>
      <c r="BW48" s="22" t="str">
        <f ca="1">IF(ISNUMBER(AE48-'Choose Housekeeping Genes'!AG$12),AE48-'Choose Housekeeping Genes'!AG$12,"")</f>
        <v/>
      </c>
      <c r="BX48" s="22" t="str">
        <f ca="1">IF(ISNUMBER(AF48-'Choose Housekeeping Genes'!AH$12),AF48-'Choose Housekeeping Genes'!AH$12,"")</f>
        <v/>
      </c>
      <c r="BY48" s="22" t="str">
        <f ca="1">IF(ISNUMBER(AG48-'Choose Housekeeping Genes'!AI$12),AG48-'Choose Housekeeping Genes'!AI$12,"")</f>
        <v/>
      </c>
      <c r="BZ48" s="22" t="str">
        <f ca="1">IF(ISNUMBER(AH48-'Choose Housekeeping Genes'!AJ$12),AH48-'Choose Housekeeping Genes'!AJ$12,"")</f>
        <v/>
      </c>
      <c r="CA48" s="22" t="str">
        <f ca="1">IF(ISNUMBER(AI48-'Choose Housekeeping Genes'!AK$12),AI48-'Choose Housekeeping Genes'!AK$12,"")</f>
        <v/>
      </c>
      <c r="CB48" s="22" t="str">
        <f ca="1">IF(ISNUMBER(AJ48-'Choose Housekeeping Genes'!AL$12),AJ48-'Choose Housekeeping Genes'!AL$12,"")</f>
        <v/>
      </c>
      <c r="CC48" s="22" t="str">
        <f ca="1">IF(ISNUMBER(AK48-'Choose Housekeeping Genes'!AM$12),AK48-'Choose Housekeeping Genes'!AM$12,"")</f>
        <v/>
      </c>
      <c r="CD48" s="22" t="str">
        <f ca="1">IF(ISNUMBER(AL48-'Choose Housekeeping Genes'!AN$12),AL48-'Choose Housekeeping Genes'!AN$12,"")</f>
        <v/>
      </c>
      <c r="CE48" s="22" t="str">
        <f ca="1">IF(ISNUMBER(AM48-'Choose Housekeeping Genes'!AO$12),AM48-'Choose Housekeeping Genes'!AO$12,"")</f>
        <v/>
      </c>
      <c r="CF48" s="22" t="str">
        <f ca="1">IF(ISNUMBER(AN48-'Choose Housekeeping Genes'!AP$12),AN48-'Choose Housekeeping Genes'!AP$12,"")</f>
        <v/>
      </c>
      <c r="CG48" s="22" t="str">
        <f ca="1">IF(ISNUMBER(AO48-'Choose Housekeeping Genes'!AQ$12),AO48-'Choose Housekeeping Genes'!AQ$12,"")</f>
        <v/>
      </c>
      <c r="CH48" s="22" t="str">
        <f ca="1">IF(ISNUMBER(AP48-'Choose Housekeeping Genes'!AR$12),AP48-'Choose Housekeeping Genes'!AR$12,"")</f>
        <v/>
      </c>
      <c r="CI48" s="22" t="str">
        <f ca="1">IF(ISNUMBER(AQ48-'Choose Housekeeping Genes'!AS$12),AQ48-'Choose Housekeeping Genes'!AS$12,"")</f>
        <v/>
      </c>
      <c r="CJ48" s="22" t="str">
        <f ca="1">IF(ISNUMBER(AR48-'Choose Housekeeping Genes'!AT$12),AR48-'Choose Housekeeping Genes'!AT$12,"")</f>
        <v/>
      </c>
      <c r="CK48" s="69" t="e">
        <f t="shared" ca="1" si="4"/>
        <v>#DIV/0!</v>
      </c>
      <c r="CL48" s="148" t="e">
        <f t="shared" ca="1" si="5"/>
        <v>#DIV/0!</v>
      </c>
      <c r="DA48" s="73" t="str">
        <f>'Transcript table'!C56</f>
        <v>Dworf</v>
      </c>
      <c r="DB48" s="21" t="s">
        <v>350</v>
      </c>
      <c r="DC48" s="68" t="str">
        <f t="shared" ca="1" si="6"/>
        <v/>
      </c>
      <c r="DD48" s="68" t="str">
        <f t="shared" ca="1" si="7"/>
        <v/>
      </c>
      <c r="DE48" s="68" t="str">
        <f t="shared" ca="1" si="8"/>
        <v/>
      </c>
      <c r="DF48" s="68" t="str">
        <f t="shared" ca="1" si="9"/>
        <v/>
      </c>
      <c r="DG48" s="68" t="str">
        <f t="shared" ca="1" si="10"/>
        <v/>
      </c>
      <c r="DH48" s="68" t="str">
        <f t="shared" ca="1" si="11"/>
        <v/>
      </c>
      <c r="DI48" s="68" t="str">
        <f t="shared" ca="1" si="12"/>
        <v/>
      </c>
      <c r="DJ48" s="68" t="str">
        <f t="shared" ca="1" si="13"/>
        <v/>
      </c>
      <c r="DK48" s="68" t="str">
        <f t="shared" ca="1" si="14"/>
        <v/>
      </c>
      <c r="DL48" s="68" t="str">
        <f t="shared" ca="1" si="15"/>
        <v/>
      </c>
      <c r="DM48" s="68" t="str">
        <f t="shared" ca="1" si="16"/>
        <v/>
      </c>
      <c r="DN48" s="68" t="str">
        <f t="shared" ca="1" si="17"/>
        <v/>
      </c>
      <c r="DO48" s="68" t="str">
        <f t="shared" ca="1" si="18"/>
        <v/>
      </c>
      <c r="DP48" s="68" t="str">
        <f t="shared" ca="1" si="19"/>
        <v/>
      </c>
      <c r="DQ48" s="68" t="str">
        <f t="shared" ca="1" si="20"/>
        <v/>
      </c>
      <c r="DR48" s="68" t="str">
        <f t="shared" ca="1" si="21"/>
        <v/>
      </c>
      <c r="DS48" s="68" t="str">
        <f t="shared" ca="1" si="22"/>
        <v/>
      </c>
      <c r="DT48" s="68" t="str">
        <f t="shared" ca="1" si="23"/>
        <v/>
      </c>
      <c r="DU48" s="68" t="str">
        <f t="shared" ca="1" si="24"/>
        <v/>
      </c>
      <c r="DV48" s="68" t="str">
        <f t="shared" ca="1" si="25"/>
        <v/>
      </c>
      <c r="DW48" s="146" t="str">
        <f>'Transcript table'!C56</f>
        <v>Dworf</v>
      </c>
      <c r="DX48" s="145" t="s">
        <v>350</v>
      </c>
      <c r="DY48" s="68" t="str">
        <f t="shared" ca="1" si="26"/>
        <v/>
      </c>
      <c r="DZ48" s="68" t="str">
        <f t="shared" ca="1" si="27"/>
        <v/>
      </c>
      <c r="EA48" s="68" t="str">
        <f t="shared" ca="1" si="28"/>
        <v/>
      </c>
      <c r="EB48" s="68" t="str">
        <f t="shared" ca="1" si="29"/>
        <v/>
      </c>
      <c r="EC48" s="68" t="str">
        <f t="shared" ca="1" si="30"/>
        <v/>
      </c>
      <c r="ED48" s="68" t="str">
        <f t="shared" ca="1" si="31"/>
        <v/>
      </c>
      <c r="EE48" s="68" t="str">
        <f t="shared" ca="1" si="32"/>
        <v/>
      </c>
      <c r="EF48" s="68" t="str">
        <f t="shared" ca="1" si="33"/>
        <v/>
      </c>
      <c r="EG48" s="68" t="str">
        <f t="shared" ca="1" si="34"/>
        <v/>
      </c>
      <c r="EH48" s="68" t="str">
        <f t="shared" ca="1" si="35"/>
        <v/>
      </c>
      <c r="EI48" s="68" t="str">
        <f t="shared" ca="1" si="36"/>
        <v/>
      </c>
      <c r="EJ48" s="68" t="str">
        <f t="shared" ca="1" si="37"/>
        <v/>
      </c>
      <c r="EK48" s="68" t="str">
        <f t="shared" ca="1" si="38"/>
        <v/>
      </c>
      <c r="EL48" s="68" t="str">
        <f t="shared" ca="1" si="39"/>
        <v/>
      </c>
      <c r="EM48" s="68" t="str">
        <f t="shared" ca="1" si="40"/>
        <v/>
      </c>
      <c r="EN48" s="68" t="str">
        <f t="shared" ca="1" si="41"/>
        <v/>
      </c>
      <c r="EO48" s="68" t="str">
        <f t="shared" ca="1" si="42"/>
        <v/>
      </c>
      <c r="EP48" s="68" t="str">
        <f t="shared" ca="1" si="43"/>
        <v/>
      </c>
      <c r="EQ48" s="68" t="str">
        <f t="shared" ca="1" si="44"/>
        <v/>
      </c>
      <c r="ER48" s="68" t="str">
        <f t="shared" ca="1" si="45"/>
        <v/>
      </c>
    </row>
    <row r="49" spans="1:148" ht="12.75" customHeight="1">
      <c r="A49" s="139" t="str">
        <f>'Test Sample Data'!A49</f>
        <v>E130102H24Rik</v>
      </c>
      <c r="B49" s="141" t="s">
        <v>348</v>
      </c>
      <c r="C49" s="22" t="str">
        <f>IF(SUM('Test Sample Data'!C$3:C$194)&gt;10,IF(AND(ISNUMBER('Test Sample Data'!C49),'Test Sample Data'!C49&lt;35,'Test Sample Data'!C49&gt;0),'Test Sample Data'!C49-'Choose Housekeeping Genes'!D$20,35-'Choose Housekeeping Genes'!D$20),"")</f>
        <v/>
      </c>
      <c r="D49" s="22" t="str">
        <f>IF(SUM('Test Sample Data'!D$3:D$194)&gt;10,IF(AND(ISNUMBER('Test Sample Data'!D49),'Test Sample Data'!D49&lt;35,'Test Sample Data'!D49&gt;0),'Test Sample Data'!D49-'Choose Housekeeping Genes'!E$20,35-'Choose Housekeeping Genes'!E$20),"")</f>
        <v/>
      </c>
      <c r="E49" s="22" t="str">
        <f>IF(SUM('Test Sample Data'!E$3:E$194)&gt;10,IF(AND(ISNUMBER('Test Sample Data'!E49),'Test Sample Data'!E49&lt;35,'Test Sample Data'!E49&gt;0),'Test Sample Data'!E49-'Choose Housekeeping Genes'!F$20,35-'Choose Housekeeping Genes'!F$20),"")</f>
        <v/>
      </c>
      <c r="F49" s="22" t="str">
        <f>IF(SUM('Test Sample Data'!F$3:F$194)&gt;10,IF(AND(ISNUMBER('Test Sample Data'!F49),'Test Sample Data'!F49&lt;35,'Test Sample Data'!F49&gt;0),'Test Sample Data'!F49-'Choose Housekeeping Genes'!G$20,35-'Choose Housekeeping Genes'!G$20),"")</f>
        <v/>
      </c>
      <c r="G49" s="22" t="str">
        <f>IF(SUM('Test Sample Data'!G$3:G$194)&gt;10,IF(AND(ISNUMBER('Test Sample Data'!G49),'Test Sample Data'!G49&lt;35,'Test Sample Data'!G49&gt;0),'Test Sample Data'!G49-'Choose Housekeeping Genes'!H$20,35-'Choose Housekeeping Genes'!H$20),"")</f>
        <v/>
      </c>
      <c r="H49" s="22" t="str">
        <f>IF(SUM('Test Sample Data'!H$3:H$194)&gt;10,IF(AND(ISNUMBER('Test Sample Data'!H49),'Test Sample Data'!H49&lt;35,'Test Sample Data'!H49&gt;0),'Test Sample Data'!H49-'Choose Housekeeping Genes'!I$20,35-'Choose Housekeeping Genes'!I$20),"")</f>
        <v/>
      </c>
      <c r="I49" s="22" t="str">
        <f>IF(SUM('Test Sample Data'!I$3:I$194)&gt;10,IF(AND(ISNUMBER('Test Sample Data'!I49),'Test Sample Data'!I49&lt;35,'Test Sample Data'!I49&gt;0),'Test Sample Data'!I49-'Choose Housekeeping Genes'!J$20,35-'Choose Housekeeping Genes'!J$20),"")</f>
        <v/>
      </c>
      <c r="J49" s="22" t="str">
        <f>IF(SUM('Test Sample Data'!J$3:J$194)&gt;10,IF(AND(ISNUMBER('Test Sample Data'!J49),'Test Sample Data'!J49&lt;35,'Test Sample Data'!J49&gt;0),'Test Sample Data'!J49-'Choose Housekeeping Genes'!K$20,35-'Choose Housekeeping Genes'!K$20),"")</f>
        <v/>
      </c>
      <c r="K49" s="22" t="str">
        <f>IF(SUM('Test Sample Data'!K$3:K$194)&gt;10,IF(AND(ISNUMBER('Test Sample Data'!K49),'Test Sample Data'!K49&lt;35,'Test Sample Data'!K49&gt;0),'Test Sample Data'!K49-'Choose Housekeeping Genes'!L$20,35-'Choose Housekeeping Genes'!L$20),"")</f>
        <v/>
      </c>
      <c r="L49" s="22" t="str">
        <f>IF(SUM('Test Sample Data'!L$3:L$194)&gt;10,IF(AND(ISNUMBER('Test Sample Data'!L49),'Test Sample Data'!L49&lt;35,'Test Sample Data'!L49&gt;0),'Test Sample Data'!L49-'Choose Housekeeping Genes'!M$20,35-'Choose Housekeeping Genes'!M$20),"")</f>
        <v/>
      </c>
      <c r="M49" s="22" t="str">
        <f>IF(SUM('Test Sample Data'!M$3:M$194)&gt;10,IF(AND(ISNUMBER('Test Sample Data'!M49),'Test Sample Data'!M49&lt;35,'Test Sample Data'!M49&gt;0),'Test Sample Data'!M49-'Choose Housekeeping Genes'!N$20,35-'Choose Housekeeping Genes'!N$20),"")</f>
        <v/>
      </c>
      <c r="N49" s="22" t="str">
        <f>IF(SUM('Test Sample Data'!N$3:N$194)&gt;10,IF(AND(ISNUMBER('Test Sample Data'!N49),'Test Sample Data'!N49&lt;35,'Test Sample Data'!N49&gt;0),'Test Sample Data'!N49-'Choose Housekeeping Genes'!O$20,35-'Choose Housekeeping Genes'!O$20),"")</f>
        <v/>
      </c>
      <c r="O49" s="22" t="str">
        <f>IF(SUM('Test Sample Data'!O$3:O$194)&gt;10,IF(AND(ISNUMBER('Test Sample Data'!O49),'Test Sample Data'!O49&lt;35,'Test Sample Data'!O49&gt;0),'Test Sample Data'!O49-'Choose Housekeeping Genes'!P$20,35-'Choose Housekeeping Genes'!P$20),"")</f>
        <v/>
      </c>
      <c r="P49" s="22" t="str">
        <f>IF(SUM('Test Sample Data'!P$3:P$194)&gt;10,IF(AND(ISNUMBER('Test Sample Data'!P49),'Test Sample Data'!P49&lt;35,'Test Sample Data'!P49&gt;0),'Test Sample Data'!P49-'Choose Housekeeping Genes'!Q$20,35-'Choose Housekeeping Genes'!Q$20),"")</f>
        <v/>
      </c>
      <c r="Q49" s="22" t="str">
        <f>IF(SUM('Test Sample Data'!Q$3:Q$194)&gt;10,IF(AND(ISNUMBER('Test Sample Data'!Q49),'Test Sample Data'!Q49&lt;35,'Test Sample Data'!Q49&gt;0),'Test Sample Data'!Q49-'Choose Housekeeping Genes'!R$20,35-'Choose Housekeeping Genes'!R$20),"")</f>
        <v/>
      </c>
      <c r="R49" s="22" t="str">
        <f>IF(SUM('Test Sample Data'!R$3:R$194)&gt;10,IF(AND(ISNUMBER('Test Sample Data'!R49),'Test Sample Data'!R49&lt;35,'Test Sample Data'!R49&gt;0),'Test Sample Data'!R49-'Choose Housekeeping Genes'!S$20,35-'Choose Housekeeping Genes'!S$20),"")</f>
        <v/>
      </c>
      <c r="S49" s="22" t="str">
        <f>IF(SUM('Test Sample Data'!S$3:S$194)&gt;10,IF(AND(ISNUMBER('Test Sample Data'!S49),'Test Sample Data'!S49&lt;35,'Test Sample Data'!S49&gt;0),'Test Sample Data'!S49-'Choose Housekeeping Genes'!T$20,35-'Choose Housekeeping Genes'!T$20),"")</f>
        <v/>
      </c>
      <c r="T49" s="22" t="str">
        <f>IF(SUM('Test Sample Data'!T$3:T$194)&gt;10,IF(AND(ISNUMBER('Test Sample Data'!T49),'Test Sample Data'!T49&lt;35,'Test Sample Data'!T49&gt;0),'Test Sample Data'!T49-'Choose Housekeeping Genes'!U$20,35-'Choose Housekeeping Genes'!U$20),"")</f>
        <v/>
      </c>
      <c r="U49" s="22" t="str">
        <f>IF(SUM('Test Sample Data'!U$3:U$194)&gt;10,IF(AND(ISNUMBER('Test Sample Data'!U49),'Test Sample Data'!U49&lt;35,'Test Sample Data'!U49&gt;0),'Test Sample Data'!U49-'Choose Housekeeping Genes'!V$20,35-'Choose Housekeeping Genes'!V$20),"")</f>
        <v/>
      </c>
      <c r="V49" s="22" t="str">
        <f>IF(SUM('Test Sample Data'!V$3:V$194)&gt;10,IF(AND(ISNUMBER('Test Sample Data'!V49),'Test Sample Data'!V49&lt;35,'Test Sample Data'!V49&gt;0),'Test Sample Data'!V49-'Choose Housekeeping Genes'!W$20,35-'Choose Housekeeping Genes'!W$20),"")</f>
        <v/>
      </c>
      <c r="W49" s="144" t="str">
        <f>'Control Sample Data'!A49</f>
        <v>E130102H24Rik</v>
      </c>
      <c r="X49" s="145" t="s">
        <v>348</v>
      </c>
      <c r="Y49" s="22" t="str">
        <f>IF(SUM('Control Sample Data'!C$3:C$194)&gt;10,IF(AND(ISNUMBER('Control Sample Data'!C49),'Control Sample Data'!C49&lt;35,'Control Sample Data'!C49&gt;0),'Control Sample Data'!C49-'Choose Housekeeping Genes'!AA$20,35-'Choose Housekeeping Genes'!AA$20),"")</f>
        <v/>
      </c>
      <c r="Z49" s="22" t="str">
        <f>IF(SUM('Control Sample Data'!D$3:D$194)&gt;10,IF(AND(ISNUMBER('Control Sample Data'!D49),'Control Sample Data'!D49&lt;35,'Control Sample Data'!D49&gt;0),'Control Sample Data'!D49-'Choose Housekeeping Genes'!AB$20,35-'Choose Housekeeping Genes'!AB$20),"")</f>
        <v/>
      </c>
      <c r="AA49" s="22" t="str">
        <f>IF(SUM('Control Sample Data'!E$3:E$194)&gt;10,IF(AND(ISNUMBER('Control Sample Data'!E49),'Control Sample Data'!E49&lt;35,'Control Sample Data'!E49&gt;0),'Control Sample Data'!E49-'Choose Housekeeping Genes'!AC$20,35-'Choose Housekeeping Genes'!AC$20),"")</f>
        <v/>
      </c>
      <c r="AB49" s="22" t="str">
        <f>IF(SUM('Control Sample Data'!F$3:F$194)&gt;10,IF(AND(ISNUMBER('Control Sample Data'!F49),'Control Sample Data'!F49&lt;35,'Control Sample Data'!F49&gt;0),'Control Sample Data'!F49-'Choose Housekeeping Genes'!AD$20,35-'Choose Housekeeping Genes'!AD$20),"")</f>
        <v/>
      </c>
      <c r="AC49" s="22" t="str">
        <f>IF(SUM('Control Sample Data'!G$3:G$194)&gt;10,IF(AND(ISNUMBER('Control Sample Data'!G49),'Control Sample Data'!G49&lt;35,'Control Sample Data'!G49&gt;0),'Control Sample Data'!G49-'Choose Housekeeping Genes'!AE$20,35-'Choose Housekeeping Genes'!AE$20),"")</f>
        <v/>
      </c>
      <c r="AD49" s="22" t="str">
        <f>IF(SUM('Control Sample Data'!H$3:H$194)&gt;10,IF(AND(ISNUMBER('Control Sample Data'!H49),'Control Sample Data'!H49&lt;35,'Control Sample Data'!H49&gt;0),'Control Sample Data'!H49-'Choose Housekeeping Genes'!AF$20,35-'Choose Housekeeping Genes'!AF$20),"")</f>
        <v/>
      </c>
      <c r="AE49" s="22" t="str">
        <f>IF(SUM('Control Sample Data'!I$3:I$194)&gt;10,IF(AND(ISNUMBER('Control Sample Data'!I49),'Control Sample Data'!I49&lt;35,'Control Sample Data'!I49&gt;0),'Control Sample Data'!I49-'Choose Housekeeping Genes'!AG$20,35-'Choose Housekeeping Genes'!AG$20),"")</f>
        <v/>
      </c>
      <c r="AF49" s="22" t="str">
        <f>IF(SUM('Control Sample Data'!J$3:J$194)&gt;10,IF(AND(ISNUMBER('Control Sample Data'!J49),'Control Sample Data'!J49&lt;35,'Control Sample Data'!J49&gt;0),'Control Sample Data'!J49-'Choose Housekeeping Genes'!AH$20,35-'Choose Housekeeping Genes'!AH$20),"")</f>
        <v/>
      </c>
      <c r="AG49" s="22" t="str">
        <f>IF(SUM('Control Sample Data'!K$3:K$194)&gt;10,IF(AND(ISNUMBER('Control Sample Data'!K49),'Control Sample Data'!K49&lt;35,'Control Sample Data'!K49&gt;0),'Control Sample Data'!K49-'Choose Housekeeping Genes'!AI$20,35-'Choose Housekeeping Genes'!AI$20),"")</f>
        <v/>
      </c>
      <c r="AH49" s="22" t="str">
        <f>IF(SUM('Control Sample Data'!L$3:L$194)&gt;10,IF(AND(ISNUMBER('Control Sample Data'!L49),'Control Sample Data'!L49&lt;35,'Control Sample Data'!L49&gt;0),'Control Sample Data'!L49-'Choose Housekeeping Genes'!AJ$20,35-'Choose Housekeeping Genes'!AJ$20),"")</f>
        <v/>
      </c>
      <c r="AI49" s="22" t="str">
        <f>IF(SUM('Control Sample Data'!M$3:M$194)&gt;10,IF(AND(ISNUMBER('Control Sample Data'!M49),'Control Sample Data'!M49&lt;35,'Control Sample Data'!M49&gt;0),'Control Sample Data'!M49-'Choose Housekeeping Genes'!AK$20,35-'Choose Housekeeping Genes'!AK$20),"")</f>
        <v/>
      </c>
      <c r="AJ49" s="22" t="str">
        <f>IF(SUM('Control Sample Data'!N$3:N$194)&gt;10,IF(AND(ISNUMBER('Control Sample Data'!N49),'Control Sample Data'!N49&lt;35,'Control Sample Data'!N49&gt;0),'Control Sample Data'!N49-'Choose Housekeeping Genes'!AL$20,35-'Choose Housekeeping Genes'!AL$20),"")</f>
        <v/>
      </c>
      <c r="AK49" s="22" t="str">
        <f>IF(SUM('Control Sample Data'!O$3:O$194)&gt;10,IF(AND(ISNUMBER('Control Sample Data'!O49),'Control Sample Data'!O49&lt;35,'Control Sample Data'!O49&gt;0),'Control Sample Data'!O49-'Choose Housekeeping Genes'!AM$20,35-'Choose Housekeeping Genes'!AM$20),"")</f>
        <v/>
      </c>
      <c r="AL49" s="22" t="str">
        <f>IF(SUM('Control Sample Data'!P$3:P$194)&gt;10,IF(AND(ISNUMBER('Control Sample Data'!P49),'Control Sample Data'!P49&lt;35,'Control Sample Data'!P49&gt;0),'Control Sample Data'!P49-'Choose Housekeeping Genes'!AN$20,35-'Choose Housekeeping Genes'!AN$20),"")</f>
        <v/>
      </c>
      <c r="AM49" s="22" t="str">
        <f>IF(SUM('Control Sample Data'!Q$3:Q$194)&gt;10,IF(AND(ISNUMBER('Control Sample Data'!Q49),'Control Sample Data'!Q49&lt;35,'Control Sample Data'!Q49&gt;0),'Control Sample Data'!Q49-'Choose Housekeeping Genes'!AO$20,35-'Choose Housekeeping Genes'!AO$20),"")</f>
        <v/>
      </c>
      <c r="AN49" s="22" t="str">
        <f>IF(SUM('Control Sample Data'!R$3:R$194)&gt;10,IF(AND(ISNUMBER('Control Sample Data'!R49),'Control Sample Data'!R49&lt;35,'Control Sample Data'!R49&gt;0),'Control Sample Data'!R49-'Choose Housekeeping Genes'!AP$20,35-'Choose Housekeeping Genes'!AP$20),"")</f>
        <v/>
      </c>
      <c r="AO49" s="22" t="str">
        <f>IF(SUM('Control Sample Data'!S$3:S$194)&gt;10,IF(AND(ISNUMBER('Control Sample Data'!S49),'Control Sample Data'!S49&lt;35,'Control Sample Data'!S49&gt;0),'Control Sample Data'!S49-'Choose Housekeeping Genes'!AQ$20,35-'Choose Housekeeping Genes'!AQ$20),"")</f>
        <v/>
      </c>
      <c r="AP49" s="22" t="str">
        <f>IF(SUM('Control Sample Data'!T$3:T$194)&gt;10,IF(AND(ISNUMBER('Control Sample Data'!T49),'Control Sample Data'!T49&lt;35,'Control Sample Data'!T49&gt;0),'Control Sample Data'!T49-'Choose Housekeeping Genes'!AR$20,35-'Choose Housekeeping Genes'!AR$20),"")</f>
        <v/>
      </c>
      <c r="AQ49" s="22" t="str">
        <f>IF(SUM('Control Sample Data'!U$3:U$194)&gt;10,IF(AND(ISNUMBER('Control Sample Data'!U49),'Control Sample Data'!U49&lt;35,'Control Sample Data'!U49&gt;0),'Control Sample Data'!U49-'Choose Housekeeping Genes'!AS$20,35-'Choose Housekeeping Genes'!AS$20),"")</f>
        <v/>
      </c>
      <c r="AR49" s="22" t="str">
        <f>IF(SUM('Control Sample Data'!V$3:V$194)&gt;10,IF(AND(ISNUMBER('Control Sample Data'!V49),'Control Sample Data'!V49&lt;35,'Control Sample Data'!V49&gt;0),'Control Sample Data'!V49-'Choose Housekeeping Genes'!AT$20,35-'Choose Housekeeping Genes'!AT$20),"")</f>
        <v/>
      </c>
      <c r="AS49" s="73" t="str">
        <f>'Control Sample Data'!A49</f>
        <v>E130102H24Rik</v>
      </c>
      <c r="AT49" s="21" t="s">
        <v>348</v>
      </c>
      <c r="AU49" s="22" t="str">
        <f ca="1">IF(ISNUMBER(C49-'Choose Housekeeping Genes'!D$12),C49-'Choose Housekeeping Genes'!D$12,"")</f>
        <v/>
      </c>
      <c r="AV49" s="22" t="str">
        <f ca="1">IF(ISNUMBER(D49-'Choose Housekeeping Genes'!E$12),D49-'Choose Housekeeping Genes'!E$12,"")</f>
        <v/>
      </c>
      <c r="AW49" s="22" t="str">
        <f ca="1">IF(ISNUMBER(E49-'Choose Housekeeping Genes'!F$12),E49-'Choose Housekeeping Genes'!F$12,"")</f>
        <v/>
      </c>
      <c r="AX49" s="22" t="str">
        <f ca="1">IF(ISNUMBER(F49-'Choose Housekeeping Genes'!G$12),F49-'Choose Housekeeping Genes'!G$12,"")</f>
        <v/>
      </c>
      <c r="AY49" s="22" t="str">
        <f ca="1">IF(ISNUMBER(G49-'Choose Housekeeping Genes'!H$12),G49-'Choose Housekeeping Genes'!H$12,"")</f>
        <v/>
      </c>
      <c r="AZ49" s="22" t="str">
        <f ca="1">IF(ISNUMBER(H49-'Choose Housekeeping Genes'!I$12),H49-'Choose Housekeeping Genes'!I$12,"")</f>
        <v/>
      </c>
      <c r="BA49" s="22" t="str">
        <f ca="1">IF(ISNUMBER(I49-'Choose Housekeeping Genes'!J$12),I49-'Choose Housekeeping Genes'!J$12,"")</f>
        <v/>
      </c>
      <c r="BB49" s="22" t="str">
        <f ca="1">IF(ISNUMBER(J49-'Choose Housekeeping Genes'!K$12),J49-'Choose Housekeeping Genes'!K$12,"")</f>
        <v/>
      </c>
      <c r="BC49" s="22" t="str">
        <f ca="1">IF(ISNUMBER(K49-'Choose Housekeeping Genes'!L$12),K49-'Choose Housekeeping Genes'!L$12,"")</f>
        <v/>
      </c>
      <c r="BD49" s="22" t="str">
        <f ca="1">IF(ISNUMBER(L49-'Choose Housekeeping Genes'!M$12),L49-'Choose Housekeeping Genes'!M$12,"")</f>
        <v/>
      </c>
      <c r="BE49" s="22" t="str">
        <f ca="1">IF(ISNUMBER(M49-'Choose Housekeeping Genes'!N$12),M49-'Choose Housekeeping Genes'!N$12,"")</f>
        <v/>
      </c>
      <c r="BF49" s="22" t="str">
        <f ca="1">IF(ISNUMBER(N49-'Choose Housekeeping Genes'!O$12),N49-'Choose Housekeeping Genes'!O$12,"")</f>
        <v/>
      </c>
      <c r="BG49" s="22" t="str">
        <f ca="1">IF(ISNUMBER(O49-'Choose Housekeeping Genes'!P$12),O49-'Choose Housekeeping Genes'!P$12,"")</f>
        <v/>
      </c>
      <c r="BH49" s="22" t="str">
        <f ca="1">IF(ISNUMBER(P49-'Choose Housekeeping Genes'!Q$12),P49-'Choose Housekeeping Genes'!Q$12,"")</f>
        <v/>
      </c>
      <c r="BI49" s="22" t="str">
        <f ca="1">IF(ISNUMBER(Q49-'Choose Housekeeping Genes'!R$12),Q49-'Choose Housekeeping Genes'!R$12,"")</f>
        <v/>
      </c>
      <c r="BJ49" s="22" t="str">
        <f ca="1">IF(ISNUMBER(R49-'Choose Housekeeping Genes'!S$12),R49-'Choose Housekeeping Genes'!S$12,"")</f>
        <v/>
      </c>
      <c r="BK49" s="22" t="str">
        <f ca="1">IF(ISNUMBER(S49-'Choose Housekeeping Genes'!T$12),S49-'Choose Housekeeping Genes'!T$12,"")</f>
        <v/>
      </c>
      <c r="BL49" s="22" t="str">
        <f ca="1">IF(ISNUMBER(T49-'Choose Housekeeping Genes'!U$12),T49-'Choose Housekeeping Genes'!U$12,"")</f>
        <v/>
      </c>
      <c r="BM49" s="22" t="str">
        <f ca="1">IF(ISNUMBER(U49-'Choose Housekeeping Genes'!V$12),U49-'Choose Housekeeping Genes'!V$12,"")</f>
        <v/>
      </c>
      <c r="BN49" s="22" t="str">
        <f ca="1">IF(ISNUMBER(V49-'Choose Housekeeping Genes'!W$12),V49-'Choose Housekeeping Genes'!W$12,"")</f>
        <v/>
      </c>
      <c r="BO49" s="147" t="str">
        <f t="shared" si="47"/>
        <v>E130102H24Rik</v>
      </c>
      <c r="BP49" s="145" t="s">
        <v>348</v>
      </c>
      <c r="BQ49" s="22" t="str">
        <f ca="1">IF(ISNUMBER(Y49-'Choose Housekeeping Genes'!AA$12),Y49-'Choose Housekeeping Genes'!AA$12,"")</f>
        <v/>
      </c>
      <c r="BR49" s="22" t="str">
        <f ca="1">IF(ISNUMBER(Z49-'Choose Housekeeping Genes'!AB$12),Z49-'Choose Housekeeping Genes'!AB$12,"")</f>
        <v/>
      </c>
      <c r="BS49" s="22" t="str">
        <f ca="1">IF(ISNUMBER(AA49-'Choose Housekeeping Genes'!AC$12),AA49-'Choose Housekeeping Genes'!AC$12,"")</f>
        <v/>
      </c>
      <c r="BT49" s="22" t="str">
        <f ca="1">IF(ISNUMBER(AB49-'Choose Housekeeping Genes'!AD$12),AB49-'Choose Housekeeping Genes'!AD$12,"")</f>
        <v/>
      </c>
      <c r="BU49" s="22" t="str">
        <f ca="1">IF(ISNUMBER(AC49-'Choose Housekeeping Genes'!AE$12),AC49-'Choose Housekeeping Genes'!AE$12,"")</f>
        <v/>
      </c>
      <c r="BV49" s="22" t="str">
        <f ca="1">IF(ISNUMBER(AD49-'Choose Housekeeping Genes'!AF$12),AD49-'Choose Housekeeping Genes'!AF$12,"")</f>
        <v/>
      </c>
      <c r="BW49" s="22" t="str">
        <f ca="1">IF(ISNUMBER(AE49-'Choose Housekeeping Genes'!AG$12),AE49-'Choose Housekeeping Genes'!AG$12,"")</f>
        <v/>
      </c>
      <c r="BX49" s="22" t="str">
        <f ca="1">IF(ISNUMBER(AF49-'Choose Housekeeping Genes'!AH$12),AF49-'Choose Housekeeping Genes'!AH$12,"")</f>
        <v/>
      </c>
      <c r="BY49" s="22" t="str">
        <f ca="1">IF(ISNUMBER(AG49-'Choose Housekeeping Genes'!AI$12),AG49-'Choose Housekeeping Genes'!AI$12,"")</f>
        <v/>
      </c>
      <c r="BZ49" s="22" t="str">
        <f ca="1">IF(ISNUMBER(AH49-'Choose Housekeeping Genes'!AJ$12),AH49-'Choose Housekeeping Genes'!AJ$12,"")</f>
        <v/>
      </c>
      <c r="CA49" s="22" t="str">
        <f ca="1">IF(ISNUMBER(AI49-'Choose Housekeeping Genes'!AK$12),AI49-'Choose Housekeeping Genes'!AK$12,"")</f>
        <v/>
      </c>
      <c r="CB49" s="22" t="str">
        <f ca="1">IF(ISNUMBER(AJ49-'Choose Housekeeping Genes'!AL$12),AJ49-'Choose Housekeeping Genes'!AL$12,"")</f>
        <v/>
      </c>
      <c r="CC49" s="22" t="str">
        <f ca="1">IF(ISNUMBER(AK49-'Choose Housekeeping Genes'!AM$12),AK49-'Choose Housekeeping Genes'!AM$12,"")</f>
        <v/>
      </c>
      <c r="CD49" s="22" t="str">
        <f ca="1">IF(ISNUMBER(AL49-'Choose Housekeeping Genes'!AN$12),AL49-'Choose Housekeeping Genes'!AN$12,"")</f>
        <v/>
      </c>
      <c r="CE49" s="22" t="str">
        <f ca="1">IF(ISNUMBER(AM49-'Choose Housekeeping Genes'!AO$12),AM49-'Choose Housekeeping Genes'!AO$12,"")</f>
        <v/>
      </c>
      <c r="CF49" s="22" t="str">
        <f ca="1">IF(ISNUMBER(AN49-'Choose Housekeeping Genes'!AP$12),AN49-'Choose Housekeeping Genes'!AP$12,"")</f>
        <v/>
      </c>
      <c r="CG49" s="22" t="str">
        <f ca="1">IF(ISNUMBER(AO49-'Choose Housekeeping Genes'!AQ$12),AO49-'Choose Housekeeping Genes'!AQ$12,"")</f>
        <v/>
      </c>
      <c r="CH49" s="22" t="str">
        <f ca="1">IF(ISNUMBER(AP49-'Choose Housekeeping Genes'!AR$12),AP49-'Choose Housekeeping Genes'!AR$12,"")</f>
        <v/>
      </c>
      <c r="CI49" s="22" t="str">
        <f ca="1">IF(ISNUMBER(AQ49-'Choose Housekeeping Genes'!AS$12),AQ49-'Choose Housekeeping Genes'!AS$12,"")</f>
        <v/>
      </c>
      <c r="CJ49" s="22" t="str">
        <f ca="1">IF(ISNUMBER(AR49-'Choose Housekeeping Genes'!AT$12),AR49-'Choose Housekeeping Genes'!AT$12,"")</f>
        <v/>
      </c>
      <c r="CK49" s="69" t="e">
        <f t="shared" ca="1" si="4"/>
        <v>#DIV/0!</v>
      </c>
      <c r="CL49" s="148" t="e">
        <f t="shared" ca="1" si="5"/>
        <v>#DIV/0!</v>
      </c>
      <c r="DA49" s="73" t="str">
        <f>'Transcript table'!C57</f>
        <v>E130102H24Rik</v>
      </c>
      <c r="DB49" s="21" t="s">
        <v>348</v>
      </c>
      <c r="DC49" s="68" t="str">
        <f t="shared" ca="1" si="6"/>
        <v/>
      </c>
      <c r="DD49" s="68" t="str">
        <f t="shared" ca="1" si="7"/>
        <v/>
      </c>
      <c r="DE49" s="68" t="str">
        <f t="shared" ca="1" si="8"/>
        <v/>
      </c>
      <c r="DF49" s="68" t="str">
        <f t="shared" ca="1" si="9"/>
        <v/>
      </c>
      <c r="DG49" s="68" t="str">
        <f t="shared" ca="1" si="10"/>
        <v/>
      </c>
      <c r="DH49" s="68" t="str">
        <f t="shared" ca="1" si="11"/>
        <v/>
      </c>
      <c r="DI49" s="68" t="str">
        <f t="shared" ca="1" si="12"/>
        <v/>
      </c>
      <c r="DJ49" s="68" t="str">
        <f t="shared" ca="1" si="13"/>
        <v/>
      </c>
      <c r="DK49" s="68" t="str">
        <f t="shared" ca="1" si="14"/>
        <v/>
      </c>
      <c r="DL49" s="68" t="str">
        <f t="shared" ca="1" si="15"/>
        <v/>
      </c>
      <c r="DM49" s="68" t="str">
        <f t="shared" ca="1" si="16"/>
        <v/>
      </c>
      <c r="DN49" s="68" t="str">
        <f t="shared" ca="1" si="17"/>
        <v/>
      </c>
      <c r="DO49" s="68" t="str">
        <f t="shared" ca="1" si="18"/>
        <v/>
      </c>
      <c r="DP49" s="68" t="str">
        <f t="shared" ca="1" si="19"/>
        <v/>
      </c>
      <c r="DQ49" s="68" t="str">
        <f t="shared" ca="1" si="20"/>
        <v/>
      </c>
      <c r="DR49" s="68" t="str">
        <f t="shared" ca="1" si="21"/>
        <v/>
      </c>
      <c r="DS49" s="68" t="str">
        <f t="shared" ca="1" si="22"/>
        <v/>
      </c>
      <c r="DT49" s="68" t="str">
        <f t="shared" ca="1" si="23"/>
        <v/>
      </c>
      <c r="DU49" s="68" t="str">
        <f t="shared" ca="1" si="24"/>
        <v/>
      </c>
      <c r="DV49" s="68" t="str">
        <f t="shared" ca="1" si="25"/>
        <v/>
      </c>
      <c r="DW49" s="146" t="str">
        <f>'Transcript table'!C57</f>
        <v>E130102H24Rik</v>
      </c>
      <c r="DX49" s="145" t="s">
        <v>348</v>
      </c>
      <c r="DY49" s="68" t="str">
        <f t="shared" ca="1" si="26"/>
        <v/>
      </c>
      <c r="DZ49" s="68" t="str">
        <f t="shared" ca="1" si="27"/>
        <v/>
      </c>
      <c r="EA49" s="68" t="str">
        <f t="shared" ca="1" si="28"/>
        <v/>
      </c>
      <c r="EB49" s="68" t="str">
        <f t="shared" ca="1" si="29"/>
        <v/>
      </c>
      <c r="EC49" s="68" t="str">
        <f t="shared" ca="1" si="30"/>
        <v/>
      </c>
      <c r="ED49" s="68" t="str">
        <f t="shared" ca="1" si="31"/>
        <v/>
      </c>
      <c r="EE49" s="68" t="str">
        <f t="shared" ca="1" si="32"/>
        <v/>
      </c>
      <c r="EF49" s="68" t="str">
        <f t="shared" ca="1" si="33"/>
        <v/>
      </c>
      <c r="EG49" s="68" t="str">
        <f t="shared" ca="1" si="34"/>
        <v/>
      </c>
      <c r="EH49" s="68" t="str">
        <f t="shared" ca="1" si="35"/>
        <v/>
      </c>
      <c r="EI49" s="68" t="str">
        <f t="shared" ca="1" si="36"/>
        <v/>
      </c>
      <c r="EJ49" s="68" t="str">
        <f t="shared" ca="1" si="37"/>
        <v/>
      </c>
      <c r="EK49" s="68" t="str">
        <f t="shared" ca="1" si="38"/>
        <v/>
      </c>
      <c r="EL49" s="68" t="str">
        <f t="shared" ca="1" si="39"/>
        <v/>
      </c>
      <c r="EM49" s="68" t="str">
        <f t="shared" ca="1" si="40"/>
        <v/>
      </c>
      <c r="EN49" s="68" t="str">
        <f t="shared" ca="1" si="41"/>
        <v/>
      </c>
      <c r="EO49" s="68" t="str">
        <f t="shared" ca="1" si="42"/>
        <v/>
      </c>
      <c r="EP49" s="68" t="str">
        <f t="shared" ca="1" si="43"/>
        <v/>
      </c>
      <c r="EQ49" s="68" t="str">
        <f t="shared" ca="1" si="44"/>
        <v/>
      </c>
      <c r="ER49" s="68" t="str">
        <f t="shared" ca="1" si="45"/>
        <v/>
      </c>
    </row>
    <row r="50" spans="1:148" ht="12.75" customHeight="1">
      <c r="A50" s="139" t="str">
        <f>'Test Sample Data'!A50</f>
        <v>Egr2-AS</v>
      </c>
      <c r="B50" s="141" t="s">
        <v>346</v>
      </c>
      <c r="C50" s="22" t="str">
        <f>IF(SUM('Test Sample Data'!C$3:C$194)&gt;10,IF(AND(ISNUMBER('Test Sample Data'!C50),'Test Sample Data'!C50&lt;35,'Test Sample Data'!C50&gt;0),'Test Sample Data'!C50-'Choose Housekeeping Genes'!D$20,35-'Choose Housekeeping Genes'!D$20),"")</f>
        <v/>
      </c>
      <c r="D50" s="22" t="str">
        <f>IF(SUM('Test Sample Data'!D$3:D$194)&gt;10,IF(AND(ISNUMBER('Test Sample Data'!D50),'Test Sample Data'!D50&lt;35,'Test Sample Data'!D50&gt;0),'Test Sample Data'!D50-'Choose Housekeeping Genes'!E$20,35-'Choose Housekeeping Genes'!E$20),"")</f>
        <v/>
      </c>
      <c r="E50" s="22" t="str">
        <f>IF(SUM('Test Sample Data'!E$3:E$194)&gt;10,IF(AND(ISNUMBER('Test Sample Data'!E50),'Test Sample Data'!E50&lt;35,'Test Sample Data'!E50&gt;0),'Test Sample Data'!E50-'Choose Housekeeping Genes'!F$20,35-'Choose Housekeeping Genes'!F$20),"")</f>
        <v/>
      </c>
      <c r="F50" s="22" t="str">
        <f>IF(SUM('Test Sample Data'!F$3:F$194)&gt;10,IF(AND(ISNUMBER('Test Sample Data'!F50),'Test Sample Data'!F50&lt;35,'Test Sample Data'!F50&gt;0),'Test Sample Data'!F50-'Choose Housekeeping Genes'!G$20,35-'Choose Housekeeping Genes'!G$20),"")</f>
        <v/>
      </c>
      <c r="G50" s="22" t="str">
        <f>IF(SUM('Test Sample Data'!G$3:G$194)&gt;10,IF(AND(ISNUMBER('Test Sample Data'!G50),'Test Sample Data'!G50&lt;35,'Test Sample Data'!G50&gt;0),'Test Sample Data'!G50-'Choose Housekeeping Genes'!H$20,35-'Choose Housekeeping Genes'!H$20),"")</f>
        <v/>
      </c>
      <c r="H50" s="22" t="str">
        <f>IF(SUM('Test Sample Data'!H$3:H$194)&gt;10,IF(AND(ISNUMBER('Test Sample Data'!H50),'Test Sample Data'!H50&lt;35,'Test Sample Data'!H50&gt;0),'Test Sample Data'!H50-'Choose Housekeeping Genes'!I$20,35-'Choose Housekeeping Genes'!I$20),"")</f>
        <v/>
      </c>
      <c r="I50" s="22" t="str">
        <f>IF(SUM('Test Sample Data'!I$3:I$194)&gt;10,IF(AND(ISNUMBER('Test Sample Data'!I50),'Test Sample Data'!I50&lt;35,'Test Sample Data'!I50&gt;0),'Test Sample Data'!I50-'Choose Housekeeping Genes'!J$20,35-'Choose Housekeeping Genes'!J$20),"")</f>
        <v/>
      </c>
      <c r="J50" s="22" t="str">
        <f>IF(SUM('Test Sample Data'!J$3:J$194)&gt;10,IF(AND(ISNUMBER('Test Sample Data'!J50),'Test Sample Data'!J50&lt;35,'Test Sample Data'!J50&gt;0),'Test Sample Data'!J50-'Choose Housekeeping Genes'!K$20,35-'Choose Housekeeping Genes'!K$20),"")</f>
        <v/>
      </c>
      <c r="K50" s="22" t="str">
        <f>IF(SUM('Test Sample Data'!K$3:K$194)&gt;10,IF(AND(ISNUMBER('Test Sample Data'!K50),'Test Sample Data'!K50&lt;35,'Test Sample Data'!K50&gt;0),'Test Sample Data'!K50-'Choose Housekeeping Genes'!L$20,35-'Choose Housekeeping Genes'!L$20),"")</f>
        <v/>
      </c>
      <c r="L50" s="22" t="str">
        <f>IF(SUM('Test Sample Data'!L$3:L$194)&gt;10,IF(AND(ISNUMBER('Test Sample Data'!L50),'Test Sample Data'!L50&lt;35,'Test Sample Data'!L50&gt;0),'Test Sample Data'!L50-'Choose Housekeeping Genes'!M$20,35-'Choose Housekeeping Genes'!M$20),"")</f>
        <v/>
      </c>
      <c r="M50" s="22" t="str">
        <f>IF(SUM('Test Sample Data'!M$3:M$194)&gt;10,IF(AND(ISNUMBER('Test Sample Data'!M50),'Test Sample Data'!M50&lt;35,'Test Sample Data'!M50&gt;0),'Test Sample Data'!M50-'Choose Housekeeping Genes'!N$20,35-'Choose Housekeeping Genes'!N$20),"")</f>
        <v/>
      </c>
      <c r="N50" s="22" t="str">
        <f>IF(SUM('Test Sample Data'!N$3:N$194)&gt;10,IF(AND(ISNUMBER('Test Sample Data'!N50),'Test Sample Data'!N50&lt;35,'Test Sample Data'!N50&gt;0),'Test Sample Data'!N50-'Choose Housekeeping Genes'!O$20,35-'Choose Housekeeping Genes'!O$20),"")</f>
        <v/>
      </c>
      <c r="O50" s="22" t="str">
        <f>IF(SUM('Test Sample Data'!O$3:O$194)&gt;10,IF(AND(ISNUMBER('Test Sample Data'!O50),'Test Sample Data'!O50&lt;35,'Test Sample Data'!O50&gt;0),'Test Sample Data'!O50-'Choose Housekeeping Genes'!P$20,35-'Choose Housekeeping Genes'!P$20),"")</f>
        <v/>
      </c>
      <c r="P50" s="22" t="str">
        <f>IF(SUM('Test Sample Data'!P$3:P$194)&gt;10,IF(AND(ISNUMBER('Test Sample Data'!P50),'Test Sample Data'!P50&lt;35,'Test Sample Data'!P50&gt;0),'Test Sample Data'!P50-'Choose Housekeeping Genes'!Q$20,35-'Choose Housekeeping Genes'!Q$20),"")</f>
        <v/>
      </c>
      <c r="Q50" s="22" t="str">
        <f>IF(SUM('Test Sample Data'!Q$3:Q$194)&gt;10,IF(AND(ISNUMBER('Test Sample Data'!Q50),'Test Sample Data'!Q50&lt;35,'Test Sample Data'!Q50&gt;0),'Test Sample Data'!Q50-'Choose Housekeeping Genes'!R$20,35-'Choose Housekeeping Genes'!R$20),"")</f>
        <v/>
      </c>
      <c r="R50" s="22" t="str">
        <f>IF(SUM('Test Sample Data'!R$3:R$194)&gt;10,IF(AND(ISNUMBER('Test Sample Data'!R50),'Test Sample Data'!R50&lt;35,'Test Sample Data'!R50&gt;0),'Test Sample Data'!R50-'Choose Housekeeping Genes'!S$20,35-'Choose Housekeeping Genes'!S$20),"")</f>
        <v/>
      </c>
      <c r="S50" s="22" t="str">
        <f>IF(SUM('Test Sample Data'!S$3:S$194)&gt;10,IF(AND(ISNUMBER('Test Sample Data'!S50),'Test Sample Data'!S50&lt;35,'Test Sample Data'!S50&gt;0),'Test Sample Data'!S50-'Choose Housekeeping Genes'!T$20,35-'Choose Housekeeping Genes'!T$20),"")</f>
        <v/>
      </c>
      <c r="T50" s="22" t="str">
        <f>IF(SUM('Test Sample Data'!T$3:T$194)&gt;10,IF(AND(ISNUMBER('Test Sample Data'!T50),'Test Sample Data'!T50&lt;35,'Test Sample Data'!T50&gt;0),'Test Sample Data'!T50-'Choose Housekeeping Genes'!U$20,35-'Choose Housekeeping Genes'!U$20),"")</f>
        <v/>
      </c>
      <c r="U50" s="22" t="str">
        <f>IF(SUM('Test Sample Data'!U$3:U$194)&gt;10,IF(AND(ISNUMBER('Test Sample Data'!U50),'Test Sample Data'!U50&lt;35,'Test Sample Data'!U50&gt;0),'Test Sample Data'!U50-'Choose Housekeeping Genes'!V$20,35-'Choose Housekeeping Genes'!V$20),"")</f>
        <v/>
      </c>
      <c r="V50" s="22" t="str">
        <f>IF(SUM('Test Sample Data'!V$3:V$194)&gt;10,IF(AND(ISNUMBER('Test Sample Data'!V50),'Test Sample Data'!V50&lt;35,'Test Sample Data'!V50&gt;0),'Test Sample Data'!V50-'Choose Housekeeping Genes'!W$20,35-'Choose Housekeeping Genes'!W$20),"")</f>
        <v/>
      </c>
      <c r="W50" s="144" t="str">
        <f>'Control Sample Data'!A50</f>
        <v>Egr2-AS</v>
      </c>
      <c r="X50" s="145" t="s">
        <v>346</v>
      </c>
      <c r="Y50" s="22" t="str">
        <f>IF(SUM('Control Sample Data'!C$3:C$194)&gt;10,IF(AND(ISNUMBER('Control Sample Data'!C50),'Control Sample Data'!C50&lt;35,'Control Sample Data'!C50&gt;0),'Control Sample Data'!C50-'Choose Housekeeping Genes'!AA$20,35-'Choose Housekeeping Genes'!AA$20),"")</f>
        <v/>
      </c>
      <c r="Z50" s="22" t="str">
        <f>IF(SUM('Control Sample Data'!D$3:D$194)&gt;10,IF(AND(ISNUMBER('Control Sample Data'!D50),'Control Sample Data'!D50&lt;35,'Control Sample Data'!D50&gt;0),'Control Sample Data'!D50-'Choose Housekeeping Genes'!AB$20,35-'Choose Housekeeping Genes'!AB$20),"")</f>
        <v/>
      </c>
      <c r="AA50" s="22" t="str">
        <f>IF(SUM('Control Sample Data'!E$3:E$194)&gt;10,IF(AND(ISNUMBER('Control Sample Data'!E50),'Control Sample Data'!E50&lt;35,'Control Sample Data'!E50&gt;0),'Control Sample Data'!E50-'Choose Housekeeping Genes'!AC$20,35-'Choose Housekeeping Genes'!AC$20),"")</f>
        <v/>
      </c>
      <c r="AB50" s="22" t="str">
        <f>IF(SUM('Control Sample Data'!F$3:F$194)&gt;10,IF(AND(ISNUMBER('Control Sample Data'!F50),'Control Sample Data'!F50&lt;35,'Control Sample Data'!F50&gt;0),'Control Sample Data'!F50-'Choose Housekeeping Genes'!AD$20,35-'Choose Housekeeping Genes'!AD$20),"")</f>
        <v/>
      </c>
      <c r="AC50" s="22" t="str">
        <f>IF(SUM('Control Sample Data'!G$3:G$194)&gt;10,IF(AND(ISNUMBER('Control Sample Data'!G50),'Control Sample Data'!G50&lt;35,'Control Sample Data'!G50&gt;0),'Control Sample Data'!G50-'Choose Housekeeping Genes'!AE$20,35-'Choose Housekeeping Genes'!AE$20),"")</f>
        <v/>
      </c>
      <c r="AD50" s="22" t="str">
        <f>IF(SUM('Control Sample Data'!H$3:H$194)&gt;10,IF(AND(ISNUMBER('Control Sample Data'!H50),'Control Sample Data'!H50&lt;35,'Control Sample Data'!H50&gt;0),'Control Sample Data'!H50-'Choose Housekeeping Genes'!AF$20,35-'Choose Housekeeping Genes'!AF$20),"")</f>
        <v/>
      </c>
      <c r="AE50" s="22" t="str">
        <f>IF(SUM('Control Sample Data'!I$3:I$194)&gt;10,IF(AND(ISNUMBER('Control Sample Data'!I50),'Control Sample Data'!I50&lt;35,'Control Sample Data'!I50&gt;0),'Control Sample Data'!I50-'Choose Housekeeping Genes'!AG$20,35-'Choose Housekeeping Genes'!AG$20),"")</f>
        <v/>
      </c>
      <c r="AF50" s="22" t="str">
        <f>IF(SUM('Control Sample Data'!J$3:J$194)&gt;10,IF(AND(ISNUMBER('Control Sample Data'!J50),'Control Sample Data'!J50&lt;35,'Control Sample Data'!J50&gt;0),'Control Sample Data'!J50-'Choose Housekeeping Genes'!AH$20,35-'Choose Housekeeping Genes'!AH$20),"")</f>
        <v/>
      </c>
      <c r="AG50" s="22" t="str">
        <f>IF(SUM('Control Sample Data'!K$3:K$194)&gt;10,IF(AND(ISNUMBER('Control Sample Data'!K50),'Control Sample Data'!K50&lt;35,'Control Sample Data'!K50&gt;0),'Control Sample Data'!K50-'Choose Housekeeping Genes'!AI$20,35-'Choose Housekeeping Genes'!AI$20),"")</f>
        <v/>
      </c>
      <c r="AH50" s="22" t="str">
        <f>IF(SUM('Control Sample Data'!L$3:L$194)&gt;10,IF(AND(ISNUMBER('Control Sample Data'!L50),'Control Sample Data'!L50&lt;35,'Control Sample Data'!L50&gt;0),'Control Sample Data'!L50-'Choose Housekeeping Genes'!AJ$20,35-'Choose Housekeeping Genes'!AJ$20),"")</f>
        <v/>
      </c>
      <c r="AI50" s="22" t="str">
        <f>IF(SUM('Control Sample Data'!M$3:M$194)&gt;10,IF(AND(ISNUMBER('Control Sample Data'!M50),'Control Sample Data'!M50&lt;35,'Control Sample Data'!M50&gt;0),'Control Sample Data'!M50-'Choose Housekeeping Genes'!AK$20,35-'Choose Housekeeping Genes'!AK$20),"")</f>
        <v/>
      </c>
      <c r="AJ50" s="22" t="str">
        <f>IF(SUM('Control Sample Data'!N$3:N$194)&gt;10,IF(AND(ISNUMBER('Control Sample Data'!N50),'Control Sample Data'!N50&lt;35,'Control Sample Data'!N50&gt;0),'Control Sample Data'!N50-'Choose Housekeeping Genes'!AL$20,35-'Choose Housekeeping Genes'!AL$20),"")</f>
        <v/>
      </c>
      <c r="AK50" s="22" t="str">
        <f>IF(SUM('Control Sample Data'!O$3:O$194)&gt;10,IF(AND(ISNUMBER('Control Sample Data'!O50),'Control Sample Data'!O50&lt;35,'Control Sample Data'!O50&gt;0),'Control Sample Data'!O50-'Choose Housekeeping Genes'!AM$20,35-'Choose Housekeeping Genes'!AM$20),"")</f>
        <v/>
      </c>
      <c r="AL50" s="22" t="str">
        <f>IF(SUM('Control Sample Data'!P$3:P$194)&gt;10,IF(AND(ISNUMBER('Control Sample Data'!P50),'Control Sample Data'!P50&lt;35,'Control Sample Data'!P50&gt;0),'Control Sample Data'!P50-'Choose Housekeeping Genes'!AN$20,35-'Choose Housekeeping Genes'!AN$20),"")</f>
        <v/>
      </c>
      <c r="AM50" s="22" t="str">
        <f>IF(SUM('Control Sample Data'!Q$3:Q$194)&gt;10,IF(AND(ISNUMBER('Control Sample Data'!Q50),'Control Sample Data'!Q50&lt;35,'Control Sample Data'!Q50&gt;0),'Control Sample Data'!Q50-'Choose Housekeeping Genes'!AO$20,35-'Choose Housekeeping Genes'!AO$20),"")</f>
        <v/>
      </c>
      <c r="AN50" s="22" t="str">
        <f>IF(SUM('Control Sample Data'!R$3:R$194)&gt;10,IF(AND(ISNUMBER('Control Sample Data'!R50),'Control Sample Data'!R50&lt;35,'Control Sample Data'!R50&gt;0),'Control Sample Data'!R50-'Choose Housekeeping Genes'!AP$20,35-'Choose Housekeeping Genes'!AP$20),"")</f>
        <v/>
      </c>
      <c r="AO50" s="22" t="str">
        <f>IF(SUM('Control Sample Data'!S$3:S$194)&gt;10,IF(AND(ISNUMBER('Control Sample Data'!S50),'Control Sample Data'!S50&lt;35,'Control Sample Data'!S50&gt;0),'Control Sample Data'!S50-'Choose Housekeeping Genes'!AQ$20,35-'Choose Housekeeping Genes'!AQ$20),"")</f>
        <v/>
      </c>
      <c r="AP50" s="22" t="str">
        <f>IF(SUM('Control Sample Data'!T$3:T$194)&gt;10,IF(AND(ISNUMBER('Control Sample Data'!T50),'Control Sample Data'!T50&lt;35,'Control Sample Data'!T50&gt;0),'Control Sample Data'!T50-'Choose Housekeeping Genes'!AR$20,35-'Choose Housekeeping Genes'!AR$20),"")</f>
        <v/>
      </c>
      <c r="AQ50" s="22" t="str">
        <f>IF(SUM('Control Sample Data'!U$3:U$194)&gt;10,IF(AND(ISNUMBER('Control Sample Data'!U50),'Control Sample Data'!U50&lt;35,'Control Sample Data'!U50&gt;0),'Control Sample Data'!U50-'Choose Housekeeping Genes'!AS$20,35-'Choose Housekeeping Genes'!AS$20),"")</f>
        <v/>
      </c>
      <c r="AR50" s="22" t="str">
        <f>IF(SUM('Control Sample Data'!V$3:V$194)&gt;10,IF(AND(ISNUMBER('Control Sample Data'!V50),'Control Sample Data'!V50&lt;35,'Control Sample Data'!V50&gt;0),'Control Sample Data'!V50-'Choose Housekeeping Genes'!AT$20,35-'Choose Housekeeping Genes'!AT$20),"")</f>
        <v/>
      </c>
      <c r="AS50" s="73" t="str">
        <f>'Control Sample Data'!A50</f>
        <v>Egr2-AS</v>
      </c>
      <c r="AT50" s="21" t="s">
        <v>346</v>
      </c>
      <c r="AU50" s="22" t="str">
        <f ca="1">IF(ISNUMBER(C50-'Choose Housekeeping Genes'!D$12),C50-'Choose Housekeeping Genes'!D$12,"")</f>
        <v/>
      </c>
      <c r="AV50" s="22" t="str">
        <f ca="1">IF(ISNUMBER(D50-'Choose Housekeeping Genes'!E$12),D50-'Choose Housekeeping Genes'!E$12,"")</f>
        <v/>
      </c>
      <c r="AW50" s="22" t="str">
        <f ca="1">IF(ISNUMBER(E50-'Choose Housekeeping Genes'!F$12),E50-'Choose Housekeeping Genes'!F$12,"")</f>
        <v/>
      </c>
      <c r="AX50" s="22" t="str">
        <f ca="1">IF(ISNUMBER(F50-'Choose Housekeeping Genes'!G$12),F50-'Choose Housekeeping Genes'!G$12,"")</f>
        <v/>
      </c>
      <c r="AY50" s="22" t="str">
        <f ca="1">IF(ISNUMBER(G50-'Choose Housekeeping Genes'!H$12),G50-'Choose Housekeeping Genes'!H$12,"")</f>
        <v/>
      </c>
      <c r="AZ50" s="22" t="str">
        <f ca="1">IF(ISNUMBER(H50-'Choose Housekeeping Genes'!I$12),H50-'Choose Housekeeping Genes'!I$12,"")</f>
        <v/>
      </c>
      <c r="BA50" s="22" t="str">
        <f ca="1">IF(ISNUMBER(I50-'Choose Housekeeping Genes'!J$12),I50-'Choose Housekeeping Genes'!J$12,"")</f>
        <v/>
      </c>
      <c r="BB50" s="22" t="str">
        <f ca="1">IF(ISNUMBER(J50-'Choose Housekeeping Genes'!K$12),J50-'Choose Housekeeping Genes'!K$12,"")</f>
        <v/>
      </c>
      <c r="BC50" s="22" t="str">
        <f ca="1">IF(ISNUMBER(K50-'Choose Housekeeping Genes'!L$12),K50-'Choose Housekeeping Genes'!L$12,"")</f>
        <v/>
      </c>
      <c r="BD50" s="22" t="str">
        <f ca="1">IF(ISNUMBER(L50-'Choose Housekeeping Genes'!M$12),L50-'Choose Housekeeping Genes'!M$12,"")</f>
        <v/>
      </c>
      <c r="BE50" s="22" t="str">
        <f ca="1">IF(ISNUMBER(M50-'Choose Housekeeping Genes'!N$12),M50-'Choose Housekeeping Genes'!N$12,"")</f>
        <v/>
      </c>
      <c r="BF50" s="22" t="str">
        <f ca="1">IF(ISNUMBER(N50-'Choose Housekeeping Genes'!O$12),N50-'Choose Housekeeping Genes'!O$12,"")</f>
        <v/>
      </c>
      <c r="BG50" s="22" t="str">
        <f ca="1">IF(ISNUMBER(O50-'Choose Housekeeping Genes'!P$12),O50-'Choose Housekeeping Genes'!P$12,"")</f>
        <v/>
      </c>
      <c r="BH50" s="22" t="str">
        <f ca="1">IF(ISNUMBER(P50-'Choose Housekeeping Genes'!Q$12),P50-'Choose Housekeeping Genes'!Q$12,"")</f>
        <v/>
      </c>
      <c r="BI50" s="22" t="str">
        <f ca="1">IF(ISNUMBER(Q50-'Choose Housekeeping Genes'!R$12),Q50-'Choose Housekeeping Genes'!R$12,"")</f>
        <v/>
      </c>
      <c r="BJ50" s="22" t="str">
        <f ca="1">IF(ISNUMBER(R50-'Choose Housekeeping Genes'!S$12),R50-'Choose Housekeeping Genes'!S$12,"")</f>
        <v/>
      </c>
      <c r="BK50" s="22" t="str">
        <f ca="1">IF(ISNUMBER(S50-'Choose Housekeeping Genes'!T$12),S50-'Choose Housekeeping Genes'!T$12,"")</f>
        <v/>
      </c>
      <c r="BL50" s="22" t="str">
        <f ca="1">IF(ISNUMBER(T50-'Choose Housekeeping Genes'!U$12),T50-'Choose Housekeeping Genes'!U$12,"")</f>
        <v/>
      </c>
      <c r="BM50" s="22" t="str">
        <f ca="1">IF(ISNUMBER(U50-'Choose Housekeeping Genes'!V$12),U50-'Choose Housekeeping Genes'!V$12,"")</f>
        <v/>
      </c>
      <c r="BN50" s="22" t="str">
        <f ca="1">IF(ISNUMBER(V50-'Choose Housekeeping Genes'!W$12),V50-'Choose Housekeeping Genes'!W$12,"")</f>
        <v/>
      </c>
      <c r="BO50" s="147" t="str">
        <f t="shared" si="47"/>
        <v>Egr2-AS</v>
      </c>
      <c r="BP50" s="145" t="s">
        <v>346</v>
      </c>
      <c r="BQ50" s="22" t="str">
        <f ca="1">IF(ISNUMBER(Y50-'Choose Housekeeping Genes'!AA$12),Y50-'Choose Housekeeping Genes'!AA$12,"")</f>
        <v/>
      </c>
      <c r="BR50" s="22" t="str">
        <f ca="1">IF(ISNUMBER(Z50-'Choose Housekeeping Genes'!AB$12),Z50-'Choose Housekeeping Genes'!AB$12,"")</f>
        <v/>
      </c>
      <c r="BS50" s="22" t="str">
        <f ca="1">IF(ISNUMBER(AA50-'Choose Housekeeping Genes'!AC$12),AA50-'Choose Housekeeping Genes'!AC$12,"")</f>
        <v/>
      </c>
      <c r="BT50" s="22" t="str">
        <f ca="1">IF(ISNUMBER(AB50-'Choose Housekeeping Genes'!AD$12),AB50-'Choose Housekeeping Genes'!AD$12,"")</f>
        <v/>
      </c>
      <c r="BU50" s="22" t="str">
        <f ca="1">IF(ISNUMBER(AC50-'Choose Housekeeping Genes'!AE$12),AC50-'Choose Housekeeping Genes'!AE$12,"")</f>
        <v/>
      </c>
      <c r="BV50" s="22" t="str">
        <f ca="1">IF(ISNUMBER(AD50-'Choose Housekeeping Genes'!AF$12),AD50-'Choose Housekeeping Genes'!AF$12,"")</f>
        <v/>
      </c>
      <c r="BW50" s="22" t="str">
        <f ca="1">IF(ISNUMBER(AE50-'Choose Housekeeping Genes'!AG$12),AE50-'Choose Housekeeping Genes'!AG$12,"")</f>
        <v/>
      </c>
      <c r="BX50" s="22" t="str">
        <f ca="1">IF(ISNUMBER(AF50-'Choose Housekeeping Genes'!AH$12),AF50-'Choose Housekeeping Genes'!AH$12,"")</f>
        <v/>
      </c>
      <c r="BY50" s="22" t="str">
        <f ca="1">IF(ISNUMBER(AG50-'Choose Housekeeping Genes'!AI$12),AG50-'Choose Housekeeping Genes'!AI$12,"")</f>
        <v/>
      </c>
      <c r="BZ50" s="22" t="str">
        <f ca="1">IF(ISNUMBER(AH50-'Choose Housekeeping Genes'!AJ$12),AH50-'Choose Housekeeping Genes'!AJ$12,"")</f>
        <v/>
      </c>
      <c r="CA50" s="22" t="str">
        <f ca="1">IF(ISNUMBER(AI50-'Choose Housekeeping Genes'!AK$12),AI50-'Choose Housekeeping Genes'!AK$12,"")</f>
        <v/>
      </c>
      <c r="CB50" s="22" t="str">
        <f ca="1">IF(ISNUMBER(AJ50-'Choose Housekeeping Genes'!AL$12),AJ50-'Choose Housekeeping Genes'!AL$12,"")</f>
        <v/>
      </c>
      <c r="CC50" s="22" t="str">
        <f ca="1">IF(ISNUMBER(AK50-'Choose Housekeeping Genes'!AM$12),AK50-'Choose Housekeeping Genes'!AM$12,"")</f>
        <v/>
      </c>
      <c r="CD50" s="22" t="str">
        <f ca="1">IF(ISNUMBER(AL50-'Choose Housekeeping Genes'!AN$12),AL50-'Choose Housekeeping Genes'!AN$12,"")</f>
        <v/>
      </c>
      <c r="CE50" s="22" t="str">
        <f ca="1">IF(ISNUMBER(AM50-'Choose Housekeeping Genes'!AO$12),AM50-'Choose Housekeeping Genes'!AO$12,"")</f>
        <v/>
      </c>
      <c r="CF50" s="22" t="str">
        <f ca="1">IF(ISNUMBER(AN50-'Choose Housekeeping Genes'!AP$12),AN50-'Choose Housekeeping Genes'!AP$12,"")</f>
        <v/>
      </c>
      <c r="CG50" s="22" t="str">
        <f ca="1">IF(ISNUMBER(AO50-'Choose Housekeeping Genes'!AQ$12),AO50-'Choose Housekeeping Genes'!AQ$12,"")</f>
        <v/>
      </c>
      <c r="CH50" s="22" t="str">
        <f ca="1">IF(ISNUMBER(AP50-'Choose Housekeeping Genes'!AR$12),AP50-'Choose Housekeeping Genes'!AR$12,"")</f>
        <v/>
      </c>
      <c r="CI50" s="22" t="str">
        <f ca="1">IF(ISNUMBER(AQ50-'Choose Housekeeping Genes'!AS$12),AQ50-'Choose Housekeeping Genes'!AS$12,"")</f>
        <v/>
      </c>
      <c r="CJ50" s="22" t="str">
        <f ca="1">IF(ISNUMBER(AR50-'Choose Housekeeping Genes'!AT$12),AR50-'Choose Housekeeping Genes'!AT$12,"")</f>
        <v/>
      </c>
      <c r="CK50" s="69" t="e">
        <f t="shared" ca="1" si="4"/>
        <v>#DIV/0!</v>
      </c>
      <c r="CL50" s="148" t="e">
        <f t="shared" ca="1" si="5"/>
        <v>#DIV/0!</v>
      </c>
      <c r="DA50" s="73" t="str">
        <f>'Transcript table'!C58</f>
        <v>Egr2-AS</v>
      </c>
      <c r="DB50" s="21" t="s">
        <v>346</v>
      </c>
      <c r="DC50" s="68" t="str">
        <f t="shared" ca="1" si="6"/>
        <v/>
      </c>
      <c r="DD50" s="68" t="str">
        <f t="shared" ca="1" si="7"/>
        <v/>
      </c>
      <c r="DE50" s="68" t="str">
        <f t="shared" ca="1" si="8"/>
        <v/>
      </c>
      <c r="DF50" s="68" t="str">
        <f t="shared" ca="1" si="9"/>
        <v/>
      </c>
      <c r="DG50" s="68" t="str">
        <f t="shared" ca="1" si="10"/>
        <v/>
      </c>
      <c r="DH50" s="68" t="str">
        <f t="shared" ca="1" si="11"/>
        <v/>
      </c>
      <c r="DI50" s="68" t="str">
        <f t="shared" ca="1" si="12"/>
        <v/>
      </c>
      <c r="DJ50" s="68" t="str">
        <f t="shared" ca="1" si="13"/>
        <v/>
      </c>
      <c r="DK50" s="68" t="str">
        <f t="shared" ca="1" si="14"/>
        <v/>
      </c>
      <c r="DL50" s="68" t="str">
        <f t="shared" ca="1" si="15"/>
        <v/>
      </c>
      <c r="DM50" s="68" t="str">
        <f t="shared" ca="1" si="16"/>
        <v/>
      </c>
      <c r="DN50" s="68" t="str">
        <f t="shared" ca="1" si="17"/>
        <v/>
      </c>
      <c r="DO50" s="68" t="str">
        <f t="shared" ca="1" si="18"/>
        <v/>
      </c>
      <c r="DP50" s="68" t="str">
        <f t="shared" ca="1" si="19"/>
        <v/>
      </c>
      <c r="DQ50" s="68" t="str">
        <f t="shared" ca="1" si="20"/>
        <v/>
      </c>
      <c r="DR50" s="68" t="str">
        <f t="shared" ca="1" si="21"/>
        <v/>
      </c>
      <c r="DS50" s="68" t="str">
        <f t="shared" ca="1" si="22"/>
        <v/>
      </c>
      <c r="DT50" s="68" t="str">
        <f t="shared" ca="1" si="23"/>
        <v/>
      </c>
      <c r="DU50" s="68" t="str">
        <f t="shared" ca="1" si="24"/>
        <v/>
      </c>
      <c r="DV50" s="68" t="str">
        <f t="shared" ca="1" si="25"/>
        <v/>
      </c>
      <c r="DW50" s="146" t="str">
        <f>'Transcript table'!C58</f>
        <v>Egr2-AS</v>
      </c>
      <c r="DX50" s="145" t="s">
        <v>346</v>
      </c>
      <c r="DY50" s="68" t="str">
        <f t="shared" ca="1" si="26"/>
        <v/>
      </c>
      <c r="DZ50" s="68" t="str">
        <f t="shared" ca="1" si="27"/>
        <v/>
      </c>
      <c r="EA50" s="68" t="str">
        <f t="shared" ca="1" si="28"/>
        <v/>
      </c>
      <c r="EB50" s="68" t="str">
        <f t="shared" ca="1" si="29"/>
        <v/>
      </c>
      <c r="EC50" s="68" t="str">
        <f t="shared" ca="1" si="30"/>
        <v/>
      </c>
      <c r="ED50" s="68" t="str">
        <f t="shared" ca="1" si="31"/>
        <v/>
      </c>
      <c r="EE50" s="68" t="str">
        <f t="shared" ca="1" si="32"/>
        <v/>
      </c>
      <c r="EF50" s="68" t="str">
        <f t="shared" ca="1" si="33"/>
        <v/>
      </c>
      <c r="EG50" s="68" t="str">
        <f t="shared" ca="1" si="34"/>
        <v/>
      </c>
      <c r="EH50" s="68" t="str">
        <f t="shared" ca="1" si="35"/>
        <v/>
      </c>
      <c r="EI50" s="68" t="str">
        <f t="shared" ca="1" si="36"/>
        <v/>
      </c>
      <c r="EJ50" s="68" t="str">
        <f t="shared" ca="1" si="37"/>
        <v/>
      </c>
      <c r="EK50" s="68" t="str">
        <f t="shared" ca="1" si="38"/>
        <v/>
      </c>
      <c r="EL50" s="68" t="str">
        <f t="shared" ca="1" si="39"/>
        <v/>
      </c>
      <c r="EM50" s="68" t="str">
        <f t="shared" ca="1" si="40"/>
        <v/>
      </c>
      <c r="EN50" s="68" t="str">
        <f t="shared" ca="1" si="41"/>
        <v/>
      </c>
      <c r="EO50" s="68" t="str">
        <f t="shared" ca="1" si="42"/>
        <v/>
      </c>
      <c r="EP50" s="68" t="str">
        <f t="shared" ca="1" si="43"/>
        <v/>
      </c>
      <c r="EQ50" s="68" t="str">
        <f t="shared" ca="1" si="44"/>
        <v/>
      </c>
      <c r="ER50" s="68" t="str">
        <f t="shared" ca="1" si="45"/>
        <v/>
      </c>
    </row>
    <row r="51" spans="1:148" ht="12.75" customHeight="1">
      <c r="A51" s="139" t="str">
        <f>'Test Sample Data'!A51</f>
        <v>Emx2os</v>
      </c>
      <c r="B51" s="141" t="s">
        <v>344</v>
      </c>
      <c r="C51" s="22" t="str">
        <f>IF(SUM('Test Sample Data'!C$3:C$194)&gt;10,IF(AND(ISNUMBER('Test Sample Data'!C51),'Test Sample Data'!C51&lt;35,'Test Sample Data'!C51&gt;0),'Test Sample Data'!C51-'Choose Housekeeping Genes'!D$20,35-'Choose Housekeeping Genes'!D$20),"")</f>
        <v/>
      </c>
      <c r="D51" s="22" t="str">
        <f>IF(SUM('Test Sample Data'!D$3:D$194)&gt;10,IF(AND(ISNUMBER('Test Sample Data'!D51),'Test Sample Data'!D51&lt;35,'Test Sample Data'!D51&gt;0),'Test Sample Data'!D51-'Choose Housekeeping Genes'!E$20,35-'Choose Housekeeping Genes'!E$20),"")</f>
        <v/>
      </c>
      <c r="E51" s="22" t="str">
        <f>IF(SUM('Test Sample Data'!E$3:E$194)&gt;10,IF(AND(ISNUMBER('Test Sample Data'!E51),'Test Sample Data'!E51&lt;35,'Test Sample Data'!E51&gt;0),'Test Sample Data'!E51-'Choose Housekeeping Genes'!F$20,35-'Choose Housekeeping Genes'!F$20),"")</f>
        <v/>
      </c>
      <c r="F51" s="22" t="str">
        <f>IF(SUM('Test Sample Data'!F$3:F$194)&gt;10,IF(AND(ISNUMBER('Test Sample Data'!F51),'Test Sample Data'!F51&lt;35,'Test Sample Data'!F51&gt;0),'Test Sample Data'!F51-'Choose Housekeeping Genes'!G$20,35-'Choose Housekeeping Genes'!G$20),"")</f>
        <v/>
      </c>
      <c r="G51" s="22" t="str">
        <f>IF(SUM('Test Sample Data'!G$3:G$194)&gt;10,IF(AND(ISNUMBER('Test Sample Data'!G51),'Test Sample Data'!G51&lt;35,'Test Sample Data'!G51&gt;0),'Test Sample Data'!G51-'Choose Housekeeping Genes'!H$20,35-'Choose Housekeeping Genes'!H$20),"")</f>
        <v/>
      </c>
      <c r="H51" s="22" t="str">
        <f>IF(SUM('Test Sample Data'!H$3:H$194)&gt;10,IF(AND(ISNUMBER('Test Sample Data'!H51),'Test Sample Data'!H51&lt;35,'Test Sample Data'!H51&gt;0),'Test Sample Data'!H51-'Choose Housekeeping Genes'!I$20,35-'Choose Housekeeping Genes'!I$20),"")</f>
        <v/>
      </c>
      <c r="I51" s="22" t="str">
        <f>IF(SUM('Test Sample Data'!I$3:I$194)&gt;10,IF(AND(ISNUMBER('Test Sample Data'!I51),'Test Sample Data'!I51&lt;35,'Test Sample Data'!I51&gt;0),'Test Sample Data'!I51-'Choose Housekeeping Genes'!J$20,35-'Choose Housekeeping Genes'!J$20),"")</f>
        <v/>
      </c>
      <c r="J51" s="22" t="str">
        <f>IF(SUM('Test Sample Data'!J$3:J$194)&gt;10,IF(AND(ISNUMBER('Test Sample Data'!J51),'Test Sample Data'!J51&lt;35,'Test Sample Data'!J51&gt;0),'Test Sample Data'!J51-'Choose Housekeeping Genes'!K$20,35-'Choose Housekeeping Genes'!K$20),"")</f>
        <v/>
      </c>
      <c r="K51" s="22" t="str">
        <f>IF(SUM('Test Sample Data'!K$3:K$194)&gt;10,IF(AND(ISNUMBER('Test Sample Data'!K51),'Test Sample Data'!K51&lt;35,'Test Sample Data'!K51&gt;0),'Test Sample Data'!K51-'Choose Housekeeping Genes'!L$20,35-'Choose Housekeeping Genes'!L$20),"")</f>
        <v/>
      </c>
      <c r="L51" s="22" t="str">
        <f>IF(SUM('Test Sample Data'!L$3:L$194)&gt;10,IF(AND(ISNUMBER('Test Sample Data'!L51),'Test Sample Data'!L51&lt;35,'Test Sample Data'!L51&gt;0),'Test Sample Data'!L51-'Choose Housekeeping Genes'!M$20,35-'Choose Housekeeping Genes'!M$20),"")</f>
        <v/>
      </c>
      <c r="M51" s="22" t="str">
        <f>IF(SUM('Test Sample Data'!M$3:M$194)&gt;10,IF(AND(ISNUMBER('Test Sample Data'!M51),'Test Sample Data'!M51&lt;35,'Test Sample Data'!M51&gt;0),'Test Sample Data'!M51-'Choose Housekeeping Genes'!N$20,35-'Choose Housekeeping Genes'!N$20),"")</f>
        <v/>
      </c>
      <c r="N51" s="22" t="str">
        <f>IF(SUM('Test Sample Data'!N$3:N$194)&gt;10,IF(AND(ISNUMBER('Test Sample Data'!N51),'Test Sample Data'!N51&lt;35,'Test Sample Data'!N51&gt;0),'Test Sample Data'!N51-'Choose Housekeeping Genes'!O$20,35-'Choose Housekeeping Genes'!O$20),"")</f>
        <v/>
      </c>
      <c r="O51" s="22" t="str">
        <f>IF(SUM('Test Sample Data'!O$3:O$194)&gt;10,IF(AND(ISNUMBER('Test Sample Data'!O51),'Test Sample Data'!O51&lt;35,'Test Sample Data'!O51&gt;0),'Test Sample Data'!O51-'Choose Housekeeping Genes'!P$20,35-'Choose Housekeeping Genes'!P$20),"")</f>
        <v/>
      </c>
      <c r="P51" s="22" t="str">
        <f>IF(SUM('Test Sample Data'!P$3:P$194)&gt;10,IF(AND(ISNUMBER('Test Sample Data'!P51),'Test Sample Data'!P51&lt;35,'Test Sample Data'!P51&gt;0),'Test Sample Data'!P51-'Choose Housekeeping Genes'!Q$20,35-'Choose Housekeeping Genes'!Q$20),"")</f>
        <v/>
      </c>
      <c r="Q51" s="22" t="str">
        <f>IF(SUM('Test Sample Data'!Q$3:Q$194)&gt;10,IF(AND(ISNUMBER('Test Sample Data'!Q51),'Test Sample Data'!Q51&lt;35,'Test Sample Data'!Q51&gt;0),'Test Sample Data'!Q51-'Choose Housekeeping Genes'!R$20,35-'Choose Housekeeping Genes'!R$20),"")</f>
        <v/>
      </c>
      <c r="R51" s="22" t="str">
        <f>IF(SUM('Test Sample Data'!R$3:R$194)&gt;10,IF(AND(ISNUMBER('Test Sample Data'!R51),'Test Sample Data'!R51&lt;35,'Test Sample Data'!R51&gt;0),'Test Sample Data'!R51-'Choose Housekeeping Genes'!S$20,35-'Choose Housekeeping Genes'!S$20),"")</f>
        <v/>
      </c>
      <c r="S51" s="22" t="str">
        <f>IF(SUM('Test Sample Data'!S$3:S$194)&gt;10,IF(AND(ISNUMBER('Test Sample Data'!S51),'Test Sample Data'!S51&lt;35,'Test Sample Data'!S51&gt;0),'Test Sample Data'!S51-'Choose Housekeeping Genes'!T$20,35-'Choose Housekeeping Genes'!T$20),"")</f>
        <v/>
      </c>
      <c r="T51" s="22" t="str">
        <f>IF(SUM('Test Sample Data'!T$3:T$194)&gt;10,IF(AND(ISNUMBER('Test Sample Data'!T51),'Test Sample Data'!T51&lt;35,'Test Sample Data'!T51&gt;0),'Test Sample Data'!T51-'Choose Housekeeping Genes'!U$20,35-'Choose Housekeeping Genes'!U$20),"")</f>
        <v/>
      </c>
      <c r="U51" s="22" t="str">
        <f>IF(SUM('Test Sample Data'!U$3:U$194)&gt;10,IF(AND(ISNUMBER('Test Sample Data'!U51),'Test Sample Data'!U51&lt;35,'Test Sample Data'!U51&gt;0),'Test Sample Data'!U51-'Choose Housekeeping Genes'!V$20,35-'Choose Housekeeping Genes'!V$20),"")</f>
        <v/>
      </c>
      <c r="V51" s="22" t="str">
        <f>IF(SUM('Test Sample Data'!V$3:V$194)&gt;10,IF(AND(ISNUMBER('Test Sample Data'!V51),'Test Sample Data'!V51&lt;35,'Test Sample Data'!V51&gt;0),'Test Sample Data'!V51-'Choose Housekeeping Genes'!W$20,35-'Choose Housekeeping Genes'!W$20),"")</f>
        <v/>
      </c>
      <c r="W51" s="144" t="str">
        <f>'Control Sample Data'!A51</f>
        <v>Emx2os</v>
      </c>
      <c r="X51" s="145" t="s">
        <v>344</v>
      </c>
      <c r="Y51" s="22" t="str">
        <f>IF(SUM('Control Sample Data'!C$3:C$194)&gt;10,IF(AND(ISNUMBER('Control Sample Data'!C51),'Control Sample Data'!C51&lt;35,'Control Sample Data'!C51&gt;0),'Control Sample Data'!C51-'Choose Housekeeping Genes'!AA$20,35-'Choose Housekeeping Genes'!AA$20),"")</f>
        <v/>
      </c>
      <c r="Z51" s="22" t="str">
        <f>IF(SUM('Control Sample Data'!D$3:D$194)&gt;10,IF(AND(ISNUMBER('Control Sample Data'!D51),'Control Sample Data'!D51&lt;35,'Control Sample Data'!D51&gt;0),'Control Sample Data'!D51-'Choose Housekeeping Genes'!AB$20,35-'Choose Housekeeping Genes'!AB$20),"")</f>
        <v/>
      </c>
      <c r="AA51" s="22" t="str">
        <f>IF(SUM('Control Sample Data'!E$3:E$194)&gt;10,IF(AND(ISNUMBER('Control Sample Data'!E51),'Control Sample Data'!E51&lt;35,'Control Sample Data'!E51&gt;0),'Control Sample Data'!E51-'Choose Housekeeping Genes'!AC$20,35-'Choose Housekeeping Genes'!AC$20),"")</f>
        <v/>
      </c>
      <c r="AB51" s="22" t="str">
        <f>IF(SUM('Control Sample Data'!F$3:F$194)&gt;10,IF(AND(ISNUMBER('Control Sample Data'!F51),'Control Sample Data'!F51&lt;35,'Control Sample Data'!F51&gt;0),'Control Sample Data'!F51-'Choose Housekeeping Genes'!AD$20,35-'Choose Housekeeping Genes'!AD$20),"")</f>
        <v/>
      </c>
      <c r="AC51" s="22" t="str">
        <f>IF(SUM('Control Sample Data'!G$3:G$194)&gt;10,IF(AND(ISNUMBER('Control Sample Data'!G51),'Control Sample Data'!G51&lt;35,'Control Sample Data'!G51&gt;0),'Control Sample Data'!G51-'Choose Housekeeping Genes'!AE$20,35-'Choose Housekeeping Genes'!AE$20),"")</f>
        <v/>
      </c>
      <c r="AD51" s="22" t="str">
        <f>IF(SUM('Control Sample Data'!H$3:H$194)&gt;10,IF(AND(ISNUMBER('Control Sample Data'!H51),'Control Sample Data'!H51&lt;35,'Control Sample Data'!H51&gt;0),'Control Sample Data'!H51-'Choose Housekeeping Genes'!AF$20,35-'Choose Housekeeping Genes'!AF$20),"")</f>
        <v/>
      </c>
      <c r="AE51" s="22" t="str">
        <f>IF(SUM('Control Sample Data'!I$3:I$194)&gt;10,IF(AND(ISNUMBER('Control Sample Data'!I51),'Control Sample Data'!I51&lt;35,'Control Sample Data'!I51&gt;0),'Control Sample Data'!I51-'Choose Housekeeping Genes'!AG$20,35-'Choose Housekeeping Genes'!AG$20),"")</f>
        <v/>
      </c>
      <c r="AF51" s="22" t="str">
        <f>IF(SUM('Control Sample Data'!J$3:J$194)&gt;10,IF(AND(ISNUMBER('Control Sample Data'!J51),'Control Sample Data'!J51&lt;35,'Control Sample Data'!J51&gt;0),'Control Sample Data'!J51-'Choose Housekeeping Genes'!AH$20,35-'Choose Housekeeping Genes'!AH$20),"")</f>
        <v/>
      </c>
      <c r="AG51" s="22" t="str">
        <f>IF(SUM('Control Sample Data'!K$3:K$194)&gt;10,IF(AND(ISNUMBER('Control Sample Data'!K51),'Control Sample Data'!K51&lt;35,'Control Sample Data'!K51&gt;0),'Control Sample Data'!K51-'Choose Housekeeping Genes'!AI$20,35-'Choose Housekeeping Genes'!AI$20),"")</f>
        <v/>
      </c>
      <c r="AH51" s="22" t="str">
        <f>IF(SUM('Control Sample Data'!L$3:L$194)&gt;10,IF(AND(ISNUMBER('Control Sample Data'!L51),'Control Sample Data'!L51&lt;35,'Control Sample Data'!L51&gt;0),'Control Sample Data'!L51-'Choose Housekeeping Genes'!AJ$20,35-'Choose Housekeeping Genes'!AJ$20),"")</f>
        <v/>
      </c>
      <c r="AI51" s="22" t="str">
        <f>IF(SUM('Control Sample Data'!M$3:M$194)&gt;10,IF(AND(ISNUMBER('Control Sample Data'!M51),'Control Sample Data'!M51&lt;35,'Control Sample Data'!M51&gt;0),'Control Sample Data'!M51-'Choose Housekeeping Genes'!AK$20,35-'Choose Housekeeping Genes'!AK$20),"")</f>
        <v/>
      </c>
      <c r="AJ51" s="22" t="str">
        <f>IF(SUM('Control Sample Data'!N$3:N$194)&gt;10,IF(AND(ISNUMBER('Control Sample Data'!N51),'Control Sample Data'!N51&lt;35,'Control Sample Data'!N51&gt;0),'Control Sample Data'!N51-'Choose Housekeeping Genes'!AL$20,35-'Choose Housekeeping Genes'!AL$20),"")</f>
        <v/>
      </c>
      <c r="AK51" s="22" t="str">
        <f>IF(SUM('Control Sample Data'!O$3:O$194)&gt;10,IF(AND(ISNUMBER('Control Sample Data'!O51),'Control Sample Data'!O51&lt;35,'Control Sample Data'!O51&gt;0),'Control Sample Data'!O51-'Choose Housekeeping Genes'!AM$20,35-'Choose Housekeeping Genes'!AM$20),"")</f>
        <v/>
      </c>
      <c r="AL51" s="22" t="str">
        <f>IF(SUM('Control Sample Data'!P$3:P$194)&gt;10,IF(AND(ISNUMBER('Control Sample Data'!P51),'Control Sample Data'!P51&lt;35,'Control Sample Data'!P51&gt;0),'Control Sample Data'!P51-'Choose Housekeeping Genes'!AN$20,35-'Choose Housekeeping Genes'!AN$20),"")</f>
        <v/>
      </c>
      <c r="AM51" s="22" t="str">
        <f>IF(SUM('Control Sample Data'!Q$3:Q$194)&gt;10,IF(AND(ISNUMBER('Control Sample Data'!Q51),'Control Sample Data'!Q51&lt;35,'Control Sample Data'!Q51&gt;0),'Control Sample Data'!Q51-'Choose Housekeeping Genes'!AO$20,35-'Choose Housekeeping Genes'!AO$20),"")</f>
        <v/>
      </c>
      <c r="AN51" s="22" t="str">
        <f>IF(SUM('Control Sample Data'!R$3:R$194)&gt;10,IF(AND(ISNUMBER('Control Sample Data'!R51),'Control Sample Data'!R51&lt;35,'Control Sample Data'!R51&gt;0),'Control Sample Data'!R51-'Choose Housekeeping Genes'!AP$20,35-'Choose Housekeeping Genes'!AP$20),"")</f>
        <v/>
      </c>
      <c r="AO51" s="22" t="str">
        <f>IF(SUM('Control Sample Data'!S$3:S$194)&gt;10,IF(AND(ISNUMBER('Control Sample Data'!S51),'Control Sample Data'!S51&lt;35,'Control Sample Data'!S51&gt;0),'Control Sample Data'!S51-'Choose Housekeeping Genes'!AQ$20,35-'Choose Housekeeping Genes'!AQ$20),"")</f>
        <v/>
      </c>
      <c r="AP51" s="22" t="str">
        <f>IF(SUM('Control Sample Data'!T$3:T$194)&gt;10,IF(AND(ISNUMBER('Control Sample Data'!T51),'Control Sample Data'!T51&lt;35,'Control Sample Data'!T51&gt;0),'Control Sample Data'!T51-'Choose Housekeeping Genes'!AR$20,35-'Choose Housekeeping Genes'!AR$20),"")</f>
        <v/>
      </c>
      <c r="AQ51" s="22" t="str">
        <f>IF(SUM('Control Sample Data'!U$3:U$194)&gt;10,IF(AND(ISNUMBER('Control Sample Data'!U51),'Control Sample Data'!U51&lt;35,'Control Sample Data'!U51&gt;0),'Control Sample Data'!U51-'Choose Housekeeping Genes'!AS$20,35-'Choose Housekeeping Genes'!AS$20),"")</f>
        <v/>
      </c>
      <c r="AR51" s="22" t="str">
        <f>IF(SUM('Control Sample Data'!V$3:V$194)&gt;10,IF(AND(ISNUMBER('Control Sample Data'!V51),'Control Sample Data'!V51&lt;35,'Control Sample Data'!V51&gt;0),'Control Sample Data'!V51-'Choose Housekeeping Genes'!AT$20,35-'Choose Housekeeping Genes'!AT$20),"")</f>
        <v/>
      </c>
      <c r="AS51" s="73" t="str">
        <f>'Control Sample Data'!A51</f>
        <v>Emx2os</v>
      </c>
      <c r="AT51" s="21" t="s">
        <v>344</v>
      </c>
      <c r="AU51" s="22" t="str">
        <f ca="1">IF(ISNUMBER(C51-'Choose Housekeeping Genes'!D$12),C51-'Choose Housekeeping Genes'!D$12,"")</f>
        <v/>
      </c>
      <c r="AV51" s="22" t="str">
        <f ca="1">IF(ISNUMBER(D51-'Choose Housekeeping Genes'!E$12),D51-'Choose Housekeeping Genes'!E$12,"")</f>
        <v/>
      </c>
      <c r="AW51" s="22" t="str">
        <f ca="1">IF(ISNUMBER(E51-'Choose Housekeeping Genes'!F$12),E51-'Choose Housekeeping Genes'!F$12,"")</f>
        <v/>
      </c>
      <c r="AX51" s="22" t="str">
        <f ca="1">IF(ISNUMBER(F51-'Choose Housekeeping Genes'!G$12),F51-'Choose Housekeeping Genes'!G$12,"")</f>
        <v/>
      </c>
      <c r="AY51" s="22" t="str">
        <f ca="1">IF(ISNUMBER(G51-'Choose Housekeeping Genes'!H$12),G51-'Choose Housekeeping Genes'!H$12,"")</f>
        <v/>
      </c>
      <c r="AZ51" s="22" t="str">
        <f ca="1">IF(ISNUMBER(H51-'Choose Housekeeping Genes'!I$12),H51-'Choose Housekeeping Genes'!I$12,"")</f>
        <v/>
      </c>
      <c r="BA51" s="22" t="str">
        <f ca="1">IF(ISNUMBER(I51-'Choose Housekeeping Genes'!J$12),I51-'Choose Housekeeping Genes'!J$12,"")</f>
        <v/>
      </c>
      <c r="BB51" s="22" t="str">
        <f ca="1">IF(ISNUMBER(J51-'Choose Housekeeping Genes'!K$12),J51-'Choose Housekeeping Genes'!K$12,"")</f>
        <v/>
      </c>
      <c r="BC51" s="22" t="str">
        <f ca="1">IF(ISNUMBER(K51-'Choose Housekeeping Genes'!L$12),K51-'Choose Housekeeping Genes'!L$12,"")</f>
        <v/>
      </c>
      <c r="BD51" s="22" t="str">
        <f ca="1">IF(ISNUMBER(L51-'Choose Housekeeping Genes'!M$12),L51-'Choose Housekeeping Genes'!M$12,"")</f>
        <v/>
      </c>
      <c r="BE51" s="22" t="str">
        <f ca="1">IF(ISNUMBER(M51-'Choose Housekeeping Genes'!N$12),M51-'Choose Housekeeping Genes'!N$12,"")</f>
        <v/>
      </c>
      <c r="BF51" s="22" t="str">
        <f ca="1">IF(ISNUMBER(N51-'Choose Housekeeping Genes'!O$12),N51-'Choose Housekeeping Genes'!O$12,"")</f>
        <v/>
      </c>
      <c r="BG51" s="22" t="str">
        <f ca="1">IF(ISNUMBER(O51-'Choose Housekeeping Genes'!P$12),O51-'Choose Housekeeping Genes'!P$12,"")</f>
        <v/>
      </c>
      <c r="BH51" s="22" t="str">
        <f ca="1">IF(ISNUMBER(P51-'Choose Housekeeping Genes'!Q$12),P51-'Choose Housekeeping Genes'!Q$12,"")</f>
        <v/>
      </c>
      <c r="BI51" s="22" t="str">
        <f ca="1">IF(ISNUMBER(Q51-'Choose Housekeeping Genes'!R$12),Q51-'Choose Housekeeping Genes'!R$12,"")</f>
        <v/>
      </c>
      <c r="BJ51" s="22" t="str">
        <f ca="1">IF(ISNUMBER(R51-'Choose Housekeeping Genes'!S$12),R51-'Choose Housekeeping Genes'!S$12,"")</f>
        <v/>
      </c>
      <c r="BK51" s="22" t="str">
        <f ca="1">IF(ISNUMBER(S51-'Choose Housekeeping Genes'!T$12),S51-'Choose Housekeeping Genes'!T$12,"")</f>
        <v/>
      </c>
      <c r="BL51" s="22" t="str">
        <f ca="1">IF(ISNUMBER(T51-'Choose Housekeeping Genes'!U$12),T51-'Choose Housekeeping Genes'!U$12,"")</f>
        <v/>
      </c>
      <c r="BM51" s="22" t="str">
        <f ca="1">IF(ISNUMBER(U51-'Choose Housekeeping Genes'!V$12),U51-'Choose Housekeeping Genes'!V$12,"")</f>
        <v/>
      </c>
      <c r="BN51" s="22" t="str">
        <f ca="1">IF(ISNUMBER(V51-'Choose Housekeeping Genes'!W$12),V51-'Choose Housekeeping Genes'!W$12,"")</f>
        <v/>
      </c>
      <c r="BO51" s="147" t="str">
        <f t="shared" si="47"/>
        <v>Emx2os</v>
      </c>
      <c r="BP51" s="145" t="s">
        <v>344</v>
      </c>
      <c r="BQ51" s="22" t="str">
        <f ca="1">IF(ISNUMBER(Y51-'Choose Housekeeping Genes'!AA$12),Y51-'Choose Housekeeping Genes'!AA$12,"")</f>
        <v/>
      </c>
      <c r="BR51" s="22" t="str">
        <f ca="1">IF(ISNUMBER(Z51-'Choose Housekeeping Genes'!AB$12),Z51-'Choose Housekeeping Genes'!AB$12,"")</f>
        <v/>
      </c>
      <c r="BS51" s="22" t="str">
        <f ca="1">IF(ISNUMBER(AA51-'Choose Housekeeping Genes'!AC$12),AA51-'Choose Housekeeping Genes'!AC$12,"")</f>
        <v/>
      </c>
      <c r="BT51" s="22" t="str">
        <f ca="1">IF(ISNUMBER(AB51-'Choose Housekeeping Genes'!AD$12),AB51-'Choose Housekeeping Genes'!AD$12,"")</f>
        <v/>
      </c>
      <c r="BU51" s="22" t="str">
        <f ca="1">IF(ISNUMBER(AC51-'Choose Housekeeping Genes'!AE$12),AC51-'Choose Housekeeping Genes'!AE$12,"")</f>
        <v/>
      </c>
      <c r="BV51" s="22" t="str">
        <f ca="1">IF(ISNUMBER(AD51-'Choose Housekeeping Genes'!AF$12),AD51-'Choose Housekeeping Genes'!AF$12,"")</f>
        <v/>
      </c>
      <c r="BW51" s="22" t="str">
        <f ca="1">IF(ISNUMBER(AE51-'Choose Housekeeping Genes'!AG$12),AE51-'Choose Housekeeping Genes'!AG$12,"")</f>
        <v/>
      </c>
      <c r="BX51" s="22" t="str">
        <f ca="1">IF(ISNUMBER(AF51-'Choose Housekeeping Genes'!AH$12),AF51-'Choose Housekeeping Genes'!AH$12,"")</f>
        <v/>
      </c>
      <c r="BY51" s="22" t="str">
        <f ca="1">IF(ISNUMBER(AG51-'Choose Housekeeping Genes'!AI$12),AG51-'Choose Housekeeping Genes'!AI$12,"")</f>
        <v/>
      </c>
      <c r="BZ51" s="22" t="str">
        <f ca="1">IF(ISNUMBER(AH51-'Choose Housekeeping Genes'!AJ$12),AH51-'Choose Housekeeping Genes'!AJ$12,"")</f>
        <v/>
      </c>
      <c r="CA51" s="22" t="str">
        <f ca="1">IF(ISNUMBER(AI51-'Choose Housekeeping Genes'!AK$12),AI51-'Choose Housekeeping Genes'!AK$12,"")</f>
        <v/>
      </c>
      <c r="CB51" s="22" t="str">
        <f ca="1">IF(ISNUMBER(AJ51-'Choose Housekeeping Genes'!AL$12),AJ51-'Choose Housekeeping Genes'!AL$12,"")</f>
        <v/>
      </c>
      <c r="CC51" s="22" t="str">
        <f ca="1">IF(ISNUMBER(AK51-'Choose Housekeeping Genes'!AM$12),AK51-'Choose Housekeeping Genes'!AM$12,"")</f>
        <v/>
      </c>
      <c r="CD51" s="22" t="str">
        <f ca="1">IF(ISNUMBER(AL51-'Choose Housekeeping Genes'!AN$12),AL51-'Choose Housekeeping Genes'!AN$12,"")</f>
        <v/>
      </c>
      <c r="CE51" s="22" t="str">
        <f ca="1">IF(ISNUMBER(AM51-'Choose Housekeeping Genes'!AO$12),AM51-'Choose Housekeeping Genes'!AO$12,"")</f>
        <v/>
      </c>
      <c r="CF51" s="22" t="str">
        <f ca="1">IF(ISNUMBER(AN51-'Choose Housekeeping Genes'!AP$12),AN51-'Choose Housekeeping Genes'!AP$12,"")</f>
        <v/>
      </c>
      <c r="CG51" s="22" t="str">
        <f ca="1">IF(ISNUMBER(AO51-'Choose Housekeeping Genes'!AQ$12),AO51-'Choose Housekeeping Genes'!AQ$12,"")</f>
        <v/>
      </c>
      <c r="CH51" s="22" t="str">
        <f ca="1">IF(ISNUMBER(AP51-'Choose Housekeeping Genes'!AR$12),AP51-'Choose Housekeeping Genes'!AR$12,"")</f>
        <v/>
      </c>
      <c r="CI51" s="22" t="str">
        <f ca="1">IF(ISNUMBER(AQ51-'Choose Housekeeping Genes'!AS$12),AQ51-'Choose Housekeeping Genes'!AS$12,"")</f>
        <v/>
      </c>
      <c r="CJ51" s="22" t="str">
        <f ca="1">IF(ISNUMBER(AR51-'Choose Housekeeping Genes'!AT$12),AR51-'Choose Housekeeping Genes'!AT$12,"")</f>
        <v/>
      </c>
      <c r="CK51" s="69" t="e">
        <f t="shared" ca="1" si="4"/>
        <v>#DIV/0!</v>
      </c>
      <c r="CL51" s="148" t="e">
        <f t="shared" ca="1" si="5"/>
        <v>#DIV/0!</v>
      </c>
      <c r="DA51" s="73" t="str">
        <f>'Transcript table'!C59</f>
        <v>Emx2os</v>
      </c>
      <c r="DB51" s="21" t="s">
        <v>344</v>
      </c>
      <c r="DC51" s="68" t="str">
        <f t="shared" ca="1" si="6"/>
        <v/>
      </c>
      <c r="DD51" s="68" t="str">
        <f t="shared" ca="1" si="7"/>
        <v/>
      </c>
      <c r="DE51" s="68" t="str">
        <f t="shared" ca="1" si="8"/>
        <v/>
      </c>
      <c r="DF51" s="68" t="str">
        <f t="shared" ca="1" si="9"/>
        <v/>
      </c>
      <c r="DG51" s="68" t="str">
        <f t="shared" ca="1" si="10"/>
        <v/>
      </c>
      <c r="DH51" s="68" t="str">
        <f t="shared" ca="1" si="11"/>
        <v/>
      </c>
      <c r="DI51" s="68" t="str">
        <f t="shared" ca="1" si="12"/>
        <v/>
      </c>
      <c r="DJ51" s="68" t="str">
        <f t="shared" ca="1" si="13"/>
        <v/>
      </c>
      <c r="DK51" s="68" t="str">
        <f t="shared" ca="1" si="14"/>
        <v/>
      </c>
      <c r="DL51" s="68" t="str">
        <f t="shared" ca="1" si="15"/>
        <v/>
      </c>
      <c r="DM51" s="68" t="str">
        <f t="shared" ca="1" si="16"/>
        <v/>
      </c>
      <c r="DN51" s="68" t="str">
        <f t="shared" ca="1" si="17"/>
        <v/>
      </c>
      <c r="DO51" s="68" t="str">
        <f t="shared" ca="1" si="18"/>
        <v/>
      </c>
      <c r="DP51" s="68" t="str">
        <f t="shared" ca="1" si="19"/>
        <v/>
      </c>
      <c r="DQ51" s="68" t="str">
        <f t="shared" ca="1" si="20"/>
        <v/>
      </c>
      <c r="DR51" s="68" t="str">
        <f t="shared" ca="1" si="21"/>
        <v/>
      </c>
      <c r="DS51" s="68" t="str">
        <f t="shared" ca="1" si="22"/>
        <v/>
      </c>
      <c r="DT51" s="68" t="str">
        <f t="shared" ca="1" si="23"/>
        <v/>
      </c>
      <c r="DU51" s="68" t="str">
        <f t="shared" ca="1" si="24"/>
        <v/>
      </c>
      <c r="DV51" s="68" t="str">
        <f t="shared" ca="1" si="25"/>
        <v/>
      </c>
      <c r="DW51" s="146" t="str">
        <f>'Transcript table'!C59</f>
        <v>Emx2os</v>
      </c>
      <c r="DX51" s="145" t="s">
        <v>344</v>
      </c>
      <c r="DY51" s="68" t="str">
        <f t="shared" ca="1" si="26"/>
        <v/>
      </c>
      <c r="DZ51" s="68" t="str">
        <f t="shared" ca="1" si="27"/>
        <v/>
      </c>
      <c r="EA51" s="68" t="str">
        <f t="shared" ca="1" si="28"/>
        <v/>
      </c>
      <c r="EB51" s="68" t="str">
        <f t="shared" ca="1" si="29"/>
        <v/>
      </c>
      <c r="EC51" s="68" t="str">
        <f t="shared" ca="1" si="30"/>
        <v/>
      </c>
      <c r="ED51" s="68" t="str">
        <f t="shared" ca="1" si="31"/>
        <v/>
      </c>
      <c r="EE51" s="68" t="str">
        <f t="shared" ca="1" si="32"/>
        <v/>
      </c>
      <c r="EF51" s="68" t="str">
        <f t="shared" ca="1" si="33"/>
        <v/>
      </c>
      <c r="EG51" s="68" t="str">
        <f t="shared" ca="1" si="34"/>
        <v/>
      </c>
      <c r="EH51" s="68" t="str">
        <f t="shared" ca="1" si="35"/>
        <v/>
      </c>
      <c r="EI51" s="68" t="str">
        <f t="shared" ca="1" si="36"/>
        <v/>
      </c>
      <c r="EJ51" s="68" t="str">
        <f t="shared" ca="1" si="37"/>
        <v/>
      </c>
      <c r="EK51" s="68" t="str">
        <f t="shared" ca="1" si="38"/>
        <v/>
      </c>
      <c r="EL51" s="68" t="str">
        <f t="shared" ca="1" si="39"/>
        <v/>
      </c>
      <c r="EM51" s="68" t="str">
        <f t="shared" ca="1" si="40"/>
        <v/>
      </c>
      <c r="EN51" s="68" t="str">
        <f t="shared" ca="1" si="41"/>
        <v/>
      </c>
      <c r="EO51" s="68" t="str">
        <f t="shared" ca="1" si="42"/>
        <v/>
      </c>
      <c r="EP51" s="68" t="str">
        <f t="shared" ca="1" si="43"/>
        <v/>
      </c>
      <c r="EQ51" s="68" t="str">
        <f t="shared" ca="1" si="44"/>
        <v/>
      </c>
      <c r="ER51" s="68" t="str">
        <f t="shared" ca="1" si="45"/>
        <v/>
      </c>
    </row>
    <row r="52" spans="1:148" ht="12.75" customHeight="1">
      <c r="A52" s="139" t="str">
        <f>'Test Sample Data'!A52</f>
        <v>Esrp2-as-1</v>
      </c>
      <c r="B52" s="141" t="s">
        <v>342</v>
      </c>
      <c r="C52" s="22" t="str">
        <f>IF(SUM('Test Sample Data'!C$3:C$194)&gt;10,IF(AND(ISNUMBER('Test Sample Data'!C52),'Test Sample Data'!C52&lt;35,'Test Sample Data'!C52&gt;0),'Test Sample Data'!C52-'Choose Housekeeping Genes'!D$20,35-'Choose Housekeeping Genes'!D$20),"")</f>
        <v/>
      </c>
      <c r="D52" s="22" t="str">
        <f>IF(SUM('Test Sample Data'!D$3:D$194)&gt;10,IF(AND(ISNUMBER('Test Sample Data'!D52),'Test Sample Data'!D52&lt;35,'Test Sample Data'!D52&gt;0),'Test Sample Data'!D52-'Choose Housekeeping Genes'!E$20,35-'Choose Housekeeping Genes'!E$20),"")</f>
        <v/>
      </c>
      <c r="E52" s="22" t="str">
        <f>IF(SUM('Test Sample Data'!E$3:E$194)&gt;10,IF(AND(ISNUMBER('Test Sample Data'!E52),'Test Sample Data'!E52&lt;35,'Test Sample Data'!E52&gt;0),'Test Sample Data'!E52-'Choose Housekeeping Genes'!F$20,35-'Choose Housekeeping Genes'!F$20),"")</f>
        <v/>
      </c>
      <c r="F52" s="22" t="str">
        <f>IF(SUM('Test Sample Data'!F$3:F$194)&gt;10,IF(AND(ISNUMBER('Test Sample Data'!F52),'Test Sample Data'!F52&lt;35,'Test Sample Data'!F52&gt;0),'Test Sample Data'!F52-'Choose Housekeeping Genes'!G$20,35-'Choose Housekeeping Genes'!G$20),"")</f>
        <v/>
      </c>
      <c r="G52" s="22" t="str">
        <f>IF(SUM('Test Sample Data'!G$3:G$194)&gt;10,IF(AND(ISNUMBER('Test Sample Data'!G52),'Test Sample Data'!G52&lt;35,'Test Sample Data'!G52&gt;0),'Test Sample Data'!G52-'Choose Housekeeping Genes'!H$20,35-'Choose Housekeeping Genes'!H$20),"")</f>
        <v/>
      </c>
      <c r="H52" s="22" t="str">
        <f>IF(SUM('Test Sample Data'!H$3:H$194)&gt;10,IF(AND(ISNUMBER('Test Sample Data'!H52),'Test Sample Data'!H52&lt;35,'Test Sample Data'!H52&gt;0),'Test Sample Data'!H52-'Choose Housekeeping Genes'!I$20,35-'Choose Housekeeping Genes'!I$20),"")</f>
        <v/>
      </c>
      <c r="I52" s="22" t="str">
        <f>IF(SUM('Test Sample Data'!I$3:I$194)&gt;10,IF(AND(ISNUMBER('Test Sample Data'!I52),'Test Sample Data'!I52&lt;35,'Test Sample Data'!I52&gt;0),'Test Sample Data'!I52-'Choose Housekeeping Genes'!J$20,35-'Choose Housekeeping Genes'!J$20),"")</f>
        <v/>
      </c>
      <c r="J52" s="22" t="str">
        <f>IF(SUM('Test Sample Data'!J$3:J$194)&gt;10,IF(AND(ISNUMBER('Test Sample Data'!J52),'Test Sample Data'!J52&lt;35,'Test Sample Data'!J52&gt;0),'Test Sample Data'!J52-'Choose Housekeeping Genes'!K$20,35-'Choose Housekeeping Genes'!K$20),"")</f>
        <v/>
      </c>
      <c r="K52" s="22" t="str">
        <f>IF(SUM('Test Sample Data'!K$3:K$194)&gt;10,IF(AND(ISNUMBER('Test Sample Data'!K52),'Test Sample Data'!K52&lt;35,'Test Sample Data'!K52&gt;0),'Test Sample Data'!K52-'Choose Housekeeping Genes'!L$20,35-'Choose Housekeeping Genes'!L$20),"")</f>
        <v/>
      </c>
      <c r="L52" s="22" t="str">
        <f>IF(SUM('Test Sample Data'!L$3:L$194)&gt;10,IF(AND(ISNUMBER('Test Sample Data'!L52),'Test Sample Data'!L52&lt;35,'Test Sample Data'!L52&gt;0),'Test Sample Data'!L52-'Choose Housekeeping Genes'!M$20,35-'Choose Housekeeping Genes'!M$20),"")</f>
        <v/>
      </c>
      <c r="M52" s="22" t="str">
        <f>IF(SUM('Test Sample Data'!M$3:M$194)&gt;10,IF(AND(ISNUMBER('Test Sample Data'!M52),'Test Sample Data'!M52&lt;35,'Test Sample Data'!M52&gt;0),'Test Sample Data'!M52-'Choose Housekeeping Genes'!N$20,35-'Choose Housekeeping Genes'!N$20),"")</f>
        <v/>
      </c>
      <c r="N52" s="22" t="str">
        <f>IF(SUM('Test Sample Data'!N$3:N$194)&gt;10,IF(AND(ISNUMBER('Test Sample Data'!N52),'Test Sample Data'!N52&lt;35,'Test Sample Data'!N52&gt;0),'Test Sample Data'!N52-'Choose Housekeeping Genes'!O$20,35-'Choose Housekeeping Genes'!O$20),"")</f>
        <v/>
      </c>
      <c r="O52" s="22" t="str">
        <f>IF(SUM('Test Sample Data'!O$3:O$194)&gt;10,IF(AND(ISNUMBER('Test Sample Data'!O52),'Test Sample Data'!O52&lt;35,'Test Sample Data'!O52&gt;0),'Test Sample Data'!O52-'Choose Housekeeping Genes'!P$20,35-'Choose Housekeeping Genes'!P$20),"")</f>
        <v/>
      </c>
      <c r="P52" s="22" t="str">
        <f>IF(SUM('Test Sample Data'!P$3:P$194)&gt;10,IF(AND(ISNUMBER('Test Sample Data'!P52),'Test Sample Data'!P52&lt;35,'Test Sample Data'!P52&gt;0),'Test Sample Data'!P52-'Choose Housekeeping Genes'!Q$20,35-'Choose Housekeeping Genes'!Q$20),"")</f>
        <v/>
      </c>
      <c r="Q52" s="22" t="str">
        <f>IF(SUM('Test Sample Data'!Q$3:Q$194)&gt;10,IF(AND(ISNUMBER('Test Sample Data'!Q52),'Test Sample Data'!Q52&lt;35,'Test Sample Data'!Q52&gt;0),'Test Sample Data'!Q52-'Choose Housekeeping Genes'!R$20,35-'Choose Housekeeping Genes'!R$20),"")</f>
        <v/>
      </c>
      <c r="R52" s="22" t="str">
        <f>IF(SUM('Test Sample Data'!R$3:R$194)&gt;10,IF(AND(ISNUMBER('Test Sample Data'!R52),'Test Sample Data'!R52&lt;35,'Test Sample Data'!R52&gt;0),'Test Sample Data'!R52-'Choose Housekeeping Genes'!S$20,35-'Choose Housekeeping Genes'!S$20),"")</f>
        <v/>
      </c>
      <c r="S52" s="22" t="str">
        <f>IF(SUM('Test Sample Data'!S$3:S$194)&gt;10,IF(AND(ISNUMBER('Test Sample Data'!S52),'Test Sample Data'!S52&lt;35,'Test Sample Data'!S52&gt;0),'Test Sample Data'!S52-'Choose Housekeeping Genes'!T$20,35-'Choose Housekeeping Genes'!T$20),"")</f>
        <v/>
      </c>
      <c r="T52" s="22" t="str">
        <f>IF(SUM('Test Sample Data'!T$3:T$194)&gt;10,IF(AND(ISNUMBER('Test Sample Data'!T52),'Test Sample Data'!T52&lt;35,'Test Sample Data'!T52&gt;0),'Test Sample Data'!T52-'Choose Housekeeping Genes'!U$20,35-'Choose Housekeeping Genes'!U$20),"")</f>
        <v/>
      </c>
      <c r="U52" s="22" t="str">
        <f>IF(SUM('Test Sample Data'!U$3:U$194)&gt;10,IF(AND(ISNUMBER('Test Sample Data'!U52),'Test Sample Data'!U52&lt;35,'Test Sample Data'!U52&gt;0),'Test Sample Data'!U52-'Choose Housekeeping Genes'!V$20,35-'Choose Housekeeping Genes'!V$20),"")</f>
        <v/>
      </c>
      <c r="V52" s="22" t="str">
        <f>IF(SUM('Test Sample Data'!V$3:V$194)&gt;10,IF(AND(ISNUMBER('Test Sample Data'!V52),'Test Sample Data'!V52&lt;35,'Test Sample Data'!V52&gt;0),'Test Sample Data'!V52-'Choose Housekeeping Genes'!W$20,35-'Choose Housekeeping Genes'!W$20),"")</f>
        <v/>
      </c>
      <c r="W52" s="144" t="str">
        <f>'Control Sample Data'!A52</f>
        <v>Esrp2-as-1</v>
      </c>
      <c r="X52" s="145" t="s">
        <v>342</v>
      </c>
      <c r="Y52" s="22" t="str">
        <f>IF(SUM('Control Sample Data'!C$3:C$194)&gt;10,IF(AND(ISNUMBER('Control Sample Data'!C52),'Control Sample Data'!C52&lt;35,'Control Sample Data'!C52&gt;0),'Control Sample Data'!C52-'Choose Housekeeping Genes'!AA$20,35-'Choose Housekeeping Genes'!AA$20),"")</f>
        <v/>
      </c>
      <c r="Z52" s="22" t="str">
        <f>IF(SUM('Control Sample Data'!D$3:D$194)&gt;10,IF(AND(ISNUMBER('Control Sample Data'!D52),'Control Sample Data'!D52&lt;35,'Control Sample Data'!D52&gt;0),'Control Sample Data'!D52-'Choose Housekeeping Genes'!AB$20,35-'Choose Housekeeping Genes'!AB$20),"")</f>
        <v/>
      </c>
      <c r="AA52" s="22" t="str">
        <f>IF(SUM('Control Sample Data'!E$3:E$194)&gt;10,IF(AND(ISNUMBER('Control Sample Data'!E52),'Control Sample Data'!E52&lt;35,'Control Sample Data'!E52&gt;0),'Control Sample Data'!E52-'Choose Housekeeping Genes'!AC$20,35-'Choose Housekeeping Genes'!AC$20),"")</f>
        <v/>
      </c>
      <c r="AB52" s="22" t="str">
        <f>IF(SUM('Control Sample Data'!F$3:F$194)&gt;10,IF(AND(ISNUMBER('Control Sample Data'!F52),'Control Sample Data'!F52&lt;35,'Control Sample Data'!F52&gt;0),'Control Sample Data'!F52-'Choose Housekeeping Genes'!AD$20,35-'Choose Housekeeping Genes'!AD$20),"")</f>
        <v/>
      </c>
      <c r="AC52" s="22" t="str">
        <f>IF(SUM('Control Sample Data'!G$3:G$194)&gt;10,IF(AND(ISNUMBER('Control Sample Data'!G52),'Control Sample Data'!G52&lt;35,'Control Sample Data'!G52&gt;0),'Control Sample Data'!G52-'Choose Housekeeping Genes'!AE$20,35-'Choose Housekeeping Genes'!AE$20),"")</f>
        <v/>
      </c>
      <c r="AD52" s="22" t="str">
        <f>IF(SUM('Control Sample Data'!H$3:H$194)&gt;10,IF(AND(ISNUMBER('Control Sample Data'!H52),'Control Sample Data'!H52&lt;35,'Control Sample Data'!H52&gt;0),'Control Sample Data'!H52-'Choose Housekeeping Genes'!AF$20,35-'Choose Housekeeping Genes'!AF$20),"")</f>
        <v/>
      </c>
      <c r="AE52" s="22" t="str">
        <f>IF(SUM('Control Sample Data'!I$3:I$194)&gt;10,IF(AND(ISNUMBER('Control Sample Data'!I52),'Control Sample Data'!I52&lt;35,'Control Sample Data'!I52&gt;0),'Control Sample Data'!I52-'Choose Housekeeping Genes'!AG$20,35-'Choose Housekeeping Genes'!AG$20),"")</f>
        <v/>
      </c>
      <c r="AF52" s="22" t="str">
        <f>IF(SUM('Control Sample Data'!J$3:J$194)&gt;10,IF(AND(ISNUMBER('Control Sample Data'!J52),'Control Sample Data'!J52&lt;35,'Control Sample Data'!J52&gt;0),'Control Sample Data'!J52-'Choose Housekeeping Genes'!AH$20,35-'Choose Housekeeping Genes'!AH$20),"")</f>
        <v/>
      </c>
      <c r="AG52" s="22" t="str">
        <f>IF(SUM('Control Sample Data'!K$3:K$194)&gt;10,IF(AND(ISNUMBER('Control Sample Data'!K52),'Control Sample Data'!K52&lt;35,'Control Sample Data'!K52&gt;0),'Control Sample Data'!K52-'Choose Housekeeping Genes'!AI$20,35-'Choose Housekeeping Genes'!AI$20),"")</f>
        <v/>
      </c>
      <c r="AH52" s="22" t="str">
        <f>IF(SUM('Control Sample Data'!L$3:L$194)&gt;10,IF(AND(ISNUMBER('Control Sample Data'!L52),'Control Sample Data'!L52&lt;35,'Control Sample Data'!L52&gt;0),'Control Sample Data'!L52-'Choose Housekeeping Genes'!AJ$20,35-'Choose Housekeeping Genes'!AJ$20),"")</f>
        <v/>
      </c>
      <c r="AI52" s="22" t="str">
        <f>IF(SUM('Control Sample Data'!M$3:M$194)&gt;10,IF(AND(ISNUMBER('Control Sample Data'!M52),'Control Sample Data'!M52&lt;35,'Control Sample Data'!M52&gt;0),'Control Sample Data'!M52-'Choose Housekeeping Genes'!AK$20,35-'Choose Housekeeping Genes'!AK$20),"")</f>
        <v/>
      </c>
      <c r="AJ52" s="22" t="str">
        <f>IF(SUM('Control Sample Data'!N$3:N$194)&gt;10,IF(AND(ISNUMBER('Control Sample Data'!N52),'Control Sample Data'!N52&lt;35,'Control Sample Data'!N52&gt;0),'Control Sample Data'!N52-'Choose Housekeeping Genes'!AL$20,35-'Choose Housekeeping Genes'!AL$20),"")</f>
        <v/>
      </c>
      <c r="AK52" s="22" t="str">
        <f>IF(SUM('Control Sample Data'!O$3:O$194)&gt;10,IF(AND(ISNUMBER('Control Sample Data'!O52),'Control Sample Data'!O52&lt;35,'Control Sample Data'!O52&gt;0),'Control Sample Data'!O52-'Choose Housekeeping Genes'!AM$20,35-'Choose Housekeeping Genes'!AM$20),"")</f>
        <v/>
      </c>
      <c r="AL52" s="22" t="str">
        <f>IF(SUM('Control Sample Data'!P$3:P$194)&gt;10,IF(AND(ISNUMBER('Control Sample Data'!P52),'Control Sample Data'!P52&lt;35,'Control Sample Data'!P52&gt;0),'Control Sample Data'!P52-'Choose Housekeeping Genes'!AN$20,35-'Choose Housekeeping Genes'!AN$20),"")</f>
        <v/>
      </c>
      <c r="AM52" s="22" t="str">
        <f>IF(SUM('Control Sample Data'!Q$3:Q$194)&gt;10,IF(AND(ISNUMBER('Control Sample Data'!Q52),'Control Sample Data'!Q52&lt;35,'Control Sample Data'!Q52&gt;0),'Control Sample Data'!Q52-'Choose Housekeeping Genes'!AO$20,35-'Choose Housekeeping Genes'!AO$20),"")</f>
        <v/>
      </c>
      <c r="AN52" s="22" t="str">
        <f>IF(SUM('Control Sample Data'!R$3:R$194)&gt;10,IF(AND(ISNUMBER('Control Sample Data'!R52),'Control Sample Data'!R52&lt;35,'Control Sample Data'!R52&gt;0),'Control Sample Data'!R52-'Choose Housekeeping Genes'!AP$20,35-'Choose Housekeeping Genes'!AP$20),"")</f>
        <v/>
      </c>
      <c r="AO52" s="22" t="str">
        <f>IF(SUM('Control Sample Data'!S$3:S$194)&gt;10,IF(AND(ISNUMBER('Control Sample Data'!S52),'Control Sample Data'!S52&lt;35,'Control Sample Data'!S52&gt;0),'Control Sample Data'!S52-'Choose Housekeeping Genes'!AQ$20,35-'Choose Housekeeping Genes'!AQ$20),"")</f>
        <v/>
      </c>
      <c r="AP52" s="22" t="str">
        <f>IF(SUM('Control Sample Data'!T$3:T$194)&gt;10,IF(AND(ISNUMBER('Control Sample Data'!T52),'Control Sample Data'!T52&lt;35,'Control Sample Data'!T52&gt;0),'Control Sample Data'!T52-'Choose Housekeeping Genes'!AR$20,35-'Choose Housekeeping Genes'!AR$20),"")</f>
        <v/>
      </c>
      <c r="AQ52" s="22" t="str">
        <f>IF(SUM('Control Sample Data'!U$3:U$194)&gt;10,IF(AND(ISNUMBER('Control Sample Data'!U52),'Control Sample Data'!U52&lt;35,'Control Sample Data'!U52&gt;0),'Control Sample Data'!U52-'Choose Housekeeping Genes'!AS$20,35-'Choose Housekeeping Genes'!AS$20),"")</f>
        <v/>
      </c>
      <c r="AR52" s="22" t="str">
        <f>IF(SUM('Control Sample Data'!V$3:V$194)&gt;10,IF(AND(ISNUMBER('Control Sample Data'!V52),'Control Sample Data'!V52&lt;35,'Control Sample Data'!V52&gt;0),'Control Sample Data'!V52-'Choose Housekeeping Genes'!AT$20,35-'Choose Housekeeping Genes'!AT$20),"")</f>
        <v/>
      </c>
      <c r="AS52" s="73" t="str">
        <f>'Control Sample Data'!A52</f>
        <v>Esrp2-as-1</v>
      </c>
      <c r="AT52" s="21" t="s">
        <v>342</v>
      </c>
      <c r="AU52" s="22" t="str">
        <f ca="1">IF(ISNUMBER(C52-'Choose Housekeeping Genes'!D$12),C52-'Choose Housekeeping Genes'!D$12,"")</f>
        <v/>
      </c>
      <c r="AV52" s="22" t="str">
        <f ca="1">IF(ISNUMBER(D52-'Choose Housekeeping Genes'!E$12),D52-'Choose Housekeeping Genes'!E$12,"")</f>
        <v/>
      </c>
      <c r="AW52" s="22" t="str">
        <f ca="1">IF(ISNUMBER(E52-'Choose Housekeeping Genes'!F$12),E52-'Choose Housekeeping Genes'!F$12,"")</f>
        <v/>
      </c>
      <c r="AX52" s="22" t="str">
        <f ca="1">IF(ISNUMBER(F52-'Choose Housekeeping Genes'!G$12),F52-'Choose Housekeeping Genes'!G$12,"")</f>
        <v/>
      </c>
      <c r="AY52" s="22" t="str">
        <f ca="1">IF(ISNUMBER(G52-'Choose Housekeeping Genes'!H$12),G52-'Choose Housekeeping Genes'!H$12,"")</f>
        <v/>
      </c>
      <c r="AZ52" s="22" t="str">
        <f ca="1">IF(ISNUMBER(H52-'Choose Housekeeping Genes'!I$12),H52-'Choose Housekeeping Genes'!I$12,"")</f>
        <v/>
      </c>
      <c r="BA52" s="22" t="str">
        <f ca="1">IF(ISNUMBER(I52-'Choose Housekeeping Genes'!J$12),I52-'Choose Housekeeping Genes'!J$12,"")</f>
        <v/>
      </c>
      <c r="BB52" s="22" t="str">
        <f ca="1">IF(ISNUMBER(J52-'Choose Housekeeping Genes'!K$12),J52-'Choose Housekeeping Genes'!K$12,"")</f>
        <v/>
      </c>
      <c r="BC52" s="22" t="str">
        <f ca="1">IF(ISNUMBER(K52-'Choose Housekeeping Genes'!L$12),K52-'Choose Housekeeping Genes'!L$12,"")</f>
        <v/>
      </c>
      <c r="BD52" s="22" t="str">
        <f ca="1">IF(ISNUMBER(L52-'Choose Housekeeping Genes'!M$12),L52-'Choose Housekeeping Genes'!M$12,"")</f>
        <v/>
      </c>
      <c r="BE52" s="22" t="str">
        <f ca="1">IF(ISNUMBER(M52-'Choose Housekeeping Genes'!N$12),M52-'Choose Housekeeping Genes'!N$12,"")</f>
        <v/>
      </c>
      <c r="BF52" s="22" t="str">
        <f ca="1">IF(ISNUMBER(N52-'Choose Housekeeping Genes'!O$12),N52-'Choose Housekeeping Genes'!O$12,"")</f>
        <v/>
      </c>
      <c r="BG52" s="22" t="str">
        <f ca="1">IF(ISNUMBER(O52-'Choose Housekeeping Genes'!P$12),O52-'Choose Housekeeping Genes'!P$12,"")</f>
        <v/>
      </c>
      <c r="BH52" s="22" t="str">
        <f ca="1">IF(ISNUMBER(P52-'Choose Housekeeping Genes'!Q$12),P52-'Choose Housekeeping Genes'!Q$12,"")</f>
        <v/>
      </c>
      <c r="BI52" s="22" t="str">
        <f ca="1">IF(ISNUMBER(Q52-'Choose Housekeeping Genes'!R$12),Q52-'Choose Housekeeping Genes'!R$12,"")</f>
        <v/>
      </c>
      <c r="BJ52" s="22" t="str">
        <f ca="1">IF(ISNUMBER(R52-'Choose Housekeeping Genes'!S$12),R52-'Choose Housekeeping Genes'!S$12,"")</f>
        <v/>
      </c>
      <c r="BK52" s="22" t="str">
        <f ca="1">IF(ISNUMBER(S52-'Choose Housekeeping Genes'!T$12),S52-'Choose Housekeeping Genes'!T$12,"")</f>
        <v/>
      </c>
      <c r="BL52" s="22" t="str">
        <f ca="1">IF(ISNUMBER(T52-'Choose Housekeeping Genes'!U$12),T52-'Choose Housekeeping Genes'!U$12,"")</f>
        <v/>
      </c>
      <c r="BM52" s="22" t="str">
        <f ca="1">IF(ISNUMBER(U52-'Choose Housekeeping Genes'!V$12),U52-'Choose Housekeeping Genes'!V$12,"")</f>
        <v/>
      </c>
      <c r="BN52" s="22" t="str">
        <f ca="1">IF(ISNUMBER(V52-'Choose Housekeeping Genes'!W$12),V52-'Choose Housekeeping Genes'!W$12,"")</f>
        <v/>
      </c>
      <c r="BO52" s="147" t="str">
        <f t="shared" si="47"/>
        <v>Esrp2-as-1</v>
      </c>
      <c r="BP52" s="145" t="s">
        <v>342</v>
      </c>
      <c r="BQ52" s="22" t="str">
        <f ca="1">IF(ISNUMBER(Y52-'Choose Housekeeping Genes'!AA$12),Y52-'Choose Housekeeping Genes'!AA$12,"")</f>
        <v/>
      </c>
      <c r="BR52" s="22" t="str">
        <f ca="1">IF(ISNUMBER(Z52-'Choose Housekeeping Genes'!AB$12),Z52-'Choose Housekeeping Genes'!AB$12,"")</f>
        <v/>
      </c>
      <c r="BS52" s="22" t="str">
        <f ca="1">IF(ISNUMBER(AA52-'Choose Housekeeping Genes'!AC$12),AA52-'Choose Housekeeping Genes'!AC$12,"")</f>
        <v/>
      </c>
      <c r="BT52" s="22" t="str">
        <f ca="1">IF(ISNUMBER(AB52-'Choose Housekeeping Genes'!AD$12),AB52-'Choose Housekeeping Genes'!AD$12,"")</f>
        <v/>
      </c>
      <c r="BU52" s="22" t="str">
        <f ca="1">IF(ISNUMBER(AC52-'Choose Housekeeping Genes'!AE$12),AC52-'Choose Housekeeping Genes'!AE$12,"")</f>
        <v/>
      </c>
      <c r="BV52" s="22" t="str">
        <f ca="1">IF(ISNUMBER(AD52-'Choose Housekeeping Genes'!AF$12),AD52-'Choose Housekeeping Genes'!AF$12,"")</f>
        <v/>
      </c>
      <c r="BW52" s="22" t="str">
        <f ca="1">IF(ISNUMBER(AE52-'Choose Housekeeping Genes'!AG$12),AE52-'Choose Housekeeping Genes'!AG$12,"")</f>
        <v/>
      </c>
      <c r="BX52" s="22" t="str">
        <f ca="1">IF(ISNUMBER(AF52-'Choose Housekeeping Genes'!AH$12),AF52-'Choose Housekeeping Genes'!AH$12,"")</f>
        <v/>
      </c>
      <c r="BY52" s="22" t="str">
        <f ca="1">IF(ISNUMBER(AG52-'Choose Housekeeping Genes'!AI$12),AG52-'Choose Housekeeping Genes'!AI$12,"")</f>
        <v/>
      </c>
      <c r="BZ52" s="22" t="str">
        <f ca="1">IF(ISNUMBER(AH52-'Choose Housekeeping Genes'!AJ$12),AH52-'Choose Housekeeping Genes'!AJ$12,"")</f>
        <v/>
      </c>
      <c r="CA52" s="22" t="str">
        <f ca="1">IF(ISNUMBER(AI52-'Choose Housekeeping Genes'!AK$12),AI52-'Choose Housekeeping Genes'!AK$12,"")</f>
        <v/>
      </c>
      <c r="CB52" s="22" t="str">
        <f ca="1">IF(ISNUMBER(AJ52-'Choose Housekeeping Genes'!AL$12),AJ52-'Choose Housekeeping Genes'!AL$12,"")</f>
        <v/>
      </c>
      <c r="CC52" s="22" t="str">
        <f ca="1">IF(ISNUMBER(AK52-'Choose Housekeeping Genes'!AM$12),AK52-'Choose Housekeeping Genes'!AM$12,"")</f>
        <v/>
      </c>
      <c r="CD52" s="22" t="str">
        <f ca="1">IF(ISNUMBER(AL52-'Choose Housekeeping Genes'!AN$12),AL52-'Choose Housekeeping Genes'!AN$12,"")</f>
        <v/>
      </c>
      <c r="CE52" s="22" t="str">
        <f ca="1">IF(ISNUMBER(AM52-'Choose Housekeeping Genes'!AO$12),AM52-'Choose Housekeeping Genes'!AO$12,"")</f>
        <v/>
      </c>
      <c r="CF52" s="22" t="str">
        <f ca="1">IF(ISNUMBER(AN52-'Choose Housekeeping Genes'!AP$12),AN52-'Choose Housekeeping Genes'!AP$12,"")</f>
        <v/>
      </c>
      <c r="CG52" s="22" t="str">
        <f ca="1">IF(ISNUMBER(AO52-'Choose Housekeeping Genes'!AQ$12),AO52-'Choose Housekeeping Genes'!AQ$12,"")</f>
        <v/>
      </c>
      <c r="CH52" s="22" t="str">
        <f ca="1">IF(ISNUMBER(AP52-'Choose Housekeeping Genes'!AR$12),AP52-'Choose Housekeeping Genes'!AR$12,"")</f>
        <v/>
      </c>
      <c r="CI52" s="22" t="str">
        <f ca="1">IF(ISNUMBER(AQ52-'Choose Housekeeping Genes'!AS$12),AQ52-'Choose Housekeeping Genes'!AS$12,"")</f>
        <v/>
      </c>
      <c r="CJ52" s="22" t="str">
        <f ca="1">IF(ISNUMBER(AR52-'Choose Housekeeping Genes'!AT$12),AR52-'Choose Housekeeping Genes'!AT$12,"")</f>
        <v/>
      </c>
      <c r="CK52" s="69" t="e">
        <f t="shared" ca="1" si="4"/>
        <v>#DIV/0!</v>
      </c>
      <c r="CL52" s="148" t="e">
        <f t="shared" ca="1" si="5"/>
        <v>#DIV/0!</v>
      </c>
      <c r="DA52" s="73" t="str">
        <f>'Transcript table'!C60</f>
        <v>Esrp2-as-1</v>
      </c>
      <c r="DB52" s="21" t="s">
        <v>342</v>
      </c>
      <c r="DC52" s="68" t="str">
        <f t="shared" ca="1" si="6"/>
        <v/>
      </c>
      <c r="DD52" s="68" t="str">
        <f t="shared" ca="1" si="7"/>
        <v/>
      </c>
      <c r="DE52" s="68" t="str">
        <f t="shared" ca="1" si="8"/>
        <v/>
      </c>
      <c r="DF52" s="68" t="str">
        <f t="shared" ca="1" si="9"/>
        <v/>
      </c>
      <c r="DG52" s="68" t="str">
        <f t="shared" ca="1" si="10"/>
        <v/>
      </c>
      <c r="DH52" s="68" t="str">
        <f t="shared" ca="1" si="11"/>
        <v/>
      </c>
      <c r="DI52" s="68" t="str">
        <f t="shared" ca="1" si="12"/>
        <v/>
      </c>
      <c r="DJ52" s="68" t="str">
        <f t="shared" ca="1" si="13"/>
        <v/>
      </c>
      <c r="DK52" s="68" t="str">
        <f t="shared" ca="1" si="14"/>
        <v/>
      </c>
      <c r="DL52" s="68" t="str">
        <f t="shared" ca="1" si="15"/>
        <v/>
      </c>
      <c r="DM52" s="68" t="str">
        <f t="shared" ca="1" si="16"/>
        <v/>
      </c>
      <c r="DN52" s="68" t="str">
        <f t="shared" ca="1" si="17"/>
        <v/>
      </c>
      <c r="DO52" s="68" t="str">
        <f t="shared" ca="1" si="18"/>
        <v/>
      </c>
      <c r="DP52" s="68" t="str">
        <f t="shared" ca="1" si="19"/>
        <v/>
      </c>
      <c r="DQ52" s="68" t="str">
        <f t="shared" ca="1" si="20"/>
        <v/>
      </c>
      <c r="DR52" s="68" t="str">
        <f t="shared" ca="1" si="21"/>
        <v/>
      </c>
      <c r="DS52" s="68" t="str">
        <f t="shared" ca="1" si="22"/>
        <v/>
      </c>
      <c r="DT52" s="68" t="str">
        <f t="shared" ca="1" si="23"/>
        <v/>
      </c>
      <c r="DU52" s="68" t="str">
        <f t="shared" ca="1" si="24"/>
        <v/>
      </c>
      <c r="DV52" s="68" t="str">
        <f t="shared" ca="1" si="25"/>
        <v/>
      </c>
      <c r="DW52" s="146" t="str">
        <f>'Transcript table'!C60</f>
        <v>Esrp2-as-1</v>
      </c>
      <c r="DX52" s="145" t="s">
        <v>342</v>
      </c>
      <c r="DY52" s="68" t="str">
        <f t="shared" ca="1" si="26"/>
        <v/>
      </c>
      <c r="DZ52" s="68" t="str">
        <f t="shared" ca="1" si="27"/>
        <v/>
      </c>
      <c r="EA52" s="68" t="str">
        <f t="shared" ca="1" si="28"/>
        <v/>
      </c>
      <c r="EB52" s="68" t="str">
        <f t="shared" ca="1" si="29"/>
        <v/>
      </c>
      <c r="EC52" s="68" t="str">
        <f t="shared" ca="1" si="30"/>
        <v/>
      </c>
      <c r="ED52" s="68" t="str">
        <f t="shared" ca="1" si="31"/>
        <v/>
      </c>
      <c r="EE52" s="68" t="str">
        <f t="shared" ca="1" si="32"/>
        <v/>
      </c>
      <c r="EF52" s="68" t="str">
        <f t="shared" ca="1" si="33"/>
        <v/>
      </c>
      <c r="EG52" s="68" t="str">
        <f t="shared" ca="1" si="34"/>
        <v/>
      </c>
      <c r="EH52" s="68" t="str">
        <f t="shared" ca="1" si="35"/>
        <v/>
      </c>
      <c r="EI52" s="68" t="str">
        <f t="shared" ca="1" si="36"/>
        <v/>
      </c>
      <c r="EJ52" s="68" t="str">
        <f t="shared" ca="1" si="37"/>
        <v/>
      </c>
      <c r="EK52" s="68" t="str">
        <f t="shared" ca="1" si="38"/>
        <v/>
      </c>
      <c r="EL52" s="68" t="str">
        <f t="shared" ca="1" si="39"/>
        <v/>
      </c>
      <c r="EM52" s="68" t="str">
        <f t="shared" ca="1" si="40"/>
        <v/>
      </c>
      <c r="EN52" s="68" t="str">
        <f t="shared" ca="1" si="41"/>
        <v/>
      </c>
      <c r="EO52" s="68" t="str">
        <f t="shared" ca="1" si="42"/>
        <v/>
      </c>
      <c r="EP52" s="68" t="str">
        <f t="shared" ca="1" si="43"/>
        <v/>
      </c>
      <c r="EQ52" s="68" t="str">
        <f t="shared" ca="1" si="44"/>
        <v/>
      </c>
      <c r="ER52" s="68" t="str">
        <f t="shared" ca="1" si="45"/>
        <v/>
      </c>
    </row>
    <row r="53" spans="1:148" ht="12.75" customHeight="1">
      <c r="A53" s="139" t="str">
        <f>'Test Sample Data'!A53</f>
        <v>Esrp2-as-2</v>
      </c>
      <c r="B53" s="141" t="s">
        <v>340</v>
      </c>
      <c r="C53" s="22" t="str">
        <f>IF(SUM('Test Sample Data'!C$3:C$194)&gt;10,IF(AND(ISNUMBER('Test Sample Data'!C53),'Test Sample Data'!C53&lt;35,'Test Sample Data'!C53&gt;0),'Test Sample Data'!C53-'Choose Housekeeping Genes'!D$20,35-'Choose Housekeeping Genes'!D$20),"")</f>
        <v/>
      </c>
      <c r="D53" s="22" t="str">
        <f>IF(SUM('Test Sample Data'!D$3:D$194)&gt;10,IF(AND(ISNUMBER('Test Sample Data'!D53),'Test Sample Data'!D53&lt;35,'Test Sample Data'!D53&gt;0),'Test Sample Data'!D53-'Choose Housekeeping Genes'!E$20,35-'Choose Housekeeping Genes'!E$20),"")</f>
        <v/>
      </c>
      <c r="E53" s="22" t="str">
        <f>IF(SUM('Test Sample Data'!E$3:E$194)&gt;10,IF(AND(ISNUMBER('Test Sample Data'!E53),'Test Sample Data'!E53&lt;35,'Test Sample Data'!E53&gt;0),'Test Sample Data'!E53-'Choose Housekeeping Genes'!F$20,35-'Choose Housekeeping Genes'!F$20),"")</f>
        <v/>
      </c>
      <c r="F53" s="22" t="str">
        <f>IF(SUM('Test Sample Data'!F$3:F$194)&gt;10,IF(AND(ISNUMBER('Test Sample Data'!F53),'Test Sample Data'!F53&lt;35,'Test Sample Data'!F53&gt;0),'Test Sample Data'!F53-'Choose Housekeeping Genes'!G$20,35-'Choose Housekeeping Genes'!G$20),"")</f>
        <v/>
      </c>
      <c r="G53" s="22" t="str">
        <f>IF(SUM('Test Sample Data'!G$3:G$194)&gt;10,IF(AND(ISNUMBER('Test Sample Data'!G53),'Test Sample Data'!G53&lt;35,'Test Sample Data'!G53&gt;0),'Test Sample Data'!G53-'Choose Housekeeping Genes'!H$20,35-'Choose Housekeeping Genes'!H$20),"")</f>
        <v/>
      </c>
      <c r="H53" s="22" t="str">
        <f>IF(SUM('Test Sample Data'!H$3:H$194)&gt;10,IF(AND(ISNUMBER('Test Sample Data'!H53),'Test Sample Data'!H53&lt;35,'Test Sample Data'!H53&gt;0),'Test Sample Data'!H53-'Choose Housekeeping Genes'!I$20,35-'Choose Housekeeping Genes'!I$20),"")</f>
        <v/>
      </c>
      <c r="I53" s="22" t="str">
        <f>IF(SUM('Test Sample Data'!I$3:I$194)&gt;10,IF(AND(ISNUMBER('Test Sample Data'!I53),'Test Sample Data'!I53&lt;35,'Test Sample Data'!I53&gt;0),'Test Sample Data'!I53-'Choose Housekeeping Genes'!J$20,35-'Choose Housekeeping Genes'!J$20),"")</f>
        <v/>
      </c>
      <c r="J53" s="22" t="str">
        <f>IF(SUM('Test Sample Data'!J$3:J$194)&gt;10,IF(AND(ISNUMBER('Test Sample Data'!J53),'Test Sample Data'!J53&lt;35,'Test Sample Data'!J53&gt;0),'Test Sample Data'!J53-'Choose Housekeeping Genes'!K$20,35-'Choose Housekeeping Genes'!K$20),"")</f>
        <v/>
      </c>
      <c r="K53" s="22" t="str">
        <f>IF(SUM('Test Sample Data'!K$3:K$194)&gt;10,IF(AND(ISNUMBER('Test Sample Data'!K53),'Test Sample Data'!K53&lt;35,'Test Sample Data'!K53&gt;0),'Test Sample Data'!K53-'Choose Housekeeping Genes'!L$20,35-'Choose Housekeeping Genes'!L$20),"")</f>
        <v/>
      </c>
      <c r="L53" s="22" t="str">
        <f>IF(SUM('Test Sample Data'!L$3:L$194)&gt;10,IF(AND(ISNUMBER('Test Sample Data'!L53),'Test Sample Data'!L53&lt;35,'Test Sample Data'!L53&gt;0),'Test Sample Data'!L53-'Choose Housekeeping Genes'!M$20,35-'Choose Housekeeping Genes'!M$20),"")</f>
        <v/>
      </c>
      <c r="M53" s="22" t="str">
        <f>IF(SUM('Test Sample Data'!M$3:M$194)&gt;10,IF(AND(ISNUMBER('Test Sample Data'!M53),'Test Sample Data'!M53&lt;35,'Test Sample Data'!M53&gt;0),'Test Sample Data'!M53-'Choose Housekeeping Genes'!N$20,35-'Choose Housekeeping Genes'!N$20),"")</f>
        <v/>
      </c>
      <c r="N53" s="22" t="str">
        <f>IF(SUM('Test Sample Data'!N$3:N$194)&gt;10,IF(AND(ISNUMBER('Test Sample Data'!N53),'Test Sample Data'!N53&lt;35,'Test Sample Data'!N53&gt;0),'Test Sample Data'!N53-'Choose Housekeeping Genes'!O$20,35-'Choose Housekeeping Genes'!O$20),"")</f>
        <v/>
      </c>
      <c r="O53" s="22" t="str">
        <f>IF(SUM('Test Sample Data'!O$3:O$194)&gt;10,IF(AND(ISNUMBER('Test Sample Data'!O53),'Test Sample Data'!O53&lt;35,'Test Sample Data'!O53&gt;0),'Test Sample Data'!O53-'Choose Housekeeping Genes'!P$20,35-'Choose Housekeeping Genes'!P$20),"")</f>
        <v/>
      </c>
      <c r="P53" s="22" t="str">
        <f>IF(SUM('Test Sample Data'!P$3:P$194)&gt;10,IF(AND(ISNUMBER('Test Sample Data'!P53),'Test Sample Data'!P53&lt;35,'Test Sample Data'!P53&gt;0),'Test Sample Data'!P53-'Choose Housekeeping Genes'!Q$20,35-'Choose Housekeeping Genes'!Q$20),"")</f>
        <v/>
      </c>
      <c r="Q53" s="22" t="str">
        <f>IF(SUM('Test Sample Data'!Q$3:Q$194)&gt;10,IF(AND(ISNUMBER('Test Sample Data'!Q53),'Test Sample Data'!Q53&lt;35,'Test Sample Data'!Q53&gt;0),'Test Sample Data'!Q53-'Choose Housekeeping Genes'!R$20,35-'Choose Housekeeping Genes'!R$20),"")</f>
        <v/>
      </c>
      <c r="R53" s="22" t="str">
        <f>IF(SUM('Test Sample Data'!R$3:R$194)&gt;10,IF(AND(ISNUMBER('Test Sample Data'!R53),'Test Sample Data'!R53&lt;35,'Test Sample Data'!R53&gt;0),'Test Sample Data'!R53-'Choose Housekeeping Genes'!S$20,35-'Choose Housekeeping Genes'!S$20),"")</f>
        <v/>
      </c>
      <c r="S53" s="22" t="str">
        <f>IF(SUM('Test Sample Data'!S$3:S$194)&gt;10,IF(AND(ISNUMBER('Test Sample Data'!S53),'Test Sample Data'!S53&lt;35,'Test Sample Data'!S53&gt;0),'Test Sample Data'!S53-'Choose Housekeeping Genes'!T$20,35-'Choose Housekeeping Genes'!T$20),"")</f>
        <v/>
      </c>
      <c r="T53" s="22" t="str">
        <f>IF(SUM('Test Sample Data'!T$3:T$194)&gt;10,IF(AND(ISNUMBER('Test Sample Data'!T53),'Test Sample Data'!T53&lt;35,'Test Sample Data'!T53&gt;0),'Test Sample Data'!T53-'Choose Housekeeping Genes'!U$20,35-'Choose Housekeeping Genes'!U$20),"")</f>
        <v/>
      </c>
      <c r="U53" s="22" t="str">
        <f>IF(SUM('Test Sample Data'!U$3:U$194)&gt;10,IF(AND(ISNUMBER('Test Sample Data'!U53),'Test Sample Data'!U53&lt;35,'Test Sample Data'!U53&gt;0),'Test Sample Data'!U53-'Choose Housekeeping Genes'!V$20,35-'Choose Housekeeping Genes'!V$20),"")</f>
        <v/>
      </c>
      <c r="V53" s="22" t="str">
        <f>IF(SUM('Test Sample Data'!V$3:V$194)&gt;10,IF(AND(ISNUMBER('Test Sample Data'!V53),'Test Sample Data'!V53&lt;35,'Test Sample Data'!V53&gt;0),'Test Sample Data'!V53-'Choose Housekeeping Genes'!W$20,35-'Choose Housekeeping Genes'!W$20),"")</f>
        <v/>
      </c>
      <c r="W53" s="144" t="str">
        <f>'Control Sample Data'!A53</f>
        <v>Esrp2-as-2</v>
      </c>
      <c r="X53" s="145" t="s">
        <v>340</v>
      </c>
      <c r="Y53" s="22" t="str">
        <f>IF(SUM('Control Sample Data'!C$3:C$194)&gt;10,IF(AND(ISNUMBER('Control Sample Data'!C53),'Control Sample Data'!C53&lt;35,'Control Sample Data'!C53&gt;0),'Control Sample Data'!C53-'Choose Housekeeping Genes'!AA$20,35-'Choose Housekeeping Genes'!AA$20),"")</f>
        <v/>
      </c>
      <c r="Z53" s="22" t="str">
        <f>IF(SUM('Control Sample Data'!D$3:D$194)&gt;10,IF(AND(ISNUMBER('Control Sample Data'!D53),'Control Sample Data'!D53&lt;35,'Control Sample Data'!D53&gt;0),'Control Sample Data'!D53-'Choose Housekeeping Genes'!AB$20,35-'Choose Housekeeping Genes'!AB$20),"")</f>
        <v/>
      </c>
      <c r="AA53" s="22" t="str">
        <f>IF(SUM('Control Sample Data'!E$3:E$194)&gt;10,IF(AND(ISNUMBER('Control Sample Data'!E53),'Control Sample Data'!E53&lt;35,'Control Sample Data'!E53&gt;0),'Control Sample Data'!E53-'Choose Housekeeping Genes'!AC$20,35-'Choose Housekeeping Genes'!AC$20),"")</f>
        <v/>
      </c>
      <c r="AB53" s="22" t="str">
        <f>IF(SUM('Control Sample Data'!F$3:F$194)&gt;10,IF(AND(ISNUMBER('Control Sample Data'!F53),'Control Sample Data'!F53&lt;35,'Control Sample Data'!F53&gt;0),'Control Sample Data'!F53-'Choose Housekeeping Genes'!AD$20,35-'Choose Housekeeping Genes'!AD$20),"")</f>
        <v/>
      </c>
      <c r="AC53" s="22" t="str">
        <f>IF(SUM('Control Sample Data'!G$3:G$194)&gt;10,IF(AND(ISNUMBER('Control Sample Data'!G53),'Control Sample Data'!G53&lt;35,'Control Sample Data'!G53&gt;0),'Control Sample Data'!G53-'Choose Housekeeping Genes'!AE$20,35-'Choose Housekeeping Genes'!AE$20),"")</f>
        <v/>
      </c>
      <c r="AD53" s="22" t="str">
        <f>IF(SUM('Control Sample Data'!H$3:H$194)&gt;10,IF(AND(ISNUMBER('Control Sample Data'!H53),'Control Sample Data'!H53&lt;35,'Control Sample Data'!H53&gt;0),'Control Sample Data'!H53-'Choose Housekeeping Genes'!AF$20,35-'Choose Housekeeping Genes'!AF$20),"")</f>
        <v/>
      </c>
      <c r="AE53" s="22" t="str">
        <f>IF(SUM('Control Sample Data'!I$3:I$194)&gt;10,IF(AND(ISNUMBER('Control Sample Data'!I53),'Control Sample Data'!I53&lt;35,'Control Sample Data'!I53&gt;0),'Control Sample Data'!I53-'Choose Housekeeping Genes'!AG$20,35-'Choose Housekeeping Genes'!AG$20),"")</f>
        <v/>
      </c>
      <c r="AF53" s="22" t="str">
        <f>IF(SUM('Control Sample Data'!J$3:J$194)&gt;10,IF(AND(ISNUMBER('Control Sample Data'!J53),'Control Sample Data'!J53&lt;35,'Control Sample Data'!J53&gt;0),'Control Sample Data'!J53-'Choose Housekeeping Genes'!AH$20,35-'Choose Housekeeping Genes'!AH$20),"")</f>
        <v/>
      </c>
      <c r="AG53" s="22" t="str">
        <f>IF(SUM('Control Sample Data'!K$3:K$194)&gt;10,IF(AND(ISNUMBER('Control Sample Data'!K53),'Control Sample Data'!K53&lt;35,'Control Sample Data'!K53&gt;0),'Control Sample Data'!K53-'Choose Housekeeping Genes'!AI$20,35-'Choose Housekeeping Genes'!AI$20),"")</f>
        <v/>
      </c>
      <c r="AH53" s="22" t="str">
        <f>IF(SUM('Control Sample Data'!L$3:L$194)&gt;10,IF(AND(ISNUMBER('Control Sample Data'!L53),'Control Sample Data'!L53&lt;35,'Control Sample Data'!L53&gt;0),'Control Sample Data'!L53-'Choose Housekeeping Genes'!AJ$20,35-'Choose Housekeeping Genes'!AJ$20),"")</f>
        <v/>
      </c>
      <c r="AI53" s="22" t="str">
        <f>IF(SUM('Control Sample Data'!M$3:M$194)&gt;10,IF(AND(ISNUMBER('Control Sample Data'!M53),'Control Sample Data'!M53&lt;35,'Control Sample Data'!M53&gt;0),'Control Sample Data'!M53-'Choose Housekeeping Genes'!AK$20,35-'Choose Housekeeping Genes'!AK$20),"")</f>
        <v/>
      </c>
      <c r="AJ53" s="22" t="str">
        <f>IF(SUM('Control Sample Data'!N$3:N$194)&gt;10,IF(AND(ISNUMBER('Control Sample Data'!N53),'Control Sample Data'!N53&lt;35,'Control Sample Data'!N53&gt;0),'Control Sample Data'!N53-'Choose Housekeeping Genes'!AL$20,35-'Choose Housekeeping Genes'!AL$20),"")</f>
        <v/>
      </c>
      <c r="AK53" s="22" t="str">
        <f>IF(SUM('Control Sample Data'!O$3:O$194)&gt;10,IF(AND(ISNUMBER('Control Sample Data'!O53),'Control Sample Data'!O53&lt;35,'Control Sample Data'!O53&gt;0),'Control Sample Data'!O53-'Choose Housekeeping Genes'!AM$20,35-'Choose Housekeeping Genes'!AM$20),"")</f>
        <v/>
      </c>
      <c r="AL53" s="22" t="str">
        <f>IF(SUM('Control Sample Data'!P$3:P$194)&gt;10,IF(AND(ISNUMBER('Control Sample Data'!P53),'Control Sample Data'!P53&lt;35,'Control Sample Data'!P53&gt;0),'Control Sample Data'!P53-'Choose Housekeeping Genes'!AN$20,35-'Choose Housekeeping Genes'!AN$20),"")</f>
        <v/>
      </c>
      <c r="AM53" s="22" t="str">
        <f>IF(SUM('Control Sample Data'!Q$3:Q$194)&gt;10,IF(AND(ISNUMBER('Control Sample Data'!Q53),'Control Sample Data'!Q53&lt;35,'Control Sample Data'!Q53&gt;0),'Control Sample Data'!Q53-'Choose Housekeeping Genes'!AO$20,35-'Choose Housekeeping Genes'!AO$20),"")</f>
        <v/>
      </c>
      <c r="AN53" s="22" t="str">
        <f>IF(SUM('Control Sample Data'!R$3:R$194)&gt;10,IF(AND(ISNUMBER('Control Sample Data'!R53),'Control Sample Data'!R53&lt;35,'Control Sample Data'!R53&gt;0),'Control Sample Data'!R53-'Choose Housekeeping Genes'!AP$20,35-'Choose Housekeeping Genes'!AP$20),"")</f>
        <v/>
      </c>
      <c r="AO53" s="22" t="str">
        <f>IF(SUM('Control Sample Data'!S$3:S$194)&gt;10,IF(AND(ISNUMBER('Control Sample Data'!S53),'Control Sample Data'!S53&lt;35,'Control Sample Data'!S53&gt;0),'Control Sample Data'!S53-'Choose Housekeeping Genes'!AQ$20,35-'Choose Housekeeping Genes'!AQ$20),"")</f>
        <v/>
      </c>
      <c r="AP53" s="22" t="str">
        <f>IF(SUM('Control Sample Data'!T$3:T$194)&gt;10,IF(AND(ISNUMBER('Control Sample Data'!T53),'Control Sample Data'!T53&lt;35,'Control Sample Data'!T53&gt;0),'Control Sample Data'!T53-'Choose Housekeeping Genes'!AR$20,35-'Choose Housekeeping Genes'!AR$20),"")</f>
        <v/>
      </c>
      <c r="AQ53" s="22" t="str">
        <f>IF(SUM('Control Sample Data'!U$3:U$194)&gt;10,IF(AND(ISNUMBER('Control Sample Data'!U53),'Control Sample Data'!U53&lt;35,'Control Sample Data'!U53&gt;0),'Control Sample Data'!U53-'Choose Housekeeping Genes'!AS$20,35-'Choose Housekeeping Genes'!AS$20),"")</f>
        <v/>
      </c>
      <c r="AR53" s="22" t="str">
        <f>IF(SUM('Control Sample Data'!V$3:V$194)&gt;10,IF(AND(ISNUMBER('Control Sample Data'!V53),'Control Sample Data'!V53&lt;35,'Control Sample Data'!V53&gt;0),'Control Sample Data'!V53-'Choose Housekeeping Genes'!AT$20,35-'Choose Housekeeping Genes'!AT$20),"")</f>
        <v/>
      </c>
      <c r="AS53" s="73" t="str">
        <f>'Control Sample Data'!A53</f>
        <v>Esrp2-as-2</v>
      </c>
      <c r="AT53" s="21" t="s">
        <v>340</v>
      </c>
      <c r="AU53" s="22" t="str">
        <f ca="1">IF(ISNUMBER(C53-'Choose Housekeeping Genes'!D$12),C53-'Choose Housekeeping Genes'!D$12,"")</f>
        <v/>
      </c>
      <c r="AV53" s="22" t="str">
        <f ca="1">IF(ISNUMBER(D53-'Choose Housekeeping Genes'!E$12),D53-'Choose Housekeeping Genes'!E$12,"")</f>
        <v/>
      </c>
      <c r="AW53" s="22" t="str">
        <f ca="1">IF(ISNUMBER(E53-'Choose Housekeeping Genes'!F$12),E53-'Choose Housekeeping Genes'!F$12,"")</f>
        <v/>
      </c>
      <c r="AX53" s="22" t="str">
        <f ca="1">IF(ISNUMBER(F53-'Choose Housekeeping Genes'!G$12),F53-'Choose Housekeeping Genes'!G$12,"")</f>
        <v/>
      </c>
      <c r="AY53" s="22" t="str">
        <f ca="1">IF(ISNUMBER(G53-'Choose Housekeeping Genes'!H$12),G53-'Choose Housekeeping Genes'!H$12,"")</f>
        <v/>
      </c>
      <c r="AZ53" s="22" t="str">
        <f ca="1">IF(ISNUMBER(H53-'Choose Housekeeping Genes'!I$12),H53-'Choose Housekeeping Genes'!I$12,"")</f>
        <v/>
      </c>
      <c r="BA53" s="22" t="str">
        <f ca="1">IF(ISNUMBER(I53-'Choose Housekeeping Genes'!J$12),I53-'Choose Housekeeping Genes'!J$12,"")</f>
        <v/>
      </c>
      <c r="BB53" s="22" t="str">
        <f ca="1">IF(ISNUMBER(J53-'Choose Housekeeping Genes'!K$12),J53-'Choose Housekeeping Genes'!K$12,"")</f>
        <v/>
      </c>
      <c r="BC53" s="22" t="str">
        <f ca="1">IF(ISNUMBER(K53-'Choose Housekeeping Genes'!L$12),K53-'Choose Housekeeping Genes'!L$12,"")</f>
        <v/>
      </c>
      <c r="BD53" s="22" t="str">
        <f ca="1">IF(ISNUMBER(L53-'Choose Housekeeping Genes'!M$12),L53-'Choose Housekeeping Genes'!M$12,"")</f>
        <v/>
      </c>
      <c r="BE53" s="22" t="str">
        <f ca="1">IF(ISNUMBER(M53-'Choose Housekeeping Genes'!N$12),M53-'Choose Housekeeping Genes'!N$12,"")</f>
        <v/>
      </c>
      <c r="BF53" s="22" t="str">
        <f ca="1">IF(ISNUMBER(N53-'Choose Housekeeping Genes'!O$12),N53-'Choose Housekeeping Genes'!O$12,"")</f>
        <v/>
      </c>
      <c r="BG53" s="22" t="str">
        <f ca="1">IF(ISNUMBER(O53-'Choose Housekeeping Genes'!P$12),O53-'Choose Housekeeping Genes'!P$12,"")</f>
        <v/>
      </c>
      <c r="BH53" s="22" t="str">
        <f ca="1">IF(ISNUMBER(P53-'Choose Housekeeping Genes'!Q$12),P53-'Choose Housekeeping Genes'!Q$12,"")</f>
        <v/>
      </c>
      <c r="BI53" s="22" t="str">
        <f ca="1">IF(ISNUMBER(Q53-'Choose Housekeeping Genes'!R$12),Q53-'Choose Housekeeping Genes'!R$12,"")</f>
        <v/>
      </c>
      <c r="BJ53" s="22" t="str">
        <f ca="1">IF(ISNUMBER(R53-'Choose Housekeeping Genes'!S$12),R53-'Choose Housekeeping Genes'!S$12,"")</f>
        <v/>
      </c>
      <c r="BK53" s="22" t="str">
        <f ca="1">IF(ISNUMBER(S53-'Choose Housekeeping Genes'!T$12),S53-'Choose Housekeeping Genes'!T$12,"")</f>
        <v/>
      </c>
      <c r="BL53" s="22" t="str">
        <f ca="1">IF(ISNUMBER(T53-'Choose Housekeeping Genes'!U$12),T53-'Choose Housekeeping Genes'!U$12,"")</f>
        <v/>
      </c>
      <c r="BM53" s="22" t="str">
        <f ca="1">IF(ISNUMBER(U53-'Choose Housekeeping Genes'!V$12),U53-'Choose Housekeeping Genes'!V$12,"")</f>
        <v/>
      </c>
      <c r="BN53" s="22" t="str">
        <f ca="1">IF(ISNUMBER(V53-'Choose Housekeeping Genes'!W$12),V53-'Choose Housekeeping Genes'!W$12,"")</f>
        <v/>
      </c>
      <c r="BO53" s="147" t="str">
        <f t="shared" si="47"/>
        <v>Esrp2-as-2</v>
      </c>
      <c r="BP53" s="145" t="s">
        <v>340</v>
      </c>
      <c r="BQ53" s="22" t="str">
        <f ca="1">IF(ISNUMBER(Y53-'Choose Housekeeping Genes'!AA$12),Y53-'Choose Housekeeping Genes'!AA$12,"")</f>
        <v/>
      </c>
      <c r="BR53" s="22" t="str">
        <f ca="1">IF(ISNUMBER(Z53-'Choose Housekeeping Genes'!AB$12),Z53-'Choose Housekeeping Genes'!AB$12,"")</f>
        <v/>
      </c>
      <c r="BS53" s="22" t="str">
        <f ca="1">IF(ISNUMBER(AA53-'Choose Housekeeping Genes'!AC$12),AA53-'Choose Housekeeping Genes'!AC$12,"")</f>
        <v/>
      </c>
      <c r="BT53" s="22" t="str">
        <f ca="1">IF(ISNUMBER(AB53-'Choose Housekeeping Genes'!AD$12),AB53-'Choose Housekeeping Genes'!AD$12,"")</f>
        <v/>
      </c>
      <c r="BU53" s="22" t="str">
        <f ca="1">IF(ISNUMBER(AC53-'Choose Housekeeping Genes'!AE$12),AC53-'Choose Housekeeping Genes'!AE$12,"")</f>
        <v/>
      </c>
      <c r="BV53" s="22" t="str">
        <f ca="1">IF(ISNUMBER(AD53-'Choose Housekeeping Genes'!AF$12),AD53-'Choose Housekeeping Genes'!AF$12,"")</f>
        <v/>
      </c>
      <c r="BW53" s="22" t="str">
        <f ca="1">IF(ISNUMBER(AE53-'Choose Housekeeping Genes'!AG$12),AE53-'Choose Housekeeping Genes'!AG$12,"")</f>
        <v/>
      </c>
      <c r="BX53" s="22" t="str">
        <f ca="1">IF(ISNUMBER(AF53-'Choose Housekeeping Genes'!AH$12),AF53-'Choose Housekeeping Genes'!AH$12,"")</f>
        <v/>
      </c>
      <c r="BY53" s="22" t="str">
        <f ca="1">IF(ISNUMBER(AG53-'Choose Housekeeping Genes'!AI$12),AG53-'Choose Housekeeping Genes'!AI$12,"")</f>
        <v/>
      </c>
      <c r="BZ53" s="22" t="str">
        <f ca="1">IF(ISNUMBER(AH53-'Choose Housekeeping Genes'!AJ$12),AH53-'Choose Housekeeping Genes'!AJ$12,"")</f>
        <v/>
      </c>
      <c r="CA53" s="22" t="str">
        <f ca="1">IF(ISNUMBER(AI53-'Choose Housekeeping Genes'!AK$12),AI53-'Choose Housekeeping Genes'!AK$12,"")</f>
        <v/>
      </c>
      <c r="CB53" s="22" t="str">
        <f ca="1">IF(ISNUMBER(AJ53-'Choose Housekeeping Genes'!AL$12),AJ53-'Choose Housekeeping Genes'!AL$12,"")</f>
        <v/>
      </c>
      <c r="CC53" s="22" t="str">
        <f ca="1">IF(ISNUMBER(AK53-'Choose Housekeeping Genes'!AM$12),AK53-'Choose Housekeeping Genes'!AM$12,"")</f>
        <v/>
      </c>
      <c r="CD53" s="22" t="str">
        <f ca="1">IF(ISNUMBER(AL53-'Choose Housekeeping Genes'!AN$12),AL53-'Choose Housekeeping Genes'!AN$12,"")</f>
        <v/>
      </c>
      <c r="CE53" s="22" t="str">
        <f ca="1">IF(ISNUMBER(AM53-'Choose Housekeeping Genes'!AO$12),AM53-'Choose Housekeeping Genes'!AO$12,"")</f>
        <v/>
      </c>
      <c r="CF53" s="22" t="str">
        <f ca="1">IF(ISNUMBER(AN53-'Choose Housekeeping Genes'!AP$12),AN53-'Choose Housekeeping Genes'!AP$12,"")</f>
        <v/>
      </c>
      <c r="CG53" s="22" t="str">
        <f ca="1">IF(ISNUMBER(AO53-'Choose Housekeeping Genes'!AQ$12),AO53-'Choose Housekeeping Genes'!AQ$12,"")</f>
        <v/>
      </c>
      <c r="CH53" s="22" t="str">
        <f ca="1">IF(ISNUMBER(AP53-'Choose Housekeeping Genes'!AR$12),AP53-'Choose Housekeeping Genes'!AR$12,"")</f>
        <v/>
      </c>
      <c r="CI53" s="22" t="str">
        <f ca="1">IF(ISNUMBER(AQ53-'Choose Housekeeping Genes'!AS$12),AQ53-'Choose Housekeeping Genes'!AS$12,"")</f>
        <v/>
      </c>
      <c r="CJ53" s="22" t="str">
        <f ca="1">IF(ISNUMBER(AR53-'Choose Housekeeping Genes'!AT$12),AR53-'Choose Housekeeping Genes'!AT$12,"")</f>
        <v/>
      </c>
      <c r="CK53" s="69" t="e">
        <f t="shared" ca="1" si="4"/>
        <v>#DIV/0!</v>
      </c>
      <c r="CL53" s="148" t="e">
        <f t="shared" ca="1" si="5"/>
        <v>#DIV/0!</v>
      </c>
      <c r="DA53" s="73" t="str">
        <f>'Transcript table'!C61</f>
        <v>Esrp2-as-2</v>
      </c>
      <c r="DB53" s="21" t="s">
        <v>340</v>
      </c>
      <c r="DC53" s="68" t="str">
        <f t="shared" ca="1" si="6"/>
        <v/>
      </c>
      <c r="DD53" s="68" t="str">
        <f t="shared" ca="1" si="7"/>
        <v/>
      </c>
      <c r="DE53" s="68" t="str">
        <f t="shared" ca="1" si="8"/>
        <v/>
      </c>
      <c r="DF53" s="68" t="str">
        <f t="shared" ca="1" si="9"/>
        <v/>
      </c>
      <c r="DG53" s="68" t="str">
        <f t="shared" ca="1" si="10"/>
        <v/>
      </c>
      <c r="DH53" s="68" t="str">
        <f t="shared" ca="1" si="11"/>
        <v/>
      </c>
      <c r="DI53" s="68" t="str">
        <f t="shared" ca="1" si="12"/>
        <v/>
      </c>
      <c r="DJ53" s="68" t="str">
        <f t="shared" ca="1" si="13"/>
        <v/>
      </c>
      <c r="DK53" s="68" t="str">
        <f t="shared" ca="1" si="14"/>
        <v/>
      </c>
      <c r="DL53" s="68" t="str">
        <f t="shared" ca="1" si="15"/>
        <v/>
      </c>
      <c r="DM53" s="68" t="str">
        <f t="shared" ca="1" si="16"/>
        <v/>
      </c>
      <c r="DN53" s="68" t="str">
        <f t="shared" ca="1" si="17"/>
        <v/>
      </c>
      <c r="DO53" s="68" t="str">
        <f t="shared" ca="1" si="18"/>
        <v/>
      </c>
      <c r="DP53" s="68" t="str">
        <f t="shared" ca="1" si="19"/>
        <v/>
      </c>
      <c r="DQ53" s="68" t="str">
        <f t="shared" ca="1" si="20"/>
        <v/>
      </c>
      <c r="DR53" s="68" t="str">
        <f t="shared" ca="1" si="21"/>
        <v/>
      </c>
      <c r="DS53" s="68" t="str">
        <f t="shared" ca="1" si="22"/>
        <v/>
      </c>
      <c r="DT53" s="68" t="str">
        <f t="shared" ca="1" si="23"/>
        <v/>
      </c>
      <c r="DU53" s="68" t="str">
        <f t="shared" ca="1" si="24"/>
        <v/>
      </c>
      <c r="DV53" s="68" t="str">
        <f t="shared" ca="1" si="25"/>
        <v/>
      </c>
      <c r="DW53" s="146" t="str">
        <f>'Transcript table'!C61</f>
        <v>Esrp2-as-2</v>
      </c>
      <c r="DX53" s="145" t="s">
        <v>340</v>
      </c>
      <c r="DY53" s="68" t="str">
        <f t="shared" ca="1" si="26"/>
        <v/>
      </c>
      <c r="DZ53" s="68" t="str">
        <f t="shared" ca="1" si="27"/>
        <v/>
      </c>
      <c r="EA53" s="68" t="str">
        <f t="shared" ca="1" si="28"/>
        <v/>
      </c>
      <c r="EB53" s="68" t="str">
        <f t="shared" ca="1" si="29"/>
        <v/>
      </c>
      <c r="EC53" s="68" t="str">
        <f t="shared" ca="1" si="30"/>
        <v/>
      </c>
      <c r="ED53" s="68" t="str">
        <f t="shared" ca="1" si="31"/>
        <v/>
      </c>
      <c r="EE53" s="68" t="str">
        <f t="shared" ca="1" si="32"/>
        <v/>
      </c>
      <c r="EF53" s="68" t="str">
        <f t="shared" ca="1" si="33"/>
        <v/>
      </c>
      <c r="EG53" s="68" t="str">
        <f t="shared" ca="1" si="34"/>
        <v/>
      </c>
      <c r="EH53" s="68" t="str">
        <f t="shared" ca="1" si="35"/>
        <v/>
      </c>
      <c r="EI53" s="68" t="str">
        <f t="shared" ca="1" si="36"/>
        <v/>
      </c>
      <c r="EJ53" s="68" t="str">
        <f t="shared" ca="1" si="37"/>
        <v/>
      </c>
      <c r="EK53" s="68" t="str">
        <f t="shared" ca="1" si="38"/>
        <v/>
      </c>
      <c r="EL53" s="68" t="str">
        <f t="shared" ca="1" si="39"/>
        <v/>
      </c>
      <c r="EM53" s="68" t="str">
        <f t="shared" ca="1" si="40"/>
        <v/>
      </c>
      <c r="EN53" s="68" t="str">
        <f t="shared" ca="1" si="41"/>
        <v/>
      </c>
      <c r="EO53" s="68" t="str">
        <f t="shared" ca="1" si="42"/>
        <v/>
      </c>
      <c r="EP53" s="68" t="str">
        <f t="shared" ca="1" si="43"/>
        <v/>
      </c>
      <c r="EQ53" s="68" t="str">
        <f t="shared" ca="1" si="44"/>
        <v/>
      </c>
      <c r="ER53" s="68" t="str">
        <f t="shared" ca="1" si="45"/>
        <v/>
      </c>
    </row>
    <row r="54" spans="1:148" ht="12.75" customHeight="1">
      <c r="A54" s="139" t="str">
        <f>'Test Sample Data'!A54</f>
        <v>Esrp2-as-3</v>
      </c>
      <c r="B54" s="141" t="s">
        <v>338</v>
      </c>
      <c r="C54" s="22" t="str">
        <f>IF(SUM('Test Sample Data'!C$3:C$194)&gt;10,IF(AND(ISNUMBER('Test Sample Data'!C54),'Test Sample Data'!C54&lt;35,'Test Sample Data'!C54&gt;0),'Test Sample Data'!C54-'Choose Housekeeping Genes'!D$20,35-'Choose Housekeeping Genes'!D$20),"")</f>
        <v/>
      </c>
      <c r="D54" s="22" t="str">
        <f>IF(SUM('Test Sample Data'!D$3:D$194)&gt;10,IF(AND(ISNUMBER('Test Sample Data'!D54),'Test Sample Data'!D54&lt;35,'Test Sample Data'!D54&gt;0),'Test Sample Data'!D54-'Choose Housekeeping Genes'!E$20,35-'Choose Housekeeping Genes'!E$20),"")</f>
        <v/>
      </c>
      <c r="E54" s="22" t="str">
        <f>IF(SUM('Test Sample Data'!E$3:E$194)&gt;10,IF(AND(ISNUMBER('Test Sample Data'!E54),'Test Sample Data'!E54&lt;35,'Test Sample Data'!E54&gt;0),'Test Sample Data'!E54-'Choose Housekeeping Genes'!F$20,35-'Choose Housekeeping Genes'!F$20),"")</f>
        <v/>
      </c>
      <c r="F54" s="22" t="str">
        <f>IF(SUM('Test Sample Data'!F$3:F$194)&gt;10,IF(AND(ISNUMBER('Test Sample Data'!F54),'Test Sample Data'!F54&lt;35,'Test Sample Data'!F54&gt;0),'Test Sample Data'!F54-'Choose Housekeeping Genes'!G$20,35-'Choose Housekeeping Genes'!G$20),"")</f>
        <v/>
      </c>
      <c r="G54" s="22" t="str">
        <f>IF(SUM('Test Sample Data'!G$3:G$194)&gt;10,IF(AND(ISNUMBER('Test Sample Data'!G54),'Test Sample Data'!G54&lt;35,'Test Sample Data'!G54&gt;0),'Test Sample Data'!G54-'Choose Housekeeping Genes'!H$20,35-'Choose Housekeeping Genes'!H$20),"")</f>
        <v/>
      </c>
      <c r="H54" s="22" t="str">
        <f>IF(SUM('Test Sample Data'!H$3:H$194)&gt;10,IF(AND(ISNUMBER('Test Sample Data'!H54),'Test Sample Data'!H54&lt;35,'Test Sample Data'!H54&gt;0),'Test Sample Data'!H54-'Choose Housekeeping Genes'!I$20,35-'Choose Housekeeping Genes'!I$20),"")</f>
        <v/>
      </c>
      <c r="I54" s="22" t="str">
        <f>IF(SUM('Test Sample Data'!I$3:I$194)&gt;10,IF(AND(ISNUMBER('Test Sample Data'!I54),'Test Sample Data'!I54&lt;35,'Test Sample Data'!I54&gt;0),'Test Sample Data'!I54-'Choose Housekeeping Genes'!J$20,35-'Choose Housekeeping Genes'!J$20),"")</f>
        <v/>
      </c>
      <c r="J54" s="22" t="str">
        <f>IF(SUM('Test Sample Data'!J$3:J$194)&gt;10,IF(AND(ISNUMBER('Test Sample Data'!J54),'Test Sample Data'!J54&lt;35,'Test Sample Data'!J54&gt;0),'Test Sample Data'!J54-'Choose Housekeeping Genes'!K$20,35-'Choose Housekeeping Genes'!K$20),"")</f>
        <v/>
      </c>
      <c r="K54" s="22" t="str">
        <f>IF(SUM('Test Sample Data'!K$3:K$194)&gt;10,IF(AND(ISNUMBER('Test Sample Data'!K54),'Test Sample Data'!K54&lt;35,'Test Sample Data'!K54&gt;0),'Test Sample Data'!K54-'Choose Housekeeping Genes'!L$20,35-'Choose Housekeeping Genes'!L$20),"")</f>
        <v/>
      </c>
      <c r="L54" s="22" t="str">
        <f>IF(SUM('Test Sample Data'!L$3:L$194)&gt;10,IF(AND(ISNUMBER('Test Sample Data'!L54),'Test Sample Data'!L54&lt;35,'Test Sample Data'!L54&gt;0),'Test Sample Data'!L54-'Choose Housekeeping Genes'!M$20,35-'Choose Housekeeping Genes'!M$20),"")</f>
        <v/>
      </c>
      <c r="M54" s="22" t="str">
        <f>IF(SUM('Test Sample Data'!M$3:M$194)&gt;10,IF(AND(ISNUMBER('Test Sample Data'!M54),'Test Sample Data'!M54&lt;35,'Test Sample Data'!M54&gt;0),'Test Sample Data'!M54-'Choose Housekeeping Genes'!N$20,35-'Choose Housekeeping Genes'!N$20),"")</f>
        <v/>
      </c>
      <c r="N54" s="22" t="str">
        <f>IF(SUM('Test Sample Data'!N$3:N$194)&gt;10,IF(AND(ISNUMBER('Test Sample Data'!N54),'Test Sample Data'!N54&lt;35,'Test Sample Data'!N54&gt;0),'Test Sample Data'!N54-'Choose Housekeeping Genes'!O$20,35-'Choose Housekeeping Genes'!O$20),"")</f>
        <v/>
      </c>
      <c r="O54" s="22" t="str">
        <f>IF(SUM('Test Sample Data'!O$3:O$194)&gt;10,IF(AND(ISNUMBER('Test Sample Data'!O54),'Test Sample Data'!O54&lt;35,'Test Sample Data'!O54&gt;0),'Test Sample Data'!O54-'Choose Housekeeping Genes'!P$20,35-'Choose Housekeeping Genes'!P$20),"")</f>
        <v/>
      </c>
      <c r="P54" s="22" t="str">
        <f>IF(SUM('Test Sample Data'!P$3:P$194)&gt;10,IF(AND(ISNUMBER('Test Sample Data'!P54),'Test Sample Data'!P54&lt;35,'Test Sample Data'!P54&gt;0),'Test Sample Data'!P54-'Choose Housekeeping Genes'!Q$20,35-'Choose Housekeeping Genes'!Q$20),"")</f>
        <v/>
      </c>
      <c r="Q54" s="22" t="str">
        <f>IF(SUM('Test Sample Data'!Q$3:Q$194)&gt;10,IF(AND(ISNUMBER('Test Sample Data'!Q54),'Test Sample Data'!Q54&lt;35,'Test Sample Data'!Q54&gt;0),'Test Sample Data'!Q54-'Choose Housekeeping Genes'!R$20,35-'Choose Housekeeping Genes'!R$20),"")</f>
        <v/>
      </c>
      <c r="R54" s="22" t="str">
        <f>IF(SUM('Test Sample Data'!R$3:R$194)&gt;10,IF(AND(ISNUMBER('Test Sample Data'!R54),'Test Sample Data'!R54&lt;35,'Test Sample Data'!R54&gt;0),'Test Sample Data'!R54-'Choose Housekeeping Genes'!S$20,35-'Choose Housekeeping Genes'!S$20),"")</f>
        <v/>
      </c>
      <c r="S54" s="22" t="str">
        <f>IF(SUM('Test Sample Data'!S$3:S$194)&gt;10,IF(AND(ISNUMBER('Test Sample Data'!S54),'Test Sample Data'!S54&lt;35,'Test Sample Data'!S54&gt;0),'Test Sample Data'!S54-'Choose Housekeeping Genes'!T$20,35-'Choose Housekeeping Genes'!T$20),"")</f>
        <v/>
      </c>
      <c r="T54" s="22" t="str">
        <f>IF(SUM('Test Sample Data'!T$3:T$194)&gt;10,IF(AND(ISNUMBER('Test Sample Data'!T54),'Test Sample Data'!T54&lt;35,'Test Sample Data'!T54&gt;0),'Test Sample Data'!T54-'Choose Housekeeping Genes'!U$20,35-'Choose Housekeeping Genes'!U$20),"")</f>
        <v/>
      </c>
      <c r="U54" s="22" t="str">
        <f>IF(SUM('Test Sample Data'!U$3:U$194)&gt;10,IF(AND(ISNUMBER('Test Sample Data'!U54),'Test Sample Data'!U54&lt;35,'Test Sample Data'!U54&gt;0),'Test Sample Data'!U54-'Choose Housekeeping Genes'!V$20,35-'Choose Housekeeping Genes'!V$20),"")</f>
        <v/>
      </c>
      <c r="V54" s="22" t="str">
        <f>IF(SUM('Test Sample Data'!V$3:V$194)&gt;10,IF(AND(ISNUMBER('Test Sample Data'!V54),'Test Sample Data'!V54&lt;35,'Test Sample Data'!V54&gt;0),'Test Sample Data'!V54-'Choose Housekeeping Genes'!W$20,35-'Choose Housekeeping Genes'!W$20),"")</f>
        <v/>
      </c>
      <c r="W54" s="144" t="str">
        <f>'Control Sample Data'!A54</f>
        <v>Esrp2-as-3</v>
      </c>
      <c r="X54" s="145" t="s">
        <v>338</v>
      </c>
      <c r="Y54" s="22" t="str">
        <f>IF(SUM('Control Sample Data'!C$3:C$194)&gt;10,IF(AND(ISNUMBER('Control Sample Data'!C54),'Control Sample Data'!C54&lt;35,'Control Sample Data'!C54&gt;0),'Control Sample Data'!C54-'Choose Housekeeping Genes'!AA$20,35-'Choose Housekeeping Genes'!AA$20),"")</f>
        <v/>
      </c>
      <c r="Z54" s="22" t="str">
        <f>IF(SUM('Control Sample Data'!D$3:D$194)&gt;10,IF(AND(ISNUMBER('Control Sample Data'!D54),'Control Sample Data'!D54&lt;35,'Control Sample Data'!D54&gt;0),'Control Sample Data'!D54-'Choose Housekeeping Genes'!AB$20,35-'Choose Housekeeping Genes'!AB$20),"")</f>
        <v/>
      </c>
      <c r="AA54" s="22" t="str">
        <f>IF(SUM('Control Sample Data'!E$3:E$194)&gt;10,IF(AND(ISNUMBER('Control Sample Data'!E54),'Control Sample Data'!E54&lt;35,'Control Sample Data'!E54&gt;0),'Control Sample Data'!E54-'Choose Housekeeping Genes'!AC$20,35-'Choose Housekeeping Genes'!AC$20),"")</f>
        <v/>
      </c>
      <c r="AB54" s="22" t="str">
        <f>IF(SUM('Control Sample Data'!F$3:F$194)&gt;10,IF(AND(ISNUMBER('Control Sample Data'!F54),'Control Sample Data'!F54&lt;35,'Control Sample Data'!F54&gt;0),'Control Sample Data'!F54-'Choose Housekeeping Genes'!AD$20,35-'Choose Housekeeping Genes'!AD$20),"")</f>
        <v/>
      </c>
      <c r="AC54" s="22" t="str">
        <f>IF(SUM('Control Sample Data'!G$3:G$194)&gt;10,IF(AND(ISNUMBER('Control Sample Data'!G54),'Control Sample Data'!G54&lt;35,'Control Sample Data'!G54&gt;0),'Control Sample Data'!G54-'Choose Housekeeping Genes'!AE$20,35-'Choose Housekeeping Genes'!AE$20),"")</f>
        <v/>
      </c>
      <c r="AD54" s="22" t="str">
        <f>IF(SUM('Control Sample Data'!H$3:H$194)&gt;10,IF(AND(ISNUMBER('Control Sample Data'!H54),'Control Sample Data'!H54&lt;35,'Control Sample Data'!H54&gt;0),'Control Sample Data'!H54-'Choose Housekeeping Genes'!AF$20,35-'Choose Housekeeping Genes'!AF$20),"")</f>
        <v/>
      </c>
      <c r="AE54" s="22" t="str">
        <f>IF(SUM('Control Sample Data'!I$3:I$194)&gt;10,IF(AND(ISNUMBER('Control Sample Data'!I54),'Control Sample Data'!I54&lt;35,'Control Sample Data'!I54&gt;0),'Control Sample Data'!I54-'Choose Housekeeping Genes'!AG$20,35-'Choose Housekeeping Genes'!AG$20),"")</f>
        <v/>
      </c>
      <c r="AF54" s="22" t="str">
        <f>IF(SUM('Control Sample Data'!J$3:J$194)&gt;10,IF(AND(ISNUMBER('Control Sample Data'!J54),'Control Sample Data'!J54&lt;35,'Control Sample Data'!J54&gt;0),'Control Sample Data'!J54-'Choose Housekeeping Genes'!AH$20,35-'Choose Housekeeping Genes'!AH$20),"")</f>
        <v/>
      </c>
      <c r="AG54" s="22" t="str">
        <f>IF(SUM('Control Sample Data'!K$3:K$194)&gt;10,IF(AND(ISNUMBER('Control Sample Data'!K54),'Control Sample Data'!K54&lt;35,'Control Sample Data'!K54&gt;0),'Control Sample Data'!K54-'Choose Housekeeping Genes'!AI$20,35-'Choose Housekeeping Genes'!AI$20),"")</f>
        <v/>
      </c>
      <c r="AH54" s="22" t="str">
        <f>IF(SUM('Control Sample Data'!L$3:L$194)&gt;10,IF(AND(ISNUMBER('Control Sample Data'!L54),'Control Sample Data'!L54&lt;35,'Control Sample Data'!L54&gt;0),'Control Sample Data'!L54-'Choose Housekeeping Genes'!AJ$20,35-'Choose Housekeeping Genes'!AJ$20),"")</f>
        <v/>
      </c>
      <c r="AI54" s="22" t="str">
        <f>IF(SUM('Control Sample Data'!M$3:M$194)&gt;10,IF(AND(ISNUMBER('Control Sample Data'!M54),'Control Sample Data'!M54&lt;35,'Control Sample Data'!M54&gt;0),'Control Sample Data'!M54-'Choose Housekeeping Genes'!AK$20,35-'Choose Housekeeping Genes'!AK$20),"")</f>
        <v/>
      </c>
      <c r="AJ54" s="22" t="str">
        <f>IF(SUM('Control Sample Data'!N$3:N$194)&gt;10,IF(AND(ISNUMBER('Control Sample Data'!N54),'Control Sample Data'!N54&lt;35,'Control Sample Data'!N54&gt;0),'Control Sample Data'!N54-'Choose Housekeeping Genes'!AL$20,35-'Choose Housekeeping Genes'!AL$20),"")</f>
        <v/>
      </c>
      <c r="AK54" s="22" t="str">
        <f>IF(SUM('Control Sample Data'!O$3:O$194)&gt;10,IF(AND(ISNUMBER('Control Sample Data'!O54),'Control Sample Data'!O54&lt;35,'Control Sample Data'!O54&gt;0),'Control Sample Data'!O54-'Choose Housekeeping Genes'!AM$20,35-'Choose Housekeeping Genes'!AM$20),"")</f>
        <v/>
      </c>
      <c r="AL54" s="22" t="str">
        <f>IF(SUM('Control Sample Data'!P$3:P$194)&gt;10,IF(AND(ISNUMBER('Control Sample Data'!P54),'Control Sample Data'!P54&lt;35,'Control Sample Data'!P54&gt;0),'Control Sample Data'!P54-'Choose Housekeeping Genes'!AN$20,35-'Choose Housekeeping Genes'!AN$20),"")</f>
        <v/>
      </c>
      <c r="AM54" s="22" t="str">
        <f>IF(SUM('Control Sample Data'!Q$3:Q$194)&gt;10,IF(AND(ISNUMBER('Control Sample Data'!Q54),'Control Sample Data'!Q54&lt;35,'Control Sample Data'!Q54&gt;0),'Control Sample Data'!Q54-'Choose Housekeeping Genes'!AO$20,35-'Choose Housekeeping Genes'!AO$20),"")</f>
        <v/>
      </c>
      <c r="AN54" s="22" t="str">
        <f>IF(SUM('Control Sample Data'!R$3:R$194)&gt;10,IF(AND(ISNUMBER('Control Sample Data'!R54),'Control Sample Data'!R54&lt;35,'Control Sample Data'!R54&gt;0),'Control Sample Data'!R54-'Choose Housekeeping Genes'!AP$20,35-'Choose Housekeeping Genes'!AP$20),"")</f>
        <v/>
      </c>
      <c r="AO54" s="22" t="str">
        <f>IF(SUM('Control Sample Data'!S$3:S$194)&gt;10,IF(AND(ISNUMBER('Control Sample Data'!S54),'Control Sample Data'!S54&lt;35,'Control Sample Data'!S54&gt;0),'Control Sample Data'!S54-'Choose Housekeeping Genes'!AQ$20,35-'Choose Housekeeping Genes'!AQ$20),"")</f>
        <v/>
      </c>
      <c r="AP54" s="22" t="str">
        <f>IF(SUM('Control Sample Data'!T$3:T$194)&gt;10,IF(AND(ISNUMBER('Control Sample Data'!T54),'Control Sample Data'!T54&lt;35,'Control Sample Data'!T54&gt;0),'Control Sample Data'!T54-'Choose Housekeeping Genes'!AR$20,35-'Choose Housekeeping Genes'!AR$20),"")</f>
        <v/>
      </c>
      <c r="AQ54" s="22" t="str">
        <f>IF(SUM('Control Sample Data'!U$3:U$194)&gt;10,IF(AND(ISNUMBER('Control Sample Data'!U54),'Control Sample Data'!U54&lt;35,'Control Sample Data'!U54&gt;0),'Control Sample Data'!U54-'Choose Housekeeping Genes'!AS$20,35-'Choose Housekeeping Genes'!AS$20),"")</f>
        <v/>
      </c>
      <c r="AR54" s="22" t="str">
        <f>IF(SUM('Control Sample Data'!V$3:V$194)&gt;10,IF(AND(ISNUMBER('Control Sample Data'!V54),'Control Sample Data'!V54&lt;35,'Control Sample Data'!V54&gt;0),'Control Sample Data'!V54-'Choose Housekeeping Genes'!AT$20,35-'Choose Housekeeping Genes'!AT$20),"")</f>
        <v/>
      </c>
      <c r="AS54" s="73" t="str">
        <f>'Control Sample Data'!A54</f>
        <v>Esrp2-as-3</v>
      </c>
      <c r="AT54" s="21" t="s">
        <v>338</v>
      </c>
      <c r="AU54" s="22" t="str">
        <f ca="1">IF(ISNUMBER(C54-'Choose Housekeeping Genes'!D$12),C54-'Choose Housekeeping Genes'!D$12,"")</f>
        <v/>
      </c>
      <c r="AV54" s="22" t="str">
        <f ca="1">IF(ISNUMBER(D54-'Choose Housekeeping Genes'!E$12),D54-'Choose Housekeeping Genes'!E$12,"")</f>
        <v/>
      </c>
      <c r="AW54" s="22" t="str">
        <f ca="1">IF(ISNUMBER(E54-'Choose Housekeeping Genes'!F$12),E54-'Choose Housekeeping Genes'!F$12,"")</f>
        <v/>
      </c>
      <c r="AX54" s="22" t="str">
        <f ca="1">IF(ISNUMBER(F54-'Choose Housekeeping Genes'!G$12),F54-'Choose Housekeeping Genes'!G$12,"")</f>
        <v/>
      </c>
      <c r="AY54" s="22" t="str">
        <f ca="1">IF(ISNUMBER(G54-'Choose Housekeeping Genes'!H$12),G54-'Choose Housekeeping Genes'!H$12,"")</f>
        <v/>
      </c>
      <c r="AZ54" s="22" t="str">
        <f ca="1">IF(ISNUMBER(H54-'Choose Housekeeping Genes'!I$12),H54-'Choose Housekeeping Genes'!I$12,"")</f>
        <v/>
      </c>
      <c r="BA54" s="22" t="str">
        <f ca="1">IF(ISNUMBER(I54-'Choose Housekeeping Genes'!J$12),I54-'Choose Housekeeping Genes'!J$12,"")</f>
        <v/>
      </c>
      <c r="BB54" s="22" t="str">
        <f ca="1">IF(ISNUMBER(J54-'Choose Housekeeping Genes'!K$12),J54-'Choose Housekeeping Genes'!K$12,"")</f>
        <v/>
      </c>
      <c r="BC54" s="22" t="str">
        <f ca="1">IF(ISNUMBER(K54-'Choose Housekeeping Genes'!L$12),K54-'Choose Housekeeping Genes'!L$12,"")</f>
        <v/>
      </c>
      <c r="BD54" s="22" t="str">
        <f ca="1">IF(ISNUMBER(L54-'Choose Housekeeping Genes'!M$12),L54-'Choose Housekeeping Genes'!M$12,"")</f>
        <v/>
      </c>
      <c r="BE54" s="22" t="str">
        <f ca="1">IF(ISNUMBER(M54-'Choose Housekeeping Genes'!N$12),M54-'Choose Housekeeping Genes'!N$12,"")</f>
        <v/>
      </c>
      <c r="BF54" s="22" t="str">
        <f ca="1">IF(ISNUMBER(N54-'Choose Housekeeping Genes'!O$12),N54-'Choose Housekeeping Genes'!O$12,"")</f>
        <v/>
      </c>
      <c r="BG54" s="22" t="str">
        <f ca="1">IF(ISNUMBER(O54-'Choose Housekeeping Genes'!P$12),O54-'Choose Housekeeping Genes'!P$12,"")</f>
        <v/>
      </c>
      <c r="BH54" s="22" t="str">
        <f ca="1">IF(ISNUMBER(P54-'Choose Housekeeping Genes'!Q$12),P54-'Choose Housekeeping Genes'!Q$12,"")</f>
        <v/>
      </c>
      <c r="BI54" s="22" t="str">
        <f ca="1">IF(ISNUMBER(Q54-'Choose Housekeeping Genes'!R$12),Q54-'Choose Housekeeping Genes'!R$12,"")</f>
        <v/>
      </c>
      <c r="BJ54" s="22" t="str">
        <f ca="1">IF(ISNUMBER(R54-'Choose Housekeeping Genes'!S$12),R54-'Choose Housekeeping Genes'!S$12,"")</f>
        <v/>
      </c>
      <c r="BK54" s="22" t="str">
        <f ca="1">IF(ISNUMBER(S54-'Choose Housekeeping Genes'!T$12),S54-'Choose Housekeeping Genes'!T$12,"")</f>
        <v/>
      </c>
      <c r="BL54" s="22" t="str">
        <f ca="1">IF(ISNUMBER(T54-'Choose Housekeeping Genes'!U$12),T54-'Choose Housekeeping Genes'!U$12,"")</f>
        <v/>
      </c>
      <c r="BM54" s="22" t="str">
        <f ca="1">IF(ISNUMBER(U54-'Choose Housekeeping Genes'!V$12),U54-'Choose Housekeeping Genes'!V$12,"")</f>
        <v/>
      </c>
      <c r="BN54" s="22" t="str">
        <f ca="1">IF(ISNUMBER(V54-'Choose Housekeeping Genes'!W$12),V54-'Choose Housekeeping Genes'!W$12,"")</f>
        <v/>
      </c>
      <c r="BO54" s="147" t="str">
        <f t="shared" si="47"/>
        <v>Esrp2-as-3</v>
      </c>
      <c r="BP54" s="145" t="s">
        <v>338</v>
      </c>
      <c r="BQ54" s="22" t="str">
        <f ca="1">IF(ISNUMBER(Y54-'Choose Housekeeping Genes'!AA$12),Y54-'Choose Housekeeping Genes'!AA$12,"")</f>
        <v/>
      </c>
      <c r="BR54" s="22" t="str">
        <f ca="1">IF(ISNUMBER(Z54-'Choose Housekeeping Genes'!AB$12),Z54-'Choose Housekeeping Genes'!AB$12,"")</f>
        <v/>
      </c>
      <c r="BS54" s="22" t="str">
        <f ca="1">IF(ISNUMBER(AA54-'Choose Housekeeping Genes'!AC$12),AA54-'Choose Housekeeping Genes'!AC$12,"")</f>
        <v/>
      </c>
      <c r="BT54" s="22" t="str">
        <f ca="1">IF(ISNUMBER(AB54-'Choose Housekeeping Genes'!AD$12),AB54-'Choose Housekeeping Genes'!AD$12,"")</f>
        <v/>
      </c>
      <c r="BU54" s="22" t="str">
        <f ca="1">IF(ISNUMBER(AC54-'Choose Housekeeping Genes'!AE$12),AC54-'Choose Housekeeping Genes'!AE$12,"")</f>
        <v/>
      </c>
      <c r="BV54" s="22" t="str">
        <f ca="1">IF(ISNUMBER(AD54-'Choose Housekeeping Genes'!AF$12),AD54-'Choose Housekeeping Genes'!AF$12,"")</f>
        <v/>
      </c>
      <c r="BW54" s="22" t="str">
        <f ca="1">IF(ISNUMBER(AE54-'Choose Housekeeping Genes'!AG$12),AE54-'Choose Housekeeping Genes'!AG$12,"")</f>
        <v/>
      </c>
      <c r="BX54" s="22" t="str">
        <f ca="1">IF(ISNUMBER(AF54-'Choose Housekeeping Genes'!AH$12),AF54-'Choose Housekeeping Genes'!AH$12,"")</f>
        <v/>
      </c>
      <c r="BY54" s="22" t="str">
        <f ca="1">IF(ISNUMBER(AG54-'Choose Housekeeping Genes'!AI$12),AG54-'Choose Housekeeping Genes'!AI$12,"")</f>
        <v/>
      </c>
      <c r="BZ54" s="22" t="str">
        <f ca="1">IF(ISNUMBER(AH54-'Choose Housekeeping Genes'!AJ$12),AH54-'Choose Housekeeping Genes'!AJ$12,"")</f>
        <v/>
      </c>
      <c r="CA54" s="22" t="str">
        <f ca="1">IF(ISNUMBER(AI54-'Choose Housekeeping Genes'!AK$12),AI54-'Choose Housekeeping Genes'!AK$12,"")</f>
        <v/>
      </c>
      <c r="CB54" s="22" t="str">
        <f ca="1">IF(ISNUMBER(AJ54-'Choose Housekeeping Genes'!AL$12),AJ54-'Choose Housekeeping Genes'!AL$12,"")</f>
        <v/>
      </c>
      <c r="CC54" s="22" t="str">
        <f ca="1">IF(ISNUMBER(AK54-'Choose Housekeeping Genes'!AM$12),AK54-'Choose Housekeeping Genes'!AM$12,"")</f>
        <v/>
      </c>
      <c r="CD54" s="22" t="str">
        <f ca="1">IF(ISNUMBER(AL54-'Choose Housekeeping Genes'!AN$12),AL54-'Choose Housekeeping Genes'!AN$12,"")</f>
        <v/>
      </c>
      <c r="CE54" s="22" t="str">
        <f ca="1">IF(ISNUMBER(AM54-'Choose Housekeeping Genes'!AO$12),AM54-'Choose Housekeeping Genes'!AO$12,"")</f>
        <v/>
      </c>
      <c r="CF54" s="22" t="str">
        <f ca="1">IF(ISNUMBER(AN54-'Choose Housekeeping Genes'!AP$12),AN54-'Choose Housekeeping Genes'!AP$12,"")</f>
        <v/>
      </c>
      <c r="CG54" s="22" t="str">
        <f ca="1">IF(ISNUMBER(AO54-'Choose Housekeeping Genes'!AQ$12),AO54-'Choose Housekeeping Genes'!AQ$12,"")</f>
        <v/>
      </c>
      <c r="CH54" s="22" t="str">
        <f ca="1">IF(ISNUMBER(AP54-'Choose Housekeeping Genes'!AR$12),AP54-'Choose Housekeeping Genes'!AR$12,"")</f>
        <v/>
      </c>
      <c r="CI54" s="22" t="str">
        <f ca="1">IF(ISNUMBER(AQ54-'Choose Housekeeping Genes'!AS$12),AQ54-'Choose Housekeeping Genes'!AS$12,"")</f>
        <v/>
      </c>
      <c r="CJ54" s="22" t="str">
        <f ca="1">IF(ISNUMBER(AR54-'Choose Housekeeping Genes'!AT$12),AR54-'Choose Housekeeping Genes'!AT$12,"")</f>
        <v/>
      </c>
      <c r="CK54" s="69" t="e">
        <f t="shared" ca="1" si="4"/>
        <v>#DIV/0!</v>
      </c>
      <c r="CL54" s="148" t="e">
        <f t="shared" ca="1" si="5"/>
        <v>#DIV/0!</v>
      </c>
      <c r="DA54" s="73" t="str">
        <f>'Transcript table'!C62</f>
        <v>Esrp2-as-3</v>
      </c>
      <c r="DB54" s="21" t="s">
        <v>338</v>
      </c>
      <c r="DC54" s="68" t="str">
        <f t="shared" ca="1" si="6"/>
        <v/>
      </c>
      <c r="DD54" s="68" t="str">
        <f t="shared" ca="1" si="7"/>
        <v/>
      </c>
      <c r="DE54" s="68" t="str">
        <f t="shared" ca="1" si="8"/>
        <v/>
      </c>
      <c r="DF54" s="68" t="str">
        <f t="shared" ca="1" si="9"/>
        <v/>
      </c>
      <c r="DG54" s="68" t="str">
        <f t="shared" ca="1" si="10"/>
        <v/>
      </c>
      <c r="DH54" s="68" t="str">
        <f t="shared" ca="1" si="11"/>
        <v/>
      </c>
      <c r="DI54" s="68" t="str">
        <f t="shared" ca="1" si="12"/>
        <v/>
      </c>
      <c r="DJ54" s="68" t="str">
        <f t="shared" ca="1" si="13"/>
        <v/>
      </c>
      <c r="DK54" s="68" t="str">
        <f t="shared" ca="1" si="14"/>
        <v/>
      </c>
      <c r="DL54" s="68" t="str">
        <f t="shared" ca="1" si="15"/>
        <v/>
      </c>
      <c r="DM54" s="68" t="str">
        <f t="shared" ca="1" si="16"/>
        <v/>
      </c>
      <c r="DN54" s="68" t="str">
        <f t="shared" ca="1" si="17"/>
        <v/>
      </c>
      <c r="DO54" s="68" t="str">
        <f t="shared" ca="1" si="18"/>
        <v/>
      </c>
      <c r="DP54" s="68" t="str">
        <f t="shared" ca="1" si="19"/>
        <v/>
      </c>
      <c r="DQ54" s="68" t="str">
        <f t="shared" ca="1" si="20"/>
        <v/>
      </c>
      <c r="DR54" s="68" t="str">
        <f t="shared" ca="1" si="21"/>
        <v/>
      </c>
      <c r="DS54" s="68" t="str">
        <f t="shared" ca="1" si="22"/>
        <v/>
      </c>
      <c r="DT54" s="68" t="str">
        <f t="shared" ca="1" si="23"/>
        <v/>
      </c>
      <c r="DU54" s="68" t="str">
        <f t="shared" ca="1" si="24"/>
        <v/>
      </c>
      <c r="DV54" s="68" t="str">
        <f t="shared" ca="1" si="25"/>
        <v/>
      </c>
      <c r="DW54" s="146" t="str">
        <f>'Transcript table'!C62</f>
        <v>Esrp2-as-3</v>
      </c>
      <c r="DX54" s="145" t="s">
        <v>338</v>
      </c>
      <c r="DY54" s="68" t="str">
        <f t="shared" ca="1" si="26"/>
        <v/>
      </c>
      <c r="DZ54" s="68" t="str">
        <f t="shared" ca="1" si="27"/>
        <v/>
      </c>
      <c r="EA54" s="68" t="str">
        <f t="shared" ca="1" si="28"/>
        <v/>
      </c>
      <c r="EB54" s="68" t="str">
        <f t="shared" ca="1" si="29"/>
        <v/>
      </c>
      <c r="EC54" s="68" t="str">
        <f t="shared" ca="1" si="30"/>
        <v/>
      </c>
      <c r="ED54" s="68" t="str">
        <f t="shared" ca="1" si="31"/>
        <v/>
      </c>
      <c r="EE54" s="68" t="str">
        <f t="shared" ca="1" si="32"/>
        <v/>
      </c>
      <c r="EF54" s="68" t="str">
        <f t="shared" ca="1" si="33"/>
        <v/>
      </c>
      <c r="EG54" s="68" t="str">
        <f t="shared" ca="1" si="34"/>
        <v/>
      </c>
      <c r="EH54" s="68" t="str">
        <f t="shared" ca="1" si="35"/>
        <v/>
      </c>
      <c r="EI54" s="68" t="str">
        <f t="shared" ca="1" si="36"/>
        <v/>
      </c>
      <c r="EJ54" s="68" t="str">
        <f t="shared" ca="1" si="37"/>
        <v/>
      </c>
      <c r="EK54" s="68" t="str">
        <f t="shared" ca="1" si="38"/>
        <v/>
      </c>
      <c r="EL54" s="68" t="str">
        <f t="shared" ca="1" si="39"/>
        <v/>
      </c>
      <c r="EM54" s="68" t="str">
        <f t="shared" ca="1" si="40"/>
        <v/>
      </c>
      <c r="EN54" s="68" t="str">
        <f t="shared" ca="1" si="41"/>
        <v/>
      </c>
      <c r="EO54" s="68" t="str">
        <f t="shared" ca="1" si="42"/>
        <v/>
      </c>
      <c r="EP54" s="68" t="str">
        <f t="shared" ca="1" si="43"/>
        <v/>
      </c>
      <c r="EQ54" s="68" t="str">
        <f t="shared" ca="1" si="44"/>
        <v/>
      </c>
      <c r="ER54" s="68" t="str">
        <f t="shared" ca="1" si="45"/>
        <v/>
      </c>
    </row>
    <row r="55" spans="1:148" ht="12.75" customHeight="1">
      <c r="A55" s="139" t="str">
        <f>'Test Sample Data'!A55</f>
        <v>Evx1as</v>
      </c>
      <c r="B55" s="141" t="s">
        <v>336</v>
      </c>
      <c r="C55" s="22" t="str">
        <f>IF(SUM('Test Sample Data'!C$3:C$194)&gt;10,IF(AND(ISNUMBER('Test Sample Data'!C55),'Test Sample Data'!C55&lt;35,'Test Sample Data'!C55&gt;0),'Test Sample Data'!C55-'Choose Housekeeping Genes'!D$20,35-'Choose Housekeeping Genes'!D$20),"")</f>
        <v/>
      </c>
      <c r="D55" s="22" t="str">
        <f>IF(SUM('Test Sample Data'!D$3:D$194)&gt;10,IF(AND(ISNUMBER('Test Sample Data'!D55),'Test Sample Data'!D55&lt;35,'Test Sample Data'!D55&gt;0),'Test Sample Data'!D55-'Choose Housekeeping Genes'!E$20,35-'Choose Housekeeping Genes'!E$20),"")</f>
        <v/>
      </c>
      <c r="E55" s="22" t="str">
        <f>IF(SUM('Test Sample Data'!E$3:E$194)&gt;10,IF(AND(ISNUMBER('Test Sample Data'!E55),'Test Sample Data'!E55&lt;35,'Test Sample Data'!E55&gt;0),'Test Sample Data'!E55-'Choose Housekeeping Genes'!F$20,35-'Choose Housekeeping Genes'!F$20),"")</f>
        <v/>
      </c>
      <c r="F55" s="22" t="str">
        <f>IF(SUM('Test Sample Data'!F$3:F$194)&gt;10,IF(AND(ISNUMBER('Test Sample Data'!F55),'Test Sample Data'!F55&lt;35,'Test Sample Data'!F55&gt;0),'Test Sample Data'!F55-'Choose Housekeeping Genes'!G$20,35-'Choose Housekeeping Genes'!G$20),"")</f>
        <v/>
      </c>
      <c r="G55" s="22" t="str">
        <f>IF(SUM('Test Sample Data'!G$3:G$194)&gt;10,IF(AND(ISNUMBER('Test Sample Data'!G55),'Test Sample Data'!G55&lt;35,'Test Sample Data'!G55&gt;0),'Test Sample Data'!G55-'Choose Housekeeping Genes'!H$20,35-'Choose Housekeeping Genes'!H$20),"")</f>
        <v/>
      </c>
      <c r="H55" s="22" t="str">
        <f>IF(SUM('Test Sample Data'!H$3:H$194)&gt;10,IF(AND(ISNUMBER('Test Sample Data'!H55),'Test Sample Data'!H55&lt;35,'Test Sample Data'!H55&gt;0),'Test Sample Data'!H55-'Choose Housekeeping Genes'!I$20,35-'Choose Housekeeping Genes'!I$20),"")</f>
        <v/>
      </c>
      <c r="I55" s="22" t="str">
        <f>IF(SUM('Test Sample Data'!I$3:I$194)&gt;10,IF(AND(ISNUMBER('Test Sample Data'!I55),'Test Sample Data'!I55&lt;35,'Test Sample Data'!I55&gt;0),'Test Sample Data'!I55-'Choose Housekeeping Genes'!J$20,35-'Choose Housekeeping Genes'!J$20),"")</f>
        <v/>
      </c>
      <c r="J55" s="22" t="str">
        <f>IF(SUM('Test Sample Data'!J$3:J$194)&gt;10,IF(AND(ISNUMBER('Test Sample Data'!J55),'Test Sample Data'!J55&lt;35,'Test Sample Data'!J55&gt;0),'Test Sample Data'!J55-'Choose Housekeeping Genes'!K$20,35-'Choose Housekeeping Genes'!K$20),"")</f>
        <v/>
      </c>
      <c r="K55" s="22" t="str">
        <f>IF(SUM('Test Sample Data'!K$3:K$194)&gt;10,IF(AND(ISNUMBER('Test Sample Data'!K55),'Test Sample Data'!K55&lt;35,'Test Sample Data'!K55&gt;0),'Test Sample Data'!K55-'Choose Housekeeping Genes'!L$20,35-'Choose Housekeeping Genes'!L$20),"")</f>
        <v/>
      </c>
      <c r="L55" s="22" t="str">
        <f>IF(SUM('Test Sample Data'!L$3:L$194)&gt;10,IF(AND(ISNUMBER('Test Sample Data'!L55),'Test Sample Data'!L55&lt;35,'Test Sample Data'!L55&gt;0),'Test Sample Data'!L55-'Choose Housekeeping Genes'!M$20,35-'Choose Housekeeping Genes'!M$20),"")</f>
        <v/>
      </c>
      <c r="M55" s="22" t="str">
        <f>IF(SUM('Test Sample Data'!M$3:M$194)&gt;10,IF(AND(ISNUMBER('Test Sample Data'!M55),'Test Sample Data'!M55&lt;35,'Test Sample Data'!M55&gt;0),'Test Sample Data'!M55-'Choose Housekeeping Genes'!N$20,35-'Choose Housekeeping Genes'!N$20),"")</f>
        <v/>
      </c>
      <c r="N55" s="22" t="str">
        <f>IF(SUM('Test Sample Data'!N$3:N$194)&gt;10,IF(AND(ISNUMBER('Test Sample Data'!N55),'Test Sample Data'!N55&lt;35,'Test Sample Data'!N55&gt;0),'Test Sample Data'!N55-'Choose Housekeeping Genes'!O$20,35-'Choose Housekeeping Genes'!O$20),"")</f>
        <v/>
      </c>
      <c r="O55" s="22" t="str">
        <f>IF(SUM('Test Sample Data'!O$3:O$194)&gt;10,IF(AND(ISNUMBER('Test Sample Data'!O55),'Test Sample Data'!O55&lt;35,'Test Sample Data'!O55&gt;0),'Test Sample Data'!O55-'Choose Housekeeping Genes'!P$20,35-'Choose Housekeeping Genes'!P$20),"")</f>
        <v/>
      </c>
      <c r="P55" s="22" t="str">
        <f>IF(SUM('Test Sample Data'!P$3:P$194)&gt;10,IF(AND(ISNUMBER('Test Sample Data'!P55),'Test Sample Data'!P55&lt;35,'Test Sample Data'!P55&gt;0),'Test Sample Data'!P55-'Choose Housekeeping Genes'!Q$20,35-'Choose Housekeeping Genes'!Q$20),"")</f>
        <v/>
      </c>
      <c r="Q55" s="22" t="str">
        <f>IF(SUM('Test Sample Data'!Q$3:Q$194)&gt;10,IF(AND(ISNUMBER('Test Sample Data'!Q55),'Test Sample Data'!Q55&lt;35,'Test Sample Data'!Q55&gt;0),'Test Sample Data'!Q55-'Choose Housekeeping Genes'!R$20,35-'Choose Housekeeping Genes'!R$20),"")</f>
        <v/>
      </c>
      <c r="R55" s="22" t="str">
        <f>IF(SUM('Test Sample Data'!R$3:R$194)&gt;10,IF(AND(ISNUMBER('Test Sample Data'!R55),'Test Sample Data'!R55&lt;35,'Test Sample Data'!R55&gt;0),'Test Sample Data'!R55-'Choose Housekeeping Genes'!S$20,35-'Choose Housekeeping Genes'!S$20),"")</f>
        <v/>
      </c>
      <c r="S55" s="22" t="str">
        <f>IF(SUM('Test Sample Data'!S$3:S$194)&gt;10,IF(AND(ISNUMBER('Test Sample Data'!S55),'Test Sample Data'!S55&lt;35,'Test Sample Data'!S55&gt;0),'Test Sample Data'!S55-'Choose Housekeeping Genes'!T$20,35-'Choose Housekeeping Genes'!T$20),"")</f>
        <v/>
      </c>
      <c r="T55" s="22" t="str">
        <f>IF(SUM('Test Sample Data'!T$3:T$194)&gt;10,IF(AND(ISNUMBER('Test Sample Data'!T55),'Test Sample Data'!T55&lt;35,'Test Sample Data'!T55&gt;0),'Test Sample Data'!T55-'Choose Housekeeping Genes'!U$20,35-'Choose Housekeeping Genes'!U$20),"")</f>
        <v/>
      </c>
      <c r="U55" s="22" t="str">
        <f>IF(SUM('Test Sample Data'!U$3:U$194)&gt;10,IF(AND(ISNUMBER('Test Sample Data'!U55),'Test Sample Data'!U55&lt;35,'Test Sample Data'!U55&gt;0),'Test Sample Data'!U55-'Choose Housekeeping Genes'!V$20,35-'Choose Housekeeping Genes'!V$20),"")</f>
        <v/>
      </c>
      <c r="V55" s="22" t="str">
        <f>IF(SUM('Test Sample Data'!V$3:V$194)&gt;10,IF(AND(ISNUMBER('Test Sample Data'!V55),'Test Sample Data'!V55&lt;35,'Test Sample Data'!V55&gt;0),'Test Sample Data'!V55-'Choose Housekeeping Genes'!W$20,35-'Choose Housekeeping Genes'!W$20),"")</f>
        <v/>
      </c>
      <c r="W55" s="144" t="str">
        <f>'Control Sample Data'!A55</f>
        <v>Evx1as</v>
      </c>
      <c r="X55" s="145" t="s">
        <v>336</v>
      </c>
      <c r="Y55" s="22" t="str">
        <f>IF(SUM('Control Sample Data'!C$3:C$194)&gt;10,IF(AND(ISNUMBER('Control Sample Data'!C55),'Control Sample Data'!C55&lt;35,'Control Sample Data'!C55&gt;0),'Control Sample Data'!C55-'Choose Housekeeping Genes'!AA$20,35-'Choose Housekeeping Genes'!AA$20),"")</f>
        <v/>
      </c>
      <c r="Z55" s="22" t="str">
        <f>IF(SUM('Control Sample Data'!D$3:D$194)&gt;10,IF(AND(ISNUMBER('Control Sample Data'!D55),'Control Sample Data'!D55&lt;35,'Control Sample Data'!D55&gt;0),'Control Sample Data'!D55-'Choose Housekeeping Genes'!AB$20,35-'Choose Housekeeping Genes'!AB$20),"")</f>
        <v/>
      </c>
      <c r="AA55" s="22" t="str">
        <f>IF(SUM('Control Sample Data'!E$3:E$194)&gt;10,IF(AND(ISNUMBER('Control Sample Data'!E55),'Control Sample Data'!E55&lt;35,'Control Sample Data'!E55&gt;0),'Control Sample Data'!E55-'Choose Housekeeping Genes'!AC$20,35-'Choose Housekeeping Genes'!AC$20),"")</f>
        <v/>
      </c>
      <c r="AB55" s="22" t="str">
        <f>IF(SUM('Control Sample Data'!F$3:F$194)&gt;10,IF(AND(ISNUMBER('Control Sample Data'!F55),'Control Sample Data'!F55&lt;35,'Control Sample Data'!F55&gt;0),'Control Sample Data'!F55-'Choose Housekeeping Genes'!AD$20,35-'Choose Housekeeping Genes'!AD$20),"")</f>
        <v/>
      </c>
      <c r="AC55" s="22" t="str">
        <f>IF(SUM('Control Sample Data'!G$3:G$194)&gt;10,IF(AND(ISNUMBER('Control Sample Data'!G55),'Control Sample Data'!G55&lt;35,'Control Sample Data'!G55&gt;0),'Control Sample Data'!G55-'Choose Housekeeping Genes'!AE$20,35-'Choose Housekeeping Genes'!AE$20),"")</f>
        <v/>
      </c>
      <c r="AD55" s="22" t="str">
        <f>IF(SUM('Control Sample Data'!H$3:H$194)&gt;10,IF(AND(ISNUMBER('Control Sample Data'!H55),'Control Sample Data'!H55&lt;35,'Control Sample Data'!H55&gt;0),'Control Sample Data'!H55-'Choose Housekeeping Genes'!AF$20,35-'Choose Housekeeping Genes'!AF$20),"")</f>
        <v/>
      </c>
      <c r="AE55" s="22" t="str">
        <f>IF(SUM('Control Sample Data'!I$3:I$194)&gt;10,IF(AND(ISNUMBER('Control Sample Data'!I55),'Control Sample Data'!I55&lt;35,'Control Sample Data'!I55&gt;0),'Control Sample Data'!I55-'Choose Housekeeping Genes'!AG$20,35-'Choose Housekeeping Genes'!AG$20),"")</f>
        <v/>
      </c>
      <c r="AF55" s="22" t="str">
        <f>IF(SUM('Control Sample Data'!J$3:J$194)&gt;10,IF(AND(ISNUMBER('Control Sample Data'!J55),'Control Sample Data'!J55&lt;35,'Control Sample Data'!J55&gt;0),'Control Sample Data'!J55-'Choose Housekeeping Genes'!AH$20,35-'Choose Housekeeping Genes'!AH$20),"")</f>
        <v/>
      </c>
      <c r="AG55" s="22" t="str">
        <f>IF(SUM('Control Sample Data'!K$3:K$194)&gt;10,IF(AND(ISNUMBER('Control Sample Data'!K55),'Control Sample Data'!K55&lt;35,'Control Sample Data'!K55&gt;0),'Control Sample Data'!K55-'Choose Housekeeping Genes'!AI$20,35-'Choose Housekeeping Genes'!AI$20),"")</f>
        <v/>
      </c>
      <c r="AH55" s="22" t="str">
        <f>IF(SUM('Control Sample Data'!L$3:L$194)&gt;10,IF(AND(ISNUMBER('Control Sample Data'!L55),'Control Sample Data'!L55&lt;35,'Control Sample Data'!L55&gt;0),'Control Sample Data'!L55-'Choose Housekeeping Genes'!AJ$20,35-'Choose Housekeeping Genes'!AJ$20),"")</f>
        <v/>
      </c>
      <c r="AI55" s="22" t="str">
        <f>IF(SUM('Control Sample Data'!M$3:M$194)&gt;10,IF(AND(ISNUMBER('Control Sample Data'!M55),'Control Sample Data'!M55&lt;35,'Control Sample Data'!M55&gt;0),'Control Sample Data'!M55-'Choose Housekeeping Genes'!AK$20,35-'Choose Housekeeping Genes'!AK$20),"")</f>
        <v/>
      </c>
      <c r="AJ55" s="22" t="str">
        <f>IF(SUM('Control Sample Data'!N$3:N$194)&gt;10,IF(AND(ISNUMBER('Control Sample Data'!N55),'Control Sample Data'!N55&lt;35,'Control Sample Data'!N55&gt;0),'Control Sample Data'!N55-'Choose Housekeeping Genes'!AL$20,35-'Choose Housekeeping Genes'!AL$20),"")</f>
        <v/>
      </c>
      <c r="AK55" s="22" t="str">
        <f>IF(SUM('Control Sample Data'!O$3:O$194)&gt;10,IF(AND(ISNUMBER('Control Sample Data'!O55),'Control Sample Data'!O55&lt;35,'Control Sample Data'!O55&gt;0),'Control Sample Data'!O55-'Choose Housekeeping Genes'!AM$20,35-'Choose Housekeeping Genes'!AM$20),"")</f>
        <v/>
      </c>
      <c r="AL55" s="22" t="str">
        <f>IF(SUM('Control Sample Data'!P$3:P$194)&gt;10,IF(AND(ISNUMBER('Control Sample Data'!P55),'Control Sample Data'!P55&lt;35,'Control Sample Data'!P55&gt;0),'Control Sample Data'!P55-'Choose Housekeeping Genes'!AN$20,35-'Choose Housekeeping Genes'!AN$20),"")</f>
        <v/>
      </c>
      <c r="AM55" s="22" t="str">
        <f>IF(SUM('Control Sample Data'!Q$3:Q$194)&gt;10,IF(AND(ISNUMBER('Control Sample Data'!Q55),'Control Sample Data'!Q55&lt;35,'Control Sample Data'!Q55&gt;0),'Control Sample Data'!Q55-'Choose Housekeeping Genes'!AO$20,35-'Choose Housekeeping Genes'!AO$20),"")</f>
        <v/>
      </c>
      <c r="AN55" s="22" t="str">
        <f>IF(SUM('Control Sample Data'!R$3:R$194)&gt;10,IF(AND(ISNUMBER('Control Sample Data'!R55),'Control Sample Data'!R55&lt;35,'Control Sample Data'!R55&gt;0),'Control Sample Data'!R55-'Choose Housekeeping Genes'!AP$20,35-'Choose Housekeeping Genes'!AP$20),"")</f>
        <v/>
      </c>
      <c r="AO55" s="22" t="str">
        <f>IF(SUM('Control Sample Data'!S$3:S$194)&gt;10,IF(AND(ISNUMBER('Control Sample Data'!S55),'Control Sample Data'!S55&lt;35,'Control Sample Data'!S55&gt;0),'Control Sample Data'!S55-'Choose Housekeeping Genes'!AQ$20,35-'Choose Housekeeping Genes'!AQ$20),"")</f>
        <v/>
      </c>
      <c r="AP55" s="22" t="str">
        <f>IF(SUM('Control Sample Data'!T$3:T$194)&gt;10,IF(AND(ISNUMBER('Control Sample Data'!T55),'Control Sample Data'!T55&lt;35,'Control Sample Data'!T55&gt;0),'Control Sample Data'!T55-'Choose Housekeeping Genes'!AR$20,35-'Choose Housekeeping Genes'!AR$20),"")</f>
        <v/>
      </c>
      <c r="AQ55" s="22" t="str">
        <f>IF(SUM('Control Sample Data'!U$3:U$194)&gt;10,IF(AND(ISNUMBER('Control Sample Data'!U55),'Control Sample Data'!U55&lt;35,'Control Sample Data'!U55&gt;0),'Control Sample Data'!U55-'Choose Housekeeping Genes'!AS$20,35-'Choose Housekeeping Genes'!AS$20),"")</f>
        <v/>
      </c>
      <c r="AR55" s="22" t="str">
        <f>IF(SUM('Control Sample Data'!V$3:V$194)&gt;10,IF(AND(ISNUMBER('Control Sample Data'!V55),'Control Sample Data'!V55&lt;35,'Control Sample Data'!V55&gt;0),'Control Sample Data'!V55-'Choose Housekeeping Genes'!AT$20,35-'Choose Housekeeping Genes'!AT$20),"")</f>
        <v/>
      </c>
      <c r="AS55" s="73" t="str">
        <f>'Control Sample Data'!A55</f>
        <v>Evx1as</v>
      </c>
      <c r="AT55" s="21" t="s">
        <v>336</v>
      </c>
      <c r="AU55" s="22" t="str">
        <f ca="1">IF(ISNUMBER(C55-'Choose Housekeeping Genes'!D$12),C55-'Choose Housekeeping Genes'!D$12,"")</f>
        <v/>
      </c>
      <c r="AV55" s="22" t="str">
        <f ca="1">IF(ISNUMBER(D55-'Choose Housekeeping Genes'!E$12),D55-'Choose Housekeeping Genes'!E$12,"")</f>
        <v/>
      </c>
      <c r="AW55" s="22" t="str">
        <f ca="1">IF(ISNUMBER(E55-'Choose Housekeeping Genes'!F$12),E55-'Choose Housekeeping Genes'!F$12,"")</f>
        <v/>
      </c>
      <c r="AX55" s="22" t="str">
        <f ca="1">IF(ISNUMBER(F55-'Choose Housekeeping Genes'!G$12),F55-'Choose Housekeeping Genes'!G$12,"")</f>
        <v/>
      </c>
      <c r="AY55" s="22" t="str">
        <f ca="1">IF(ISNUMBER(G55-'Choose Housekeeping Genes'!H$12),G55-'Choose Housekeeping Genes'!H$12,"")</f>
        <v/>
      </c>
      <c r="AZ55" s="22" t="str">
        <f ca="1">IF(ISNUMBER(H55-'Choose Housekeeping Genes'!I$12),H55-'Choose Housekeeping Genes'!I$12,"")</f>
        <v/>
      </c>
      <c r="BA55" s="22" t="str">
        <f ca="1">IF(ISNUMBER(I55-'Choose Housekeeping Genes'!J$12),I55-'Choose Housekeeping Genes'!J$12,"")</f>
        <v/>
      </c>
      <c r="BB55" s="22" t="str">
        <f ca="1">IF(ISNUMBER(J55-'Choose Housekeeping Genes'!K$12),J55-'Choose Housekeeping Genes'!K$12,"")</f>
        <v/>
      </c>
      <c r="BC55" s="22" t="str">
        <f ca="1">IF(ISNUMBER(K55-'Choose Housekeeping Genes'!L$12),K55-'Choose Housekeeping Genes'!L$12,"")</f>
        <v/>
      </c>
      <c r="BD55" s="22" t="str">
        <f ca="1">IF(ISNUMBER(L55-'Choose Housekeeping Genes'!M$12),L55-'Choose Housekeeping Genes'!M$12,"")</f>
        <v/>
      </c>
      <c r="BE55" s="22" t="str">
        <f ca="1">IF(ISNUMBER(M55-'Choose Housekeeping Genes'!N$12),M55-'Choose Housekeeping Genes'!N$12,"")</f>
        <v/>
      </c>
      <c r="BF55" s="22" t="str">
        <f ca="1">IF(ISNUMBER(N55-'Choose Housekeeping Genes'!O$12),N55-'Choose Housekeeping Genes'!O$12,"")</f>
        <v/>
      </c>
      <c r="BG55" s="22" t="str">
        <f ca="1">IF(ISNUMBER(O55-'Choose Housekeeping Genes'!P$12),O55-'Choose Housekeeping Genes'!P$12,"")</f>
        <v/>
      </c>
      <c r="BH55" s="22" t="str">
        <f ca="1">IF(ISNUMBER(P55-'Choose Housekeeping Genes'!Q$12),P55-'Choose Housekeeping Genes'!Q$12,"")</f>
        <v/>
      </c>
      <c r="BI55" s="22" t="str">
        <f ca="1">IF(ISNUMBER(Q55-'Choose Housekeeping Genes'!R$12),Q55-'Choose Housekeeping Genes'!R$12,"")</f>
        <v/>
      </c>
      <c r="BJ55" s="22" t="str">
        <f ca="1">IF(ISNUMBER(R55-'Choose Housekeeping Genes'!S$12),R55-'Choose Housekeeping Genes'!S$12,"")</f>
        <v/>
      </c>
      <c r="BK55" s="22" t="str">
        <f ca="1">IF(ISNUMBER(S55-'Choose Housekeeping Genes'!T$12),S55-'Choose Housekeeping Genes'!T$12,"")</f>
        <v/>
      </c>
      <c r="BL55" s="22" t="str">
        <f ca="1">IF(ISNUMBER(T55-'Choose Housekeeping Genes'!U$12),T55-'Choose Housekeeping Genes'!U$12,"")</f>
        <v/>
      </c>
      <c r="BM55" s="22" t="str">
        <f ca="1">IF(ISNUMBER(U55-'Choose Housekeeping Genes'!V$12),U55-'Choose Housekeeping Genes'!V$12,"")</f>
        <v/>
      </c>
      <c r="BN55" s="22" t="str">
        <f ca="1">IF(ISNUMBER(V55-'Choose Housekeeping Genes'!W$12),V55-'Choose Housekeeping Genes'!W$12,"")</f>
        <v/>
      </c>
      <c r="BO55" s="147" t="str">
        <f t="shared" si="47"/>
        <v>Evx1as</v>
      </c>
      <c r="BP55" s="145" t="s">
        <v>336</v>
      </c>
      <c r="BQ55" s="22" t="str">
        <f ca="1">IF(ISNUMBER(Y55-'Choose Housekeeping Genes'!AA$12),Y55-'Choose Housekeeping Genes'!AA$12,"")</f>
        <v/>
      </c>
      <c r="BR55" s="22" t="str">
        <f ca="1">IF(ISNUMBER(Z55-'Choose Housekeeping Genes'!AB$12),Z55-'Choose Housekeeping Genes'!AB$12,"")</f>
        <v/>
      </c>
      <c r="BS55" s="22" t="str">
        <f ca="1">IF(ISNUMBER(AA55-'Choose Housekeeping Genes'!AC$12),AA55-'Choose Housekeeping Genes'!AC$12,"")</f>
        <v/>
      </c>
      <c r="BT55" s="22" t="str">
        <f ca="1">IF(ISNUMBER(AB55-'Choose Housekeeping Genes'!AD$12),AB55-'Choose Housekeeping Genes'!AD$12,"")</f>
        <v/>
      </c>
      <c r="BU55" s="22" t="str">
        <f ca="1">IF(ISNUMBER(AC55-'Choose Housekeeping Genes'!AE$12),AC55-'Choose Housekeeping Genes'!AE$12,"")</f>
        <v/>
      </c>
      <c r="BV55" s="22" t="str">
        <f ca="1">IF(ISNUMBER(AD55-'Choose Housekeeping Genes'!AF$12),AD55-'Choose Housekeeping Genes'!AF$12,"")</f>
        <v/>
      </c>
      <c r="BW55" s="22" t="str">
        <f ca="1">IF(ISNUMBER(AE55-'Choose Housekeeping Genes'!AG$12),AE55-'Choose Housekeeping Genes'!AG$12,"")</f>
        <v/>
      </c>
      <c r="BX55" s="22" t="str">
        <f ca="1">IF(ISNUMBER(AF55-'Choose Housekeeping Genes'!AH$12),AF55-'Choose Housekeeping Genes'!AH$12,"")</f>
        <v/>
      </c>
      <c r="BY55" s="22" t="str">
        <f ca="1">IF(ISNUMBER(AG55-'Choose Housekeeping Genes'!AI$12),AG55-'Choose Housekeeping Genes'!AI$12,"")</f>
        <v/>
      </c>
      <c r="BZ55" s="22" t="str">
        <f ca="1">IF(ISNUMBER(AH55-'Choose Housekeeping Genes'!AJ$12),AH55-'Choose Housekeeping Genes'!AJ$12,"")</f>
        <v/>
      </c>
      <c r="CA55" s="22" t="str">
        <f ca="1">IF(ISNUMBER(AI55-'Choose Housekeeping Genes'!AK$12),AI55-'Choose Housekeeping Genes'!AK$12,"")</f>
        <v/>
      </c>
      <c r="CB55" s="22" t="str">
        <f ca="1">IF(ISNUMBER(AJ55-'Choose Housekeeping Genes'!AL$12),AJ55-'Choose Housekeeping Genes'!AL$12,"")</f>
        <v/>
      </c>
      <c r="CC55" s="22" t="str">
        <f ca="1">IF(ISNUMBER(AK55-'Choose Housekeeping Genes'!AM$12),AK55-'Choose Housekeeping Genes'!AM$12,"")</f>
        <v/>
      </c>
      <c r="CD55" s="22" t="str">
        <f ca="1">IF(ISNUMBER(AL55-'Choose Housekeeping Genes'!AN$12),AL55-'Choose Housekeeping Genes'!AN$12,"")</f>
        <v/>
      </c>
      <c r="CE55" s="22" t="str">
        <f ca="1">IF(ISNUMBER(AM55-'Choose Housekeeping Genes'!AO$12),AM55-'Choose Housekeeping Genes'!AO$12,"")</f>
        <v/>
      </c>
      <c r="CF55" s="22" t="str">
        <f ca="1">IF(ISNUMBER(AN55-'Choose Housekeeping Genes'!AP$12),AN55-'Choose Housekeeping Genes'!AP$12,"")</f>
        <v/>
      </c>
      <c r="CG55" s="22" t="str">
        <f ca="1">IF(ISNUMBER(AO55-'Choose Housekeeping Genes'!AQ$12),AO55-'Choose Housekeeping Genes'!AQ$12,"")</f>
        <v/>
      </c>
      <c r="CH55" s="22" t="str">
        <f ca="1">IF(ISNUMBER(AP55-'Choose Housekeeping Genes'!AR$12),AP55-'Choose Housekeeping Genes'!AR$12,"")</f>
        <v/>
      </c>
      <c r="CI55" s="22" t="str">
        <f ca="1">IF(ISNUMBER(AQ55-'Choose Housekeeping Genes'!AS$12),AQ55-'Choose Housekeeping Genes'!AS$12,"")</f>
        <v/>
      </c>
      <c r="CJ55" s="22" t="str">
        <f ca="1">IF(ISNUMBER(AR55-'Choose Housekeeping Genes'!AT$12),AR55-'Choose Housekeeping Genes'!AT$12,"")</f>
        <v/>
      </c>
      <c r="CK55" s="69" t="e">
        <f t="shared" ca="1" si="4"/>
        <v>#DIV/0!</v>
      </c>
      <c r="CL55" s="148" t="e">
        <f t="shared" ca="1" si="5"/>
        <v>#DIV/0!</v>
      </c>
      <c r="DA55" s="73" t="str">
        <f>'Transcript table'!C63</f>
        <v>Evx1as</v>
      </c>
      <c r="DB55" s="21" t="s">
        <v>336</v>
      </c>
      <c r="DC55" s="68" t="str">
        <f t="shared" ca="1" si="6"/>
        <v/>
      </c>
      <c r="DD55" s="68" t="str">
        <f t="shared" ca="1" si="7"/>
        <v/>
      </c>
      <c r="DE55" s="68" t="str">
        <f t="shared" ca="1" si="8"/>
        <v/>
      </c>
      <c r="DF55" s="68" t="str">
        <f t="shared" ca="1" si="9"/>
        <v/>
      </c>
      <c r="DG55" s="68" t="str">
        <f t="shared" ca="1" si="10"/>
        <v/>
      </c>
      <c r="DH55" s="68" t="str">
        <f t="shared" ca="1" si="11"/>
        <v/>
      </c>
      <c r="DI55" s="68" t="str">
        <f t="shared" ca="1" si="12"/>
        <v/>
      </c>
      <c r="DJ55" s="68" t="str">
        <f t="shared" ca="1" si="13"/>
        <v/>
      </c>
      <c r="DK55" s="68" t="str">
        <f t="shared" ca="1" si="14"/>
        <v/>
      </c>
      <c r="DL55" s="68" t="str">
        <f t="shared" ca="1" si="15"/>
        <v/>
      </c>
      <c r="DM55" s="68" t="str">
        <f t="shared" ca="1" si="16"/>
        <v/>
      </c>
      <c r="DN55" s="68" t="str">
        <f t="shared" ca="1" si="17"/>
        <v/>
      </c>
      <c r="DO55" s="68" t="str">
        <f t="shared" ca="1" si="18"/>
        <v/>
      </c>
      <c r="DP55" s="68" t="str">
        <f t="shared" ca="1" si="19"/>
        <v/>
      </c>
      <c r="DQ55" s="68" t="str">
        <f t="shared" ca="1" si="20"/>
        <v/>
      </c>
      <c r="DR55" s="68" t="str">
        <f t="shared" ca="1" si="21"/>
        <v/>
      </c>
      <c r="DS55" s="68" t="str">
        <f t="shared" ca="1" si="22"/>
        <v/>
      </c>
      <c r="DT55" s="68" t="str">
        <f t="shared" ca="1" si="23"/>
        <v/>
      </c>
      <c r="DU55" s="68" t="str">
        <f t="shared" ca="1" si="24"/>
        <v/>
      </c>
      <c r="DV55" s="68" t="str">
        <f t="shared" ca="1" si="25"/>
        <v/>
      </c>
      <c r="DW55" s="146" t="str">
        <f>'Transcript table'!C63</f>
        <v>Evx1as</v>
      </c>
      <c r="DX55" s="145" t="s">
        <v>336</v>
      </c>
      <c r="DY55" s="68" t="str">
        <f t="shared" ca="1" si="26"/>
        <v/>
      </c>
      <c r="DZ55" s="68" t="str">
        <f t="shared" ca="1" si="27"/>
        <v/>
      </c>
      <c r="EA55" s="68" t="str">
        <f t="shared" ca="1" si="28"/>
        <v/>
      </c>
      <c r="EB55" s="68" t="str">
        <f t="shared" ca="1" si="29"/>
        <v/>
      </c>
      <c r="EC55" s="68" t="str">
        <f t="shared" ca="1" si="30"/>
        <v/>
      </c>
      <c r="ED55" s="68" t="str">
        <f t="shared" ca="1" si="31"/>
        <v/>
      </c>
      <c r="EE55" s="68" t="str">
        <f t="shared" ca="1" si="32"/>
        <v/>
      </c>
      <c r="EF55" s="68" t="str">
        <f t="shared" ca="1" si="33"/>
        <v/>
      </c>
      <c r="EG55" s="68" t="str">
        <f t="shared" ca="1" si="34"/>
        <v/>
      </c>
      <c r="EH55" s="68" t="str">
        <f t="shared" ca="1" si="35"/>
        <v/>
      </c>
      <c r="EI55" s="68" t="str">
        <f t="shared" ca="1" si="36"/>
        <v/>
      </c>
      <c r="EJ55" s="68" t="str">
        <f t="shared" ca="1" si="37"/>
        <v/>
      </c>
      <c r="EK55" s="68" t="str">
        <f t="shared" ca="1" si="38"/>
        <v/>
      </c>
      <c r="EL55" s="68" t="str">
        <f t="shared" ca="1" si="39"/>
        <v/>
      </c>
      <c r="EM55" s="68" t="str">
        <f t="shared" ca="1" si="40"/>
        <v/>
      </c>
      <c r="EN55" s="68" t="str">
        <f t="shared" ca="1" si="41"/>
        <v/>
      </c>
      <c r="EO55" s="68" t="str">
        <f t="shared" ca="1" si="42"/>
        <v/>
      </c>
      <c r="EP55" s="68" t="str">
        <f t="shared" ca="1" si="43"/>
        <v/>
      </c>
      <c r="EQ55" s="68" t="str">
        <f t="shared" ca="1" si="44"/>
        <v/>
      </c>
      <c r="ER55" s="68" t="str">
        <f t="shared" ca="1" si="45"/>
        <v/>
      </c>
    </row>
    <row r="56" spans="1:148" ht="12.75" customHeight="1">
      <c r="A56" s="139" t="str">
        <f>'Test Sample Data'!A56</f>
        <v>Fendrr-1</v>
      </c>
      <c r="B56" s="141" t="s">
        <v>334</v>
      </c>
      <c r="C56" s="22" t="str">
        <f>IF(SUM('Test Sample Data'!C$3:C$194)&gt;10,IF(AND(ISNUMBER('Test Sample Data'!C56),'Test Sample Data'!C56&lt;35,'Test Sample Data'!C56&gt;0),'Test Sample Data'!C56-'Choose Housekeeping Genes'!D$20,35-'Choose Housekeeping Genes'!D$20),"")</f>
        <v/>
      </c>
      <c r="D56" s="22" t="str">
        <f>IF(SUM('Test Sample Data'!D$3:D$194)&gt;10,IF(AND(ISNUMBER('Test Sample Data'!D56),'Test Sample Data'!D56&lt;35,'Test Sample Data'!D56&gt;0),'Test Sample Data'!D56-'Choose Housekeeping Genes'!E$20,35-'Choose Housekeeping Genes'!E$20),"")</f>
        <v/>
      </c>
      <c r="E56" s="22" t="str">
        <f>IF(SUM('Test Sample Data'!E$3:E$194)&gt;10,IF(AND(ISNUMBER('Test Sample Data'!E56),'Test Sample Data'!E56&lt;35,'Test Sample Data'!E56&gt;0),'Test Sample Data'!E56-'Choose Housekeeping Genes'!F$20,35-'Choose Housekeeping Genes'!F$20),"")</f>
        <v/>
      </c>
      <c r="F56" s="22" t="str">
        <f>IF(SUM('Test Sample Data'!F$3:F$194)&gt;10,IF(AND(ISNUMBER('Test Sample Data'!F56),'Test Sample Data'!F56&lt;35,'Test Sample Data'!F56&gt;0),'Test Sample Data'!F56-'Choose Housekeeping Genes'!G$20,35-'Choose Housekeeping Genes'!G$20),"")</f>
        <v/>
      </c>
      <c r="G56" s="22" t="str">
        <f>IF(SUM('Test Sample Data'!G$3:G$194)&gt;10,IF(AND(ISNUMBER('Test Sample Data'!G56),'Test Sample Data'!G56&lt;35,'Test Sample Data'!G56&gt;0),'Test Sample Data'!G56-'Choose Housekeeping Genes'!H$20,35-'Choose Housekeeping Genes'!H$20),"")</f>
        <v/>
      </c>
      <c r="H56" s="22" t="str">
        <f>IF(SUM('Test Sample Data'!H$3:H$194)&gt;10,IF(AND(ISNUMBER('Test Sample Data'!H56),'Test Sample Data'!H56&lt;35,'Test Sample Data'!H56&gt;0),'Test Sample Data'!H56-'Choose Housekeeping Genes'!I$20,35-'Choose Housekeeping Genes'!I$20),"")</f>
        <v/>
      </c>
      <c r="I56" s="22" t="str">
        <f>IF(SUM('Test Sample Data'!I$3:I$194)&gt;10,IF(AND(ISNUMBER('Test Sample Data'!I56),'Test Sample Data'!I56&lt;35,'Test Sample Data'!I56&gt;0),'Test Sample Data'!I56-'Choose Housekeeping Genes'!J$20,35-'Choose Housekeeping Genes'!J$20),"")</f>
        <v/>
      </c>
      <c r="J56" s="22" t="str">
        <f>IF(SUM('Test Sample Data'!J$3:J$194)&gt;10,IF(AND(ISNUMBER('Test Sample Data'!J56),'Test Sample Data'!J56&lt;35,'Test Sample Data'!J56&gt;0),'Test Sample Data'!J56-'Choose Housekeeping Genes'!K$20,35-'Choose Housekeeping Genes'!K$20),"")</f>
        <v/>
      </c>
      <c r="K56" s="22" t="str">
        <f>IF(SUM('Test Sample Data'!K$3:K$194)&gt;10,IF(AND(ISNUMBER('Test Sample Data'!K56),'Test Sample Data'!K56&lt;35,'Test Sample Data'!K56&gt;0),'Test Sample Data'!K56-'Choose Housekeeping Genes'!L$20,35-'Choose Housekeeping Genes'!L$20),"")</f>
        <v/>
      </c>
      <c r="L56" s="22" t="str">
        <f>IF(SUM('Test Sample Data'!L$3:L$194)&gt;10,IF(AND(ISNUMBER('Test Sample Data'!L56),'Test Sample Data'!L56&lt;35,'Test Sample Data'!L56&gt;0),'Test Sample Data'!L56-'Choose Housekeeping Genes'!M$20,35-'Choose Housekeeping Genes'!M$20),"")</f>
        <v/>
      </c>
      <c r="M56" s="22" t="str">
        <f>IF(SUM('Test Sample Data'!M$3:M$194)&gt;10,IF(AND(ISNUMBER('Test Sample Data'!M56),'Test Sample Data'!M56&lt;35,'Test Sample Data'!M56&gt;0),'Test Sample Data'!M56-'Choose Housekeeping Genes'!N$20,35-'Choose Housekeeping Genes'!N$20),"")</f>
        <v/>
      </c>
      <c r="N56" s="22" t="str">
        <f>IF(SUM('Test Sample Data'!N$3:N$194)&gt;10,IF(AND(ISNUMBER('Test Sample Data'!N56),'Test Sample Data'!N56&lt;35,'Test Sample Data'!N56&gt;0),'Test Sample Data'!N56-'Choose Housekeeping Genes'!O$20,35-'Choose Housekeeping Genes'!O$20),"")</f>
        <v/>
      </c>
      <c r="O56" s="22" t="str">
        <f>IF(SUM('Test Sample Data'!O$3:O$194)&gt;10,IF(AND(ISNUMBER('Test Sample Data'!O56),'Test Sample Data'!O56&lt;35,'Test Sample Data'!O56&gt;0),'Test Sample Data'!O56-'Choose Housekeeping Genes'!P$20,35-'Choose Housekeeping Genes'!P$20),"")</f>
        <v/>
      </c>
      <c r="P56" s="22" t="str">
        <f>IF(SUM('Test Sample Data'!P$3:P$194)&gt;10,IF(AND(ISNUMBER('Test Sample Data'!P56),'Test Sample Data'!P56&lt;35,'Test Sample Data'!P56&gt;0),'Test Sample Data'!P56-'Choose Housekeeping Genes'!Q$20,35-'Choose Housekeeping Genes'!Q$20),"")</f>
        <v/>
      </c>
      <c r="Q56" s="22" t="str">
        <f>IF(SUM('Test Sample Data'!Q$3:Q$194)&gt;10,IF(AND(ISNUMBER('Test Sample Data'!Q56),'Test Sample Data'!Q56&lt;35,'Test Sample Data'!Q56&gt;0),'Test Sample Data'!Q56-'Choose Housekeeping Genes'!R$20,35-'Choose Housekeeping Genes'!R$20),"")</f>
        <v/>
      </c>
      <c r="R56" s="22" t="str">
        <f>IF(SUM('Test Sample Data'!R$3:R$194)&gt;10,IF(AND(ISNUMBER('Test Sample Data'!R56),'Test Sample Data'!R56&lt;35,'Test Sample Data'!R56&gt;0),'Test Sample Data'!R56-'Choose Housekeeping Genes'!S$20,35-'Choose Housekeeping Genes'!S$20),"")</f>
        <v/>
      </c>
      <c r="S56" s="22" t="str">
        <f>IF(SUM('Test Sample Data'!S$3:S$194)&gt;10,IF(AND(ISNUMBER('Test Sample Data'!S56),'Test Sample Data'!S56&lt;35,'Test Sample Data'!S56&gt;0),'Test Sample Data'!S56-'Choose Housekeeping Genes'!T$20,35-'Choose Housekeeping Genes'!T$20),"")</f>
        <v/>
      </c>
      <c r="T56" s="22" t="str">
        <f>IF(SUM('Test Sample Data'!T$3:T$194)&gt;10,IF(AND(ISNUMBER('Test Sample Data'!T56),'Test Sample Data'!T56&lt;35,'Test Sample Data'!T56&gt;0),'Test Sample Data'!T56-'Choose Housekeeping Genes'!U$20,35-'Choose Housekeeping Genes'!U$20),"")</f>
        <v/>
      </c>
      <c r="U56" s="22" t="str">
        <f>IF(SUM('Test Sample Data'!U$3:U$194)&gt;10,IF(AND(ISNUMBER('Test Sample Data'!U56),'Test Sample Data'!U56&lt;35,'Test Sample Data'!U56&gt;0),'Test Sample Data'!U56-'Choose Housekeeping Genes'!V$20,35-'Choose Housekeeping Genes'!V$20),"")</f>
        <v/>
      </c>
      <c r="V56" s="22" t="str">
        <f>IF(SUM('Test Sample Data'!V$3:V$194)&gt;10,IF(AND(ISNUMBER('Test Sample Data'!V56),'Test Sample Data'!V56&lt;35,'Test Sample Data'!V56&gt;0),'Test Sample Data'!V56-'Choose Housekeeping Genes'!W$20,35-'Choose Housekeeping Genes'!W$20),"")</f>
        <v/>
      </c>
      <c r="W56" s="144" t="str">
        <f>'Control Sample Data'!A56</f>
        <v>Fendrr-1</v>
      </c>
      <c r="X56" s="145" t="s">
        <v>334</v>
      </c>
      <c r="Y56" s="22" t="str">
        <f>IF(SUM('Control Sample Data'!C$3:C$194)&gt;10,IF(AND(ISNUMBER('Control Sample Data'!C56),'Control Sample Data'!C56&lt;35,'Control Sample Data'!C56&gt;0),'Control Sample Data'!C56-'Choose Housekeeping Genes'!AA$20,35-'Choose Housekeeping Genes'!AA$20),"")</f>
        <v/>
      </c>
      <c r="Z56" s="22" t="str">
        <f>IF(SUM('Control Sample Data'!D$3:D$194)&gt;10,IF(AND(ISNUMBER('Control Sample Data'!D56),'Control Sample Data'!D56&lt;35,'Control Sample Data'!D56&gt;0),'Control Sample Data'!D56-'Choose Housekeeping Genes'!AB$20,35-'Choose Housekeeping Genes'!AB$20),"")</f>
        <v/>
      </c>
      <c r="AA56" s="22" t="str">
        <f>IF(SUM('Control Sample Data'!E$3:E$194)&gt;10,IF(AND(ISNUMBER('Control Sample Data'!E56),'Control Sample Data'!E56&lt;35,'Control Sample Data'!E56&gt;0),'Control Sample Data'!E56-'Choose Housekeeping Genes'!AC$20,35-'Choose Housekeeping Genes'!AC$20),"")</f>
        <v/>
      </c>
      <c r="AB56" s="22" t="str">
        <f>IF(SUM('Control Sample Data'!F$3:F$194)&gt;10,IF(AND(ISNUMBER('Control Sample Data'!F56),'Control Sample Data'!F56&lt;35,'Control Sample Data'!F56&gt;0),'Control Sample Data'!F56-'Choose Housekeeping Genes'!AD$20,35-'Choose Housekeeping Genes'!AD$20),"")</f>
        <v/>
      </c>
      <c r="AC56" s="22" t="str">
        <f>IF(SUM('Control Sample Data'!G$3:G$194)&gt;10,IF(AND(ISNUMBER('Control Sample Data'!G56),'Control Sample Data'!G56&lt;35,'Control Sample Data'!G56&gt;0),'Control Sample Data'!G56-'Choose Housekeeping Genes'!AE$20,35-'Choose Housekeeping Genes'!AE$20),"")</f>
        <v/>
      </c>
      <c r="AD56" s="22" t="str">
        <f>IF(SUM('Control Sample Data'!H$3:H$194)&gt;10,IF(AND(ISNUMBER('Control Sample Data'!H56),'Control Sample Data'!H56&lt;35,'Control Sample Data'!H56&gt;0),'Control Sample Data'!H56-'Choose Housekeeping Genes'!AF$20,35-'Choose Housekeeping Genes'!AF$20),"")</f>
        <v/>
      </c>
      <c r="AE56" s="22" t="str">
        <f>IF(SUM('Control Sample Data'!I$3:I$194)&gt;10,IF(AND(ISNUMBER('Control Sample Data'!I56),'Control Sample Data'!I56&lt;35,'Control Sample Data'!I56&gt;0),'Control Sample Data'!I56-'Choose Housekeeping Genes'!AG$20,35-'Choose Housekeeping Genes'!AG$20),"")</f>
        <v/>
      </c>
      <c r="AF56" s="22" t="str">
        <f>IF(SUM('Control Sample Data'!J$3:J$194)&gt;10,IF(AND(ISNUMBER('Control Sample Data'!J56),'Control Sample Data'!J56&lt;35,'Control Sample Data'!J56&gt;0),'Control Sample Data'!J56-'Choose Housekeeping Genes'!AH$20,35-'Choose Housekeeping Genes'!AH$20),"")</f>
        <v/>
      </c>
      <c r="AG56" s="22" t="str">
        <f>IF(SUM('Control Sample Data'!K$3:K$194)&gt;10,IF(AND(ISNUMBER('Control Sample Data'!K56),'Control Sample Data'!K56&lt;35,'Control Sample Data'!K56&gt;0),'Control Sample Data'!K56-'Choose Housekeeping Genes'!AI$20,35-'Choose Housekeeping Genes'!AI$20),"")</f>
        <v/>
      </c>
      <c r="AH56" s="22" t="str">
        <f>IF(SUM('Control Sample Data'!L$3:L$194)&gt;10,IF(AND(ISNUMBER('Control Sample Data'!L56),'Control Sample Data'!L56&lt;35,'Control Sample Data'!L56&gt;0),'Control Sample Data'!L56-'Choose Housekeeping Genes'!AJ$20,35-'Choose Housekeeping Genes'!AJ$20),"")</f>
        <v/>
      </c>
      <c r="AI56" s="22" t="str">
        <f>IF(SUM('Control Sample Data'!M$3:M$194)&gt;10,IF(AND(ISNUMBER('Control Sample Data'!M56),'Control Sample Data'!M56&lt;35,'Control Sample Data'!M56&gt;0),'Control Sample Data'!M56-'Choose Housekeeping Genes'!AK$20,35-'Choose Housekeeping Genes'!AK$20),"")</f>
        <v/>
      </c>
      <c r="AJ56" s="22" t="str">
        <f>IF(SUM('Control Sample Data'!N$3:N$194)&gt;10,IF(AND(ISNUMBER('Control Sample Data'!N56),'Control Sample Data'!N56&lt;35,'Control Sample Data'!N56&gt;0),'Control Sample Data'!N56-'Choose Housekeeping Genes'!AL$20,35-'Choose Housekeeping Genes'!AL$20),"")</f>
        <v/>
      </c>
      <c r="AK56" s="22" t="str">
        <f>IF(SUM('Control Sample Data'!O$3:O$194)&gt;10,IF(AND(ISNUMBER('Control Sample Data'!O56),'Control Sample Data'!O56&lt;35,'Control Sample Data'!O56&gt;0),'Control Sample Data'!O56-'Choose Housekeeping Genes'!AM$20,35-'Choose Housekeeping Genes'!AM$20),"")</f>
        <v/>
      </c>
      <c r="AL56" s="22" t="str">
        <f>IF(SUM('Control Sample Data'!P$3:P$194)&gt;10,IF(AND(ISNUMBER('Control Sample Data'!P56),'Control Sample Data'!P56&lt;35,'Control Sample Data'!P56&gt;0),'Control Sample Data'!P56-'Choose Housekeeping Genes'!AN$20,35-'Choose Housekeeping Genes'!AN$20),"")</f>
        <v/>
      </c>
      <c r="AM56" s="22" t="str">
        <f>IF(SUM('Control Sample Data'!Q$3:Q$194)&gt;10,IF(AND(ISNUMBER('Control Sample Data'!Q56),'Control Sample Data'!Q56&lt;35,'Control Sample Data'!Q56&gt;0),'Control Sample Data'!Q56-'Choose Housekeeping Genes'!AO$20,35-'Choose Housekeeping Genes'!AO$20),"")</f>
        <v/>
      </c>
      <c r="AN56" s="22" t="str">
        <f>IF(SUM('Control Sample Data'!R$3:R$194)&gt;10,IF(AND(ISNUMBER('Control Sample Data'!R56),'Control Sample Data'!R56&lt;35,'Control Sample Data'!R56&gt;0),'Control Sample Data'!R56-'Choose Housekeeping Genes'!AP$20,35-'Choose Housekeeping Genes'!AP$20),"")</f>
        <v/>
      </c>
      <c r="AO56" s="22" t="str">
        <f>IF(SUM('Control Sample Data'!S$3:S$194)&gt;10,IF(AND(ISNUMBER('Control Sample Data'!S56),'Control Sample Data'!S56&lt;35,'Control Sample Data'!S56&gt;0),'Control Sample Data'!S56-'Choose Housekeeping Genes'!AQ$20,35-'Choose Housekeeping Genes'!AQ$20),"")</f>
        <v/>
      </c>
      <c r="AP56" s="22" t="str">
        <f>IF(SUM('Control Sample Data'!T$3:T$194)&gt;10,IF(AND(ISNUMBER('Control Sample Data'!T56),'Control Sample Data'!T56&lt;35,'Control Sample Data'!T56&gt;0),'Control Sample Data'!T56-'Choose Housekeeping Genes'!AR$20,35-'Choose Housekeeping Genes'!AR$20),"")</f>
        <v/>
      </c>
      <c r="AQ56" s="22" t="str">
        <f>IF(SUM('Control Sample Data'!U$3:U$194)&gt;10,IF(AND(ISNUMBER('Control Sample Data'!U56),'Control Sample Data'!U56&lt;35,'Control Sample Data'!U56&gt;0),'Control Sample Data'!U56-'Choose Housekeeping Genes'!AS$20,35-'Choose Housekeeping Genes'!AS$20),"")</f>
        <v/>
      </c>
      <c r="AR56" s="22" t="str">
        <f>IF(SUM('Control Sample Data'!V$3:V$194)&gt;10,IF(AND(ISNUMBER('Control Sample Data'!V56),'Control Sample Data'!V56&lt;35,'Control Sample Data'!V56&gt;0),'Control Sample Data'!V56-'Choose Housekeeping Genes'!AT$20,35-'Choose Housekeeping Genes'!AT$20),"")</f>
        <v/>
      </c>
      <c r="AS56" s="73" t="str">
        <f>'Control Sample Data'!A56</f>
        <v>Fendrr-1</v>
      </c>
      <c r="AT56" s="21" t="s">
        <v>334</v>
      </c>
      <c r="AU56" s="22" t="str">
        <f ca="1">IF(ISNUMBER(C56-'Choose Housekeeping Genes'!D$12),C56-'Choose Housekeeping Genes'!D$12,"")</f>
        <v/>
      </c>
      <c r="AV56" s="22" t="str">
        <f ca="1">IF(ISNUMBER(D56-'Choose Housekeeping Genes'!E$12),D56-'Choose Housekeeping Genes'!E$12,"")</f>
        <v/>
      </c>
      <c r="AW56" s="22" t="str">
        <f ca="1">IF(ISNUMBER(E56-'Choose Housekeeping Genes'!F$12),E56-'Choose Housekeeping Genes'!F$12,"")</f>
        <v/>
      </c>
      <c r="AX56" s="22" t="str">
        <f ca="1">IF(ISNUMBER(F56-'Choose Housekeeping Genes'!G$12),F56-'Choose Housekeeping Genes'!G$12,"")</f>
        <v/>
      </c>
      <c r="AY56" s="22" t="str">
        <f ca="1">IF(ISNUMBER(G56-'Choose Housekeeping Genes'!H$12),G56-'Choose Housekeeping Genes'!H$12,"")</f>
        <v/>
      </c>
      <c r="AZ56" s="22" t="str">
        <f ca="1">IF(ISNUMBER(H56-'Choose Housekeeping Genes'!I$12),H56-'Choose Housekeeping Genes'!I$12,"")</f>
        <v/>
      </c>
      <c r="BA56" s="22" t="str">
        <f ca="1">IF(ISNUMBER(I56-'Choose Housekeeping Genes'!J$12),I56-'Choose Housekeeping Genes'!J$12,"")</f>
        <v/>
      </c>
      <c r="BB56" s="22" t="str">
        <f ca="1">IF(ISNUMBER(J56-'Choose Housekeeping Genes'!K$12),J56-'Choose Housekeeping Genes'!K$12,"")</f>
        <v/>
      </c>
      <c r="BC56" s="22" t="str">
        <f ca="1">IF(ISNUMBER(K56-'Choose Housekeeping Genes'!L$12),K56-'Choose Housekeeping Genes'!L$12,"")</f>
        <v/>
      </c>
      <c r="BD56" s="22" t="str">
        <f ca="1">IF(ISNUMBER(L56-'Choose Housekeeping Genes'!M$12),L56-'Choose Housekeeping Genes'!M$12,"")</f>
        <v/>
      </c>
      <c r="BE56" s="22" t="str">
        <f ca="1">IF(ISNUMBER(M56-'Choose Housekeeping Genes'!N$12),M56-'Choose Housekeeping Genes'!N$12,"")</f>
        <v/>
      </c>
      <c r="BF56" s="22" t="str">
        <f ca="1">IF(ISNUMBER(N56-'Choose Housekeeping Genes'!O$12),N56-'Choose Housekeeping Genes'!O$12,"")</f>
        <v/>
      </c>
      <c r="BG56" s="22" t="str">
        <f ca="1">IF(ISNUMBER(O56-'Choose Housekeeping Genes'!P$12),O56-'Choose Housekeeping Genes'!P$12,"")</f>
        <v/>
      </c>
      <c r="BH56" s="22" t="str">
        <f ca="1">IF(ISNUMBER(P56-'Choose Housekeeping Genes'!Q$12),P56-'Choose Housekeeping Genes'!Q$12,"")</f>
        <v/>
      </c>
      <c r="BI56" s="22" t="str">
        <f ca="1">IF(ISNUMBER(Q56-'Choose Housekeeping Genes'!R$12),Q56-'Choose Housekeeping Genes'!R$12,"")</f>
        <v/>
      </c>
      <c r="BJ56" s="22" t="str">
        <f ca="1">IF(ISNUMBER(R56-'Choose Housekeeping Genes'!S$12),R56-'Choose Housekeeping Genes'!S$12,"")</f>
        <v/>
      </c>
      <c r="BK56" s="22" t="str">
        <f ca="1">IF(ISNUMBER(S56-'Choose Housekeeping Genes'!T$12),S56-'Choose Housekeeping Genes'!T$12,"")</f>
        <v/>
      </c>
      <c r="BL56" s="22" t="str">
        <f ca="1">IF(ISNUMBER(T56-'Choose Housekeeping Genes'!U$12),T56-'Choose Housekeeping Genes'!U$12,"")</f>
        <v/>
      </c>
      <c r="BM56" s="22" t="str">
        <f ca="1">IF(ISNUMBER(U56-'Choose Housekeeping Genes'!V$12),U56-'Choose Housekeeping Genes'!V$12,"")</f>
        <v/>
      </c>
      <c r="BN56" s="22" t="str">
        <f ca="1">IF(ISNUMBER(V56-'Choose Housekeeping Genes'!W$12),V56-'Choose Housekeeping Genes'!W$12,"")</f>
        <v/>
      </c>
      <c r="BO56" s="147" t="str">
        <f t="shared" si="47"/>
        <v>Fendrr-1</v>
      </c>
      <c r="BP56" s="145" t="s">
        <v>334</v>
      </c>
      <c r="BQ56" s="22" t="str">
        <f ca="1">IF(ISNUMBER(Y56-'Choose Housekeeping Genes'!AA$12),Y56-'Choose Housekeeping Genes'!AA$12,"")</f>
        <v/>
      </c>
      <c r="BR56" s="22" t="str">
        <f ca="1">IF(ISNUMBER(Z56-'Choose Housekeeping Genes'!AB$12),Z56-'Choose Housekeeping Genes'!AB$12,"")</f>
        <v/>
      </c>
      <c r="BS56" s="22" t="str">
        <f ca="1">IF(ISNUMBER(AA56-'Choose Housekeeping Genes'!AC$12),AA56-'Choose Housekeeping Genes'!AC$12,"")</f>
        <v/>
      </c>
      <c r="BT56" s="22" t="str">
        <f ca="1">IF(ISNUMBER(AB56-'Choose Housekeeping Genes'!AD$12),AB56-'Choose Housekeeping Genes'!AD$12,"")</f>
        <v/>
      </c>
      <c r="BU56" s="22" t="str">
        <f ca="1">IF(ISNUMBER(AC56-'Choose Housekeeping Genes'!AE$12),AC56-'Choose Housekeeping Genes'!AE$12,"")</f>
        <v/>
      </c>
      <c r="BV56" s="22" t="str">
        <f ca="1">IF(ISNUMBER(AD56-'Choose Housekeeping Genes'!AF$12),AD56-'Choose Housekeeping Genes'!AF$12,"")</f>
        <v/>
      </c>
      <c r="BW56" s="22" t="str">
        <f ca="1">IF(ISNUMBER(AE56-'Choose Housekeeping Genes'!AG$12),AE56-'Choose Housekeeping Genes'!AG$12,"")</f>
        <v/>
      </c>
      <c r="BX56" s="22" t="str">
        <f ca="1">IF(ISNUMBER(AF56-'Choose Housekeeping Genes'!AH$12),AF56-'Choose Housekeeping Genes'!AH$12,"")</f>
        <v/>
      </c>
      <c r="BY56" s="22" t="str">
        <f ca="1">IF(ISNUMBER(AG56-'Choose Housekeeping Genes'!AI$12),AG56-'Choose Housekeeping Genes'!AI$12,"")</f>
        <v/>
      </c>
      <c r="BZ56" s="22" t="str">
        <f ca="1">IF(ISNUMBER(AH56-'Choose Housekeeping Genes'!AJ$12),AH56-'Choose Housekeeping Genes'!AJ$12,"")</f>
        <v/>
      </c>
      <c r="CA56" s="22" t="str">
        <f ca="1">IF(ISNUMBER(AI56-'Choose Housekeeping Genes'!AK$12),AI56-'Choose Housekeeping Genes'!AK$12,"")</f>
        <v/>
      </c>
      <c r="CB56" s="22" t="str">
        <f ca="1">IF(ISNUMBER(AJ56-'Choose Housekeeping Genes'!AL$12),AJ56-'Choose Housekeeping Genes'!AL$12,"")</f>
        <v/>
      </c>
      <c r="CC56" s="22" t="str">
        <f ca="1">IF(ISNUMBER(AK56-'Choose Housekeeping Genes'!AM$12),AK56-'Choose Housekeeping Genes'!AM$12,"")</f>
        <v/>
      </c>
      <c r="CD56" s="22" t="str">
        <f ca="1">IF(ISNUMBER(AL56-'Choose Housekeeping Genes'!AN$12),AL56-'Choose Housekeeping Genes'!AN$12,"")</f>
        <v/>
      </c>
      <c r="CE56" s="22" t="str">
        <f ca="1">IF(ISNUMBER(AM56-'Choose Housekeeping Genes'!AO$12),AM56-'Choose Housekeeping Genes'!AO$12,"")</f>
        <v/>
      </c>
      <c r="CF56" s="22" t="str">
        <f ca="1">IF(ISNUMBER(AN56-'Choose Housekeeping Genes'!AP$12),AN56-'Choose Housekeeping Genes'!AP$12,"")</f>
        <v/>
      </c>
      <c r="CG56" s="22" t="str">
        <f ca="1">IF(ISNUMBER(AO56-'Choose Housekeeping Genes'!AQ$12),AO56-'Choose Housekeeping Genes'!AQ$12,"")</f>
        <v/>
      </c>
      <c r="CH56" s="22" t="str">
        <f ca="1">IF(ISNUMBER(AP56-'Choose Housekeeping Genes'!AR$12),AP56-'Choose Housekeeping Genes'!AR$12,"")</f>
        <v/>
      </c>
      <c r="CI56" s="22" t="str">
        <f ca="1">IF(ISNUMBER(AQ56-'Choose Housekeeping Genes'!AS$12),AQ56-'Choose Housekeeping Genes'!AS$12,"")</f>
        <v/>
      </c>
      <c r="CJ56" s="22" t="str">
        <f ca="1">IF(ISNUMBER(AR56-'Choose Housekeeping Genes'!AT$12),AR56-'Choose Housekeeping Genes'!AT$12,"")</f>
        <v/>
      </c>
      <c r="CK56" s="69" t="e">
        <f t="shared" ca="1" si="4"/>
        <v>#DIV/0!</v>
      </c>
      <c r="CL56" s="148" t="e">
        <f t="shared" ca="1" si="5"/>
        <v>#DIV/0!</v>
      </c>
      <c r="DA56" s="73" t="str">
        <f>'Transcript table'!C64</f>
        <v>Fendrr-1</v>
      </c>
      <c r="DB56" s="21" t="s">
        <v>334</v>
      </c>
      <c r="DC56" s="68" t="str">
        <f t="shared" ca="1" si="6"/>
        <v/>
      </c>
      <c r="DD56" s="68" t="str">
        <f t="shared" ca="1" si="7"/>
        <v/>
      </c>
      <c r="DE56" s="68" t="str">
        <f t="shared" ca="1" si="8"/>
        <v/>
      </c>
      <c r="DF56" s="68" t="str">
        <f t="shared" ca="1" si="9"/>
        <v/>
      </c>
      <c r="DG56" s="68" t="str">
        <f t="shared" ca="1" si="10"/>
        <v/>
      </c>
      <c r="DH56" s="68" t="str">
        <f t="shared" ca="1" si="11"/>
        <v/>
      </c>
      <c r="DI56" s="68" t="str">
        <f t="shared" ca="1" si="12"/>
        <v/>
      </c>
      <c r="DJ56" s="68" t="str">
        <f t="shared" ca="1" si="13"/>
        <v/>
      </c>
      <c r="DK56" s="68" t="str">
        <f t="shared" ca="1" si="14"/>
        <v/>
      </c>
      <c r="DL56" s="68" t="str">
        <f t="shared" ca="1" si="15"/>
        <v/>
      </c>
      <c r="DM56" s="68" t="str">
        <f t="shared" ca="1" si="16"/>
        <v/>
      </c>
      <c r="DN56" s="68" t="str">
        <f t="shared" ca="1" si="17"/>
        <v/>
      </c>
      <c r="DO56" s="68" t="str">
        <f t="shared" ca="1" si="18"/>
        <v/>
      </c>
      <c r="DP56" s="68" t="str">
        <f t="shared" ca="1" si="19"/>
        <v/>
      </c>
      <c r="DQ56" s="68" t="str">
        <f t="shared" ca="1" si="20"/>
        <v/>
      </c>
      <c r="DR56" s="68" t="str">
        <f t="shared" ca="1" si="21"/>
        <v/>
      </c>
      <c r="DS56" s="68" t="str">
        <f t="shared" ca="1" si="22"/>
        <v/>
      </c>
      <c r="DT56" s="68" t="str">
        <f t="shared" ca="1" si="23"/>
        <v/>
      </c>
      <c r="DU56" s="68" t="str">
        <f t="shared" ca="1" si="24"/>
        <v/>
      </c>
      <c r="DV56" s="68" t="str">
        <f t="shared" ca="1" si="25"/>
        <v/>
      </c>
      <c r="DW56" s="146" t="str">
        <f>'Transcript table'!C64</f>
        <v>Fendrr-1</v>
      </c>
      <c r="DX56" s="145" t="s">
        <v>334</v>
      </c>
      <c r="DY56" s="68" t="str">
        <f t="shared" ca="1" si="26"/>
        <v/>
      </c>
      <c r="DZ56" s="68" t="str">
        <f t="shared" ca="1" si="27"/>
        <v/>
      </c>
      <c r="EA56" s="68" t="str">
        <f t="shared" ca="1" si="28"/>
        <v/>
      </c>
      <c r="EB56" s="68" t="str">
        <f t="shared" ca="1" si="29"/>
        <v/>
      </c>
      <c r="EC56" s="68" t="str">
        <f t="shared" ca="1" si="30"/>
        <v/>
      </c>
      <c r="ED56" s="68" t="str">
        <f t="shared" ca="1" si="31"/>
        <v/>
      </c>
      <c r="EE56" s="68" t="str">
        <f t="shared" ca="1" si="32"/>
        <v/>
      </c>
      <c r="EF56" s="68" t="str">
        <f t="shared" ca="1" si="33"/>
        <v/>
      </c>
      <c r="EG56" s="68" t="str">
        <f t="shared" ca="1" si="34"/>
        <v/>
      </c>
      <c r="EH56" s="68" t="str">
        <f t="shared" ca="1" si="35"/>
        <v/>
      </c>
      <c r="EI56" s="68" t="str">
        <f t="shared" ca="1" si="36"/>
        <v/>
      </c>
      <c r="EJ56" s="68" t="str">
        <f t="shared" ca="1" si="37"/>
        <v/>
      </c>
      <c r="EK56" s="68" t="str">
        <f t="shared" ca="1" si="38"/>
        <v/>
      </c>
      <c r="EL56" s="68" t="str">
        <f t="shared" ca="1" si="39"/>
        <v/>
      </c>
      <c r="EM56" s="68" t="str">
        <f t="shared" ca="1" si="40"/>
        <v/>
      </c>
      <c r="EN56" s="68" t="str">
        <f t="shared" ca="1" si="41"/>
        <v/>
      </c>
      <c r="EO56" s="68" t="str">
        <f t="shared" ca="1" si="42"/>
        <v/>
      </c>
      <c r="EP56" s="68" t="str">
        <f t="shared" ca="1" si="43"/>
        <v/>
      </c>
      <c r="EQ56" s="68" t="str">
        <f t="shared" ca="1" si="44"/>
        <v/>
      </c>
      <c r="ER56" s="68" t="str">
        <f t="shared" ca="1" si="45"/>
        <v/>
      </c>
    </row>
    <row r="57" spans="1:148" ht="12.75" customHeight="1">
      <c r="A57" s="139" t="str">
        <f>'Test Sample Data'!A57</f>
        <v>Fendrr-2</v>
      </c>
      <c r="B57" s="141" t="s">
        <v>332</v>
      </c>
      <c r="C57" s="22" t="str">
        <f>IF(SUM('Test Sample Data'!C$3:C$194)&gt;10,IF(AND(ISNUMBER('Test Sample Data'!C57),'Test Sample Data'!C57&lt;35,'Test Sample Data'!C57&gt;0),'Test Sample Data'!C57-'Choose Housekeeping Genes'!D$20,35-'Choose Housekeeping Genes'!D$20),"")</f>
        <v/>
      </c>
      <c r="D57" s="22" t="str">
        <f>IF(SUM('Test Sample Data'!D$3:D$194)&gt;10,IF(AND(ISNUMBER('Test Sample Data'!D57),'Test Sample Data'!D57&lt;35,'Test Sample Data'!D57&gt;0),'Test Sample Data'!D57-'Choose Housekeeping Genes'!E$20,35-'Choose Housekeeping Genes'!E$20),"")</f>
        <v/>
      </c>
      <c r="E57" s="22" t="str">
        <f>IF(SUM('Test Sample Data'!E$3:E$194)&gt;10,IF(AND(ISNUMBER('Test Sample Data'!E57),'Test Sample Data'!E57&lt;35,'Test Sample Data'!E57&gt;0),'Test Sample Data'!E57-'Choose Housekeeping Genes'!F$20,35-'Choose Housekeeping Genes'!F$20),"")</f>
        <v/>
      </c>
      <c r="F57" s="22" t="str">
        <f>IF(SUM('Test Sample Data'!F$3:F$194)&gt;10,IF(AND(ISNUMBER('Test Sample Data'!F57),'Test Sample Data'!F57&lt;35,'Test Sample Data'!F57&gt;0),'Test Sample Data'!F57-'Choose Housekeeping Genes'!G$20,35-'Choose Housekeeping Genes'!G$20),"")</f>
        <v/>
      </c>
      <c r="G57" s="22" t="str">
        <f>IF(SUM('Test Sample Data'!G$3:G$194)&gt;10,IF(AND(ISNUMBER('Test Sample Data'!G57),'Test Sample Data'!G57&lt;35,'Test Sample Data'!G57&gt;0),'Test Sample Data'!G57-'Choose Housekeeping Genes'!H$20,35-'Choose Housekeeping Genes'!H$20),"")</f>
        <v/>
      </c>
      <c r="H57" s="22" t="str">
        <f>IF(SUM('Test Sample Data'!H$3:H$194)&gt;10,IF(AND(ISNUMBER('Test Sample Data'!H57),'Test Sample Data'!H57&lt;35,'Test Sample Data'!H57&gt;0),'Test Sample Data'!H57-'Choose Housekeeping Genes'!I$20,35-'Choose Housekeeping Genes'!I$20),"")</f>
        <v/>
      </c>
      <c r="I57" s="22" t="str">
        <f>IF(SUM('Test Sample Data'!I$3:I$194)&gt;10,IF(AND(ISNUMBER('Test Sample Data'!I57),'Test Sample Data'!I57&lt;35,'Test Sample Data'!I57&gt;0),'Test Sample Data'!I57-'Choose Housekeeping Genes'!J$20,35-'Choose Housekeeping Genes'!J$20),"")</f>
        <v/>
      </c>
      <c r="J57" s="22" t="str">
        <f>IF(SUM('Test Sample Data'!J$3:J$194)&gt;10,IF(AND(ISNUMBER('Test Sample Data'!J57),'Test Sample Data'!J57&lt;35,'Test Sample Data'!J57&gt;0),'Test Sample Data'!J57-'Choose Housekeeping Genes'!K$20,35-'Choose Housekeeping Genes'!K$20),"")</f>
        <v/>
      </c>
      <c r="K57" s="22" t="str">
        <f>IF(SUM('Test Sample Data'!K$3:K$194)&gt;10,IF(AND(ISNUMBER('Test Sample Data'!K57),'Test Sample Data'!K57&lt;35,'Test Sample Data'!K57&gt;0),'Test Sample Data'!K57-'Choose Housekeeping Genes'!L$20,35-'Choose Housekeeping Genes'!L$20),"")</f>
        <v/>
      </c>
      <c r="L57" s="22" t="str">
        <f>IF(SUM('Test Sample Data'!L$3:L$194)&gt;10,IF(AND(ISNUMBER('Test Sample Data'!L57),'Test Sample Data'!L57&lt;35,'Test Sample Data'!L57&gt;0),'Test Sample Data'!L57-'Choose Housekeeping Genes'!M$20,35-'Choose Housekeeping Genes'!M$20),"")</f>
        <v/>
      </c>
      <c r="M57" s="22" t="str">
        <f>IF(SUM('Test Sample Data'!M$3:M$194)&gt;10,IF(AND(ISNUMBER('Test Sample Data'!M57),'Test Sample Data'!M57&lt;35,'Test Sample Data'!M57&gt;0),'Test Sample Data'!M57-'Choose Housekeeping Genes'!N$20,35-'Choose Housekeeping Genes'!N$20),"")</f>
        <v/>
      </c>
      <c r="N57" s="22" t="str">
        <f>IF(SUM('Test Sample Data'!N$3:N$194)&gt;10,IF(AND(ISNUMBER('Test Sample Data'!N57),'Test Sample Data'!N57&lt;35,'Test Sample Data'!N57&gt;0),'Test Sample Data'!N57-'Choose Housekeeping Genes'!O$20,35-'Choose Housekeeping Genes'!O$20),"")</f>
        <v/>
      </c>
      <c r="O57" s="22" t="str">
        <f>IF(SUM('Test Sample Data'!O$3:O$194)&gt;10,IF(AND(ISNUMBER('Test Sample Data'!O57),'Test Sample Data'!O57&lt;35,'Test Sample Data'!O57&gt;0),'Test Sample Data'!O57-'Choose Housekeeping Genes'!P$20,35-'Choose Housekeeping Genes'!P$20),"")</f>
        <v/>
      </c>
      <c r="P57" s="22" t="str">
        <f>IF(SUM('Test Sample Data'!P$3:P$194)&gt;10,IF(AND(ISNUMBER('Test Sample Data'!P57),'Test Sample Data'!P57&lt;35,'Test Sample Data'!P57&gt;0),'Test Sample Data'!P57-'Choose Housekeeping Genes'!Q$20,35-'Choose Housekeeping Genes'!Q$20),"")</f>
        <v/>
      </c>
      <c r="Q57" s="22" t="str">
        <f>IF(SUM('Test Sample Data'!Q$3:Q$194)&gt;10,IF(AND(ISNUMBER('Test Sample Data'!Q57),'Test Sample Data'!Q57&lt;35,'Test Sample Data'!Q57&gt;0),'Test Sample Data'!Q57-'Choose Housekeeping Genes'!R$20,35-'Choose Housekeeping Genes'!R$20),"")</f>
        <v/>
      </c>
      <c r="R57" s="22" t="str">
        <f>IF(SUM('Test Sample Data'!R$3:R$194)&gt;10,IF(AND(ISNUMBER('Test Sample Data'!R57),'Test Sample Data'!R57&lt;35,'Test Sample Data'!R57&gt;0),'Test Sample Data'!R57-'Choose Housekeeping Genes'!S$20,35-'Choose Housekeeping Genes'!S$20),"")</f>
        <v/>
      </c>
      <c r="S57" s="22" t="str">
        <f>IF(SUM('Test Sample Data'!S$3:S$194)&gt;10,IF(AND(ISNUMBER('Test Sample Data'!S57),'Test Sample Data'!S57&lt;35,'Test Sample Data'!S57&gt;0),'Test Sample Data'!S57-'Choose Housekeeping Genes'!T$20,35-'Choose Housekeeping Genes'!T$20),"")</f>
        <v/>
      </c>
      <c r="T57" s="22" t="str">
        <f>IF(SUM('Test Sample Data'!T$3:T$194)&gt;10,IF(AND(ISNUMBER('Test Sample Data'!T57),'Test Sample Data'!T57&lt;35,'Test Sample Data'!T57&gt;0),'Test Sample Data'!T57-'Choose Housekeeping Genes'!U$20,35-'Choose Housekeeping Genes'!U$20),"")</f>
        <v/>
      </c>
      <c r="U57" s="22" t="str">
        <f>IF(SUM('Test Sample Data'!U$3:U$194)&gt;10,IF(AND(ISNUMBER('Test Sample Data'!U57),'Test Sample Data'!U57&lt;35,'Test Sample Data'!U57&gt;0),'Test Sample Data'!U57-'Choose Housekeeping Genes'!V$20,35-'Choose Housekeeping Genes'!V$20),"")</f>
        <v/>
      </c>
      <c r="V57" s="22" t="str">
        <f>IF(SUM('Test Sample Data'!V$3:V$194)&gt;10,IF(AND(ISNUMBER('Test Sample Data'!V57),'Test Sample Data'!V57&lt;35,'Test Sample Data'!V57&gt;0),'Test Sample Data'!V57-'Choose Housekeeping Genes'!W$20,35-'Choose Housekeeping Genes'!W$20),"")</f>
        <v/>
      </c>
      <c r="W57" s="144" t="str">
        <f>'Control Sample Data'!A57</f>
        <v>Fendrr-2</v>
      </c>
      <c r="X57" s="145" t="s">
        <v>332</v>
      </c>
      <c r="Y57" s="22" t="str">
        <f>IF(SUM('Control Sample Data'!C$3:C$194)&gt;10,IF(AND(ISNUMBER('Control Sample Data'!C57),'Control Sample Data'!C57&lt;35,'Control Sample Data'!C57&gt;0),'Control Sample Data'!C57-'Choose Housekeeping Genes'!AA$20,35-'Choose Housekeeping Genes'!AA$20),"")</f>
        <v/>
      </c>
      <c r="Z57" s="22" t="str">
        <f>IF(SUM('Control Sample Data'!D$3:D$194)&gt;10,IF(AND(ISNUMBER('Control Sample Data'!D57),'Control Sample Data'!D57&lt;35,'Control Sample Data'!D57&gt;0),'Control Sample Data'!D57-'Choose Housekeeping Genes'!AB$20,35-'Choose Housekeeping Genes'!AB$20),"")</f>
        <v/>
      </c>
      <c r="AA57" s="22" t="str">
        <f>IF(SUM('Control Sample Data'!E$3:E$194)&gt;10,IF(AND(ISNUMBER('Control Sample Data'!E57),'Control Sample Data'!E57&lt;35,'Control Sample Data'!E57&gt;0),'Control Sample Data'!E57-'Choose Housekeeping Genes'!AC$20,35-'Choose Housekeeping Genes'!AC$20),"")</f>
        <v/>
      </c>
      <c r="AB57" s="22" t="str">
        <f>IF(SUM('Control Sample Data'!F$3:F$194)&gt;10,IF(AND(ISNUMBER('Control Sample Data'!F57),'Control Sample Data'!F57&lt;35,'Control Sample Data'!F57&gt;0),'Control Sample Data'!F57-'Choose Housekeeping Genes'!AD$20,35-'Choose Housekeeping Genes'!AD$20),"")</f>
        <v/>
      </c>
      <c r="AC57" s="22" t="str">
        <f>IF(SUM('Control Sample Data'!G$3:G$194)&gt;10,IF(AND(ISNUMBER('Control Sample Data'!G57),'Control Sample Data'!G57&lt;35,'Control Sample Data'!G57&gt;0),'Control Sample Data'!G57-'Choose Housekeeping Genes'!AE$20,35-'Choose Housekeeping Genes'!AE$20),"")</f>
        <v/>
      </c>
      <c r="AD57" s="22" t="str">
        <f>IF(SUM('Control Sample Data'!H$3:H$194)&gt;10,IF(AND(ISNUMBER('Control Sample Data'!H57),'Control Sample Data'!H57&lt;35,'Control Sample Data'!H57&gt;0),'Control Sample Data'!H57-'Choose Housekeeping Genes'!AF$20,35-'Choose Housekeeping Genes'!AF$20),"")</f>
        <v/>
      </c>
      <c r="AE57" s="22" t="str">
        <f>IF(SUM('Control Sample Data'!I$3:I$194)&gt;10,IF(AND(ISNUMBER('Control Sample Data'!I57),'Control Sample Data'!I57&lt;35,'Control Sample Data'!I57&gt;0),'Control Sample Data'!I57-'Choose Housekeeping Genes'!AG$20,35-'Choose Housekeeping Genes'!AG$20),"")</f>
        <v/>
      </c>
      <c r="AF57" s="22" t="str">
        <f>IF(SUM('Control Sample Data'!J$3:J$194)&gt;10,IF(AND(ISNUMBER('Control Sample Data'!J57),'Control Sample Data'!J57&lt;35,'Control Sample Data'!J57&gt;0),'Control Sample Data'!J57-'Choose Housekeeping Genes'!AH$20,35-'Choose Housekeeping Genes'!AH$20),"")</f>
        <v/>
      </c>
      <c r="AG57" s="22" t="str">
        <f>IF(SUM('Control Sample Data'!K$3:K$194)&gt;10,IF(AND(ISNUMBER('Control Sample Data'!K57),'Control Sample Data'!K57&lt;35,'Control Sample Data'!K57&gt;0),'Control Sample Data'!K57-'Choose Housekeeping Genes'!AI$20,35-'Choose Housekeeping Genes'!AI$20),"")</f>
        <v/>
      </c>
      <c r="AH57" s="22" t="str">
        <f>IF(SUM('Control Sample Data'!L$3:L$194)&gt;10,IF(AND(ISNUMBER('Control Sample Data'!L57),'Control Sample Data'!L57&lt;35,'Control Sample Data'!L57&gt;0),'Control Sample Data'!L57-'Choose Housekeeping Genes'!AJ$20,35-'Choose Housekeeping Genes'!AJ$20),"")</f>
        <v/>
      </c>
      <c r="AI57" s="22" t="str">
        <f>IF(SUM('Control Sample Data'!M$3:M$194)&gt;10,IF(AND(ISNUMBER('Control Sample Data'!M57),'Control Sample Data'!M57&lt;35,'Control Sample Data'!M57&gt;0),'Control Sample Data'!M57-'Choose Housekeeping Genes'!AK$20,35-'Choose Housekeeping Genes'!AK$20),"")</f>
        <v/>
      </c>
      <c r="AJ57" s="22" t="str">
        <f>IF(SUM('Control Sample Data'!N$3:N$194)&gt;10,IF(AND(ISNUMBER('Control Sample Data'!N57),'Control Sample Data'!N57&lt;35,'Control Sample Data'!N57&gt;0),'Control Sample Data'!N57-'Choose Housekeeping Genes'!AL$20,35-'Choose Housekeeping Genes'!AL$20),"")</f>
        <v/>
      </c>
      <c r="AK57" s="22" t="str">
        <f>IF(SUM('Control Sample Data'!O$3:O$194)&gt;10,IF(AND(ISNUMBER('Control Sample Data'!O57),'Control Sample Data'!O57&lt;35,'Control Sample Data'!O57&gt;0),'Control Sample Data'!O57-'Choose Housekeeping Genes'!AM$20,35-'Choose Housekeeping Genes'!AM$20),"")</f>
        <v/>
      </c>
      <c r="AL57" s="22" t="str">
        <f>IF(SUM('Control Sample Data'!P$3:P$194)&gt;10,IF(AND(ISNUMBER('Control Sample Data'!P57),'Control Sample Data'!P57&lt;35,'Control Sample Data'!P57&gt;0),'Control Sample Data'!P57-'Choose Housekeeping Genes'!AN$20,35-'Choose Housekeeping Genes'!AN$20),"")</f>
        <v/>
      </c>
      <c r="AM57" s="22" t="str">
        <f>IF(SUM('Control Sample Data'!Q$3:Q$194)&gt;10,IF(AND(ISNUMBER('Control Sample Data'!Q57),'Control Sample Data'!Q57&lt;35,'Control Sample Data'!Q57&gt;0),'Control Sample Data'!Q57-'Choose Housekeeping Genes'!AO$20,35-'Choose Housekeeping Genes'!AO$20),"")</f>
        <v/>
      </c>
      <c r="AN57" s="22" t="str">
        <f>IF(SUM('Control Sample Data'!R$3:R$194)&gt;10,IF(AND(ISNUMBER('Control Sample Data'!R57),'Control Sample Data'!R57&lt;35,'Control Sample Data'!R57&gt;0),'Control Sample Data'!R57-'Choose Housekeeping Genes'!AP$20,35-'Choose Housekeeping Genes'!AP$20),"")</f>
        <v/>
      </c>
      <c r="AO57" s="22" t="str">
        <f>IF(SUM('Control Sample Data'!S$3:S$194)&gt;10,IF(AND(ISNUMBER('Control Sample Data'!S57),'Control Sample Data'!S57&lt;35,'Control Sample Data'!S57&gt;0),'Control Sample Data'!S57-'Choose Housekeeping Genes'!AQ$20,35-'Choose Housekeeping Genes'!AQ$20),"")</f>
        <v/>
      </c>
      <c r="AP57" s="22" t="str">
        <f>IF(SUM('Control Sample Data'!T$3:T$194)&gt;10,IF(AND(ISNUMBER('Control Sample Data'!T57),'Control Sample Data'!T57&lt;35,'Control Sample Data'!T57&gt;0),'Control Sample Data'!T57-'Choose Housekeeping Genes'!AR$20,35-'Choose Housekeeping Genes'!AR$20),"")</f>
        <v/>
      </c>
      <c r="AQ57" s="22" t="str">
        <f>IF(SUM('Control Sample Data'!U$3:U$194)&gt;10,IF(AND(ISNUMBER('Control Sample Data'!U57),'Control Sample Data'!U57&lt;35,'Control Sample Data'!U57&gt;0),'Control Sample Data'!U57-'Choose Housekeeping Genes'!AS$20,35-'Choose Housekeeping Genes'!AS$20),"")</f>
        <v/>
      </c>
      <c r="AR57" s="22" t="str">
        <f>IF(SUM('Control Sample Data'!V$3:V$194)&gt;10,IF(AND(ISNUMBER('Control Sample Data'!V57),'Control Sample Data'!V57&lt;35,'Control Sample Data'!V57&gt;0),'Control Sample Data'!V57-'Choose Housekeeping Genes'!AT$20,35-'Choose Housekeeping Genes'!AT$20),"")</f>
        <v/>
      </c>
      <c r="AS57" s="73" t="str">
        <f>'Control Sample Data'!A57</f>
        <v>Fendrr-2</v>
      </c>
      <c r="AT57" s="21" t="s">
        <v>332</v>
      </c>
      <c r="AU57" s="22" t="str">
        <f ca="1">IF(ISNUMBER(C57-'Choose Housekeeping Genes'!D$12),C57-'Choose Housekeeping Genes'!D$12,"")</f>
        <v/>
      </c>
      <c r="AV57" s="22" t="str">
        <f ca="1">IF(ISNUMBER(D57-'Choose Housekeeping Genes'!E$12),D57-'Choose Housekeeping Genes'!E$12,"")</f>
        <v/>
      </c>
      <c r="AW57" s="22" t="str">
        <f ca="1">IF(ISNUMBER(E57-'Choose Housekeeping Genes'!F$12),E57-'Choose Housekeeping Genes'!F$12,"")</f>
        <v/>
      </c>
      <c r="AX57" s="22" t="str">
        <f ca="1">IF(ISNUMBER(F57-'Choose Housekeeping Genes'!G$12),F57-'Choose Housekeeping Genes'!G$12,"")</f>
        <v/>
      </c>
      <c r="AY57" s="22" t="str">
        <f ca="1">IF(ISNUMBER(G57-'Choose Housekeeping Genes'!H$12),G57-'Choose Housekeeping Genes'!H$12,"")</f>
        <v/>
      </c>
      <c r="AZ57" s="22" t="str">
        <f ca="1">IF(ISNUMBER(H57-'Choose Housekeeping Genes'!I$12),H57-'Choose Housekeeping Genes'!I$12,"")</f>
        <v/>
      </c>
      <c r="BA57" s="22" t="str">
        <f ca="1">IF(ISNUMBER(I57-'Choose Housekeeping Genes'!J$12),I57-'Choose Housekeeping Genes'!J$12,"")</f>
        <v/>
      </c>
      <c r="BB57" s="22" t="str">
        <f ca="1">IF(ISNUMBER(J57-'Choose Housekeeping Genes'!K$12),J57-'Choose Housekeeping Genes'!K$12,"")</f>
        <v/>
      </c>
      <c r="BC57" s="22" t="str">
        <f ca="1">IF(ISNUMBER(K57-'Choose Housekeeping Genes'!L$12),K57-'Choose Housekeeping Genes'!L$12,"")</f>
        <v/>
      </c>
      <c r="BD57" s="22" t="str">
        <f ca="1">IF(ISNUMBER(L57-'Choose Housekeeping Genes'!M$12),L57-'Choose Housekeeping Genes'!M$12,"")</f>
        <v/>
      </c>
      <c r="BE57" s="22" t="str">
        <f ca="1">IF(ISNUMBER(M57-'Choose Housekeeping Genes'!N$12),M57-'Choose Housekeeping Genes'!N$12,"")</f>
        <v/>
      </c>
      <c r="BF57" s="22" t="str">
        <f ca="1">IF(ISNUMBER(N57-'Choose Housekeeping Genes'!O$12),N57-'Choose Housekeeping Genes'!O$12,"")</f>
        <v/>
      </c>
      <c r="BG57" s="22" t="str">
        <f ca="1">IF(ISNUMBER(O57-'Choose Housekeeping Genes'!P$12),O57-'Choose Housekeeping Genes'!P$12,"")</f>
        <v/>
      </c>
      <c r="BH57" s="22" t="str">
        <f ca="1">IF(ISNUMBER(P57-'Choose Housekeeping Genes'!Q$12),P57-'Choose Housekeeping Genes'!Q$12,"")</f>
        <v/>
      </c>
      <c r="BI57" s="22" t="str">
        <f ca="1">IF(ISNUMBER(Q57-'Choose Housekeeping Genes'!R$12),Q57-'Choose Housekeeping Genes'!R$12,"")</f>
        <v/>
      </c>
      <c r="BJ57" s="22" t="str">
        <f ca="1">IF(ISNUMBER(R57-'Choose Housekeeping Genes'!S$12),R57-'Choose Housekeeping Genes'!S$12,"")</f>
        <v/>
      </c>
      <c r="BK57" s="22" t="str">
        <f ca="1">IF(ISNUMBER(S57-'Choose Housekeeping Genes'!T$12),S57-'Choose Housekeeping Genes'!T$12,"")</f>
        <v/>
      </c>
      <c r="BL57" s="22" t="str">
        <f ca="1">IF(ISNUMBER(T57-'Choose Housekeeping Genes'!U$12),T57-'Choose Housekeeping Genes'!U$12,"")</f>
        <v/>
      </c>
      <c r="BM57" s="22" t="str">
        <f ca="1">IF(ISNUMBER(U57-'Choose Housekeeping Genes'!V$12),U57-'Choose Housekeeping Genes'!V$12,"")</f>
        <v/>
      </c>
      <c r="BN57" s="22" t="str">
        <f ca="1">IF(ISNUMBER(V57-'Choose Housekeeping Genes'!W$12),V57-'Choose Housekeeping Genes'!W$12,"")</f>
        <v/>
      </c>
      <c r="BO57" s="147" t="str">
        <f t="shared" si="47"/>
        <v>Fendrr-2</v>
      </c>
      <c r="BP57" s="145" t="s">
        <v>332</v>
      </c>
      <c r="BQ57" s="22" t="str">
        <f ca="1">IF(ISNUMBER(Y57-'Choose Housekeeping Genes'!AA$12),Y57-'Choose Housekeeping Genes'!AA$12,"")</f>
        <v/>
      </c>
      <c r="BR57" s="22" t="str">
        <f ca="1">IF(ISNUMBER(Z57-'Choose Housekeeping Genes'!AB$12),Z57-'Choose Housekeeping Genes'!AB$12,"")</f>
        <v/>
      </c>
      <c r="BS57" s="22" t="str">
        <f ca="1">IF(ISNUMBER(AA57-'Choose Housekeeping Genes'!AC$12),AA57-'Choose Housekeeping Genes'!AC$12,"")</f>
        <v/>
      </c>
      <c r="BT57" s="22" t="str">
        <f ca="1">IF(ISNUMBER(AB57-'Choose Housekeeping Genes'!AD$12),AB57-'Choose Housekeeping Genes'!AD$12,"")</f>
        <v/>
      </c>
      <c r="BU57" s="22" t="str">
        <f ca="1">IF(ISNUMBER(AC57-'Choose Housekeeping Genes'!AE$12),AC57-'Choose Housekeeping Genes'!AE$12,"")</f>
        <v/>
      </c>
      <c r="BV57" s="22" t="str">
        <f ca="1">IF(ISNUMBER(AD57-'Choose Housekeeping Genes'!AF$12),AD57-'Choose Housekeeping Genes'!AF$12,"")</f>
        <v/>
      </c>
      <c r="BW57" s="22" t="str">
        <f ca="1">IF(ISNUMBER(AE57-'Choose Housekeeping Genes'!AG$12),AE57-'Choose Housekeeping Genes'!AG$12,"")</f>
        <v/>
      </c>
      <c r="BX57" s="22" t="str">
        <f ca="1">IF(ISNUMBER(AF57-'Choose Housekeeping Genes'!AH$12),AF57-'Choose Housekeeping Genes'!AH$12,"")</f>
        <v/>
      </c>
      <c r="BY57" s="22" t="str">
        <f ca="1">IF(ISNUMBER(AG57-'Choose Housekeeping Genes'!AI$12),AG57-'Choose Housekeeping Genes'!AI$12,"")</f>
        <v/>
      </c>
      <c r="BZ57" s="22" t="str">
        <f ca="1">IF(ISNUMBER(AH57-'Choose Housekeeping Genes'!AJ$12),AH57-'Choose Housekeeping Genes'!AJ$12,"")</f>
        <v/>
      </c>
      <c r="CA57" s="22" t="str">
        <f ca="1">IF(ISNUMBER(AI57-'Choose Housekeeping Genes'!AK$12),AI57-'Choose Housekeeping Genes'!AK$12,"")</f>
        <v/>
      </c>
      <c r="CB57" s="22" t="str">
        <f ca="1">IF(ISNUMBER(AJ57-'Choose Housekeeping Genes'!AL$12),AJ57-'Choose Housekeeping Genes'!AL$12,"")</f>
        <v/>
      </c>
      <c r="CC57" s="22" t="str">
        <f ca="1">IF(ISNUMBER(AK57-'Choose Housekeeping Genes'!AM$12),AK57-'Choose Housekeeping Genes'!AM$12,"")</f>
        <v/>
      </c>
      <c r="CD57" s="22" t="str">
        <f ca="1">IF(ISNUMBER(AL57-'Choose Housekeeping Genes'!AN$12),AL57-'Choose Housekeeping Genes'!AN$12,"")</f>
        <v/>
      </c>
      <c r="CE57" s="22" t="str">
        <f ca="1">IF(ISNUMBER(AM57-'Choose Housekeeping Genes'!AO$12),AM57-'Choose Housekeeping Genes'!AO$12,"")</f>
        <v/>
      </c>
      <c r="CF57" s="22" t="str">
        <f ca="1">IF(ISNUMBER(AN57-'Choose Housekeeping Genes'!AP$12),AN57-'Choose Housekeeping Genes'!AP$12,"")</f>
        <v/>
      </c>
      <c r="CG57" s="22" t="str">
        <f ca="1">IF(ISNUMBER(AO57-'Choose Housekeeping Genes'!AQ$12),AO57-'Choose Housekeeping Genes'!AQ$12,"")</f>
        <v/>
      </c>
      <c r="CH57" s="22" t="str">
        <f ca="1">IF(ISNUMBER(AP57-'Choose Housekeeping Genes'!AR$12),AP57-'Choose Housekeeping Genes'!AR$12,"")</f>
        <v/>
      </c>
      <c r="CI57" s="22" t="str">
        <f ca="1">IF(ISNUMBER(AQ57-'Choose Housekeeping Genes'!AS$12),AQ57-'Choose Housekeeping Genes'!AS$12,"")</f>
        <v/>
      </c>
      <c r="CJ57" s="22" t="str">
        <f ca="1">IF(ISNUMBER(AR57-'Choose Housekeeping Genes'!AT$12),AR57-'Choose Housekeeping Genes'!AT$12,"")</f>
        <v/>
      </c>
      <c r="CK57" s="69" t="e">
        <f t="shared" ca="1" si="4"/>
        <v>#DIV/0!</v>
      </c>
      <c r="CL57" s="148" t="e">
        <f t="shared" ca="1" si="5"/>
        <v>#DIV/0!</v>
      </c>
      <c r="DA57" s="73" t="str">
        <f>'Transcript table'!C65</f>
        <v>Fendrr-2</v>
      </c>
      <c r="DB57" s="21" t="s">
        <v>332</v>
      </c>
      <c r="DC57" s="68" t="str">
        <f t="shared" ca="1" si="6"/>
        <v/>
      </c>
      <c r="DD57" s="68" t="str">
        <f t="shared" ca="1" si="7"/>
        <v/>
      </c>
      <c r="DE57" s="68" t="str">
        <f t="shared" ca="1" si="8"/>
        <v/>
      </c>
      <c r="DF57" s="68" t="str">
        <f t="shared" ca="1" si="9"/>
        <v/>
      </c>
      <c r="DG57" s="68" t="str">
        <f t="shared" ca="1" si="10"/>
        <v/>
      </c>
      <c r="DH57" s="68" t="str">
        <f t="shared" ca="1" si="11"/>
        <v/>
      </c>
      <c r="DI57" s="68" t="str">
        <f t="shared" ca="1" si="12"/>
        <v/>
      </c>
      <c r="DJ57" s="68" t="str">
        <f t="shared" ca="1" si="13"/>
        <v/>
      </c>
      <c r="DK57" s="68" t="str">
        <f t="shared" ca="1" si="14"/>
        <v/>
      </c>
      <c r="DL57" s="68" t="str">
        <f t="shared" ca="1" si="15"/>
        <v/>
      </c>
      <c r="DM57" s="68" t="str">
        <f t="shared" ca="1" si="16"/>
        <v/>
      </c>
      <c r="DN57" s="68" t="str">
        <f t="shared" ca="1" si="17"/>
        <v/>
      </c>
      <c r="DO57" s="68" t="str">
        <f t="shared" ca="1" si="18"/>
        <v/>
      </c>
      <c r="DP57" s="68" t="str">
        <f t="shared" ca="1" si="19"/>
        <v/>
      </c>
      <c r="DQ57" s="68" t="str">
        <f t="shared" ca="1" si="20"/>
        <v/>
      </c>
      <c r="DR57" s="68" t="str">
        <f t="shared" ca="1" si="21"/>
        <v/>
      </c>
      <c r="DS57" s="68" t="str">
        <f t="shared" ca="1" si="22"/>
        <v/>
      </c>
      <c r="DT57" s="68" t="str">
        <f t="shared" ca="1" si="23"/>
        <v/>
      </c>
      <c r="DU57" s="68" t="str">
        <f t="shared" ca="1" si="24"/>
        <v/>
      </c>
      <c r="DV57" s="68" t="str">
        <f t="shared" ca="1" si="25"/>
        <v/>
      </c>
      <c r="DW57" s="146" t="str">
        <f>'Transcript table'!C65</f>
        <v>Fendrr-2</v>
      </c>
      <c r="DX57" s="145" t="s">
        <v>332</v>
      </c>
      <c r="DY57" s="68" t="str">
        <f t="shared" ca="1" si="26"/>
        <v/>
      </c>
      <c r="DZ57" s="68" t="str">
        <f t="shared" ca="1" si="27"/>
        <v/>
      </c>
      <c r="EA57" s="68" t="str">
        <f t="shared" ca="1" si="28"/>
        <v/>
      </c>
      <c r="EB57" s="68" t="str">
        <f t="shared" ca="1" si="29"/>
        <v/>
      </c>
      <c r="EC57" s="68" t="str">
        <f t="shared" ca="1" si="30"/>
        <v/>
      </c>
      <c r="ED57" s="68" t="str">
        <f t="shared" ca="1" si="31"/>
        <v/>
      </c>
      <c r="EE57" s="68" t="str">
        <f t="shared" ca="1" si="32"/>
        <v/>
      </c>
      <c r="EF57" s="68" t="str">
        <f t="shared" ca="1" si="33"/>
        <v/>
      </c>
      <c r="EG57" s="68" t="str">
        <f t="shared" ca="1" si="34"/>
        <v/>
      </c>
      <c r="EH57" s="68" t="str">
        <f t="shared" ca="1" si="35"/>
        <v/>
      </c>
      <c r="EI57" s="68" t="str">
        <f t="shared" ca="1" si="36"/>
        <v/>
      </c>
      <c r="EJ57" s="68" t="str">
        <f t="shared" ca="1" si="37"/>
        <v/>
      </c>
      <c r="EK57" s="68" t="str">
        <f t="shared" ca="1" si="38"/>
        <v/>
      </c>
      <c r="EL57" s="68" t="str">
        <f t="shared" ca="1" si="39"/>
        <v/>
      </c>
      <c r="EM57" s="68" t="str">
        <f t="shared" ca="1" si="40"/>
        <v/>
      </c>
      <c r="EN57" s="68" t="str">
        <f t="shared" ca="1" si="41"/>
        <v/>
      </c>
      <c r="EO57" s="68" t="str">
        <f t="shared" ca="1" si="42"/>
        <v/>
      </c>
      <c r="EP57" s="68" t="str">
        <f t="shared" ca="1" si="43"/>
        <v/>
      </c>
      <c r="EQ57" s="68" t="str">
        <f t="shared" ca="1" si="44"/>
        <v/>
      </c>
      <c r="ER57" s="68" t="str">
        <f t="shared" ca="1" si="45"/>
        <v/>
      </c>
    </row>
    <row r="58" spans="1:148" ht="12.75" customHeight="1">
      <c r="A58" s="139" t="str">
        <f>'Test Sample Data'!A58</f>
        <v>Firre</v>
      </c>
      <c r="B58" s="141" t="s">
        <v>330</v>
      </c>
      <c r="C58" s="22" t="str">
        <f>IF(SUM('Test Sample Data'!C$3:C$194)&gt;10,IF(AND(ISNUMBER('Test Sample Data'!C58),'Test Sample Data'!C58&lt;35,'Test Sample Data'!C58&gt;0),'Test Sample Data'!C58-'Choose Housekeeping Genes'!D$20,35-'Choose Housekeeping Genes'!D$20),"")</f>
        <v/>
      </c>
      <c r="D58" s="22" t="str">
        <f>IF(SUM('Test Sample Data'!D$3:D$194)&gt;10,IF(AND(ISNUMBER('Test Sample Data'!D58),'Test Sample Data'!D58&lt;35,'Test Sample Data'!D58&gt;0),'Test Sample Data'!D58-'Choose Housekeeping Genes'!E$20,35-'Choose Housekeeping Genes'!E$20),"")</f>
        <v/>
      </c>
      <c r="E58" s="22" t="str">
        <f>IF(SUM('Test Sample Data'!E$3:E$194)&gt;10,IF(AND(ISNUMBER('Test Sample Data'!E58),'Test Sample Data'!E58&lt;35,'Test Sample Data'!E58&gt;0),'Test Sample Data'!E58-'Choose Housekeeping Genes'!F$20,35-'Choose Housekeeping Genes'!F$20),"")</f>
        <v/>
      </c>
      <c r="F58" s="22" t="str">
        <f>IF(SUM('Test Sample Data'!F$3:F$194)&gt;10,IF(AND(ISNUMBER('Test Sample Data'!F58),'Test Sample Data'!F58&lt;35,'Test Sample Data'!F58&gt;0),'Test Sample Data'!F58-'Choose Housekeeping Genes'!G$20,35-'Choose Housekeeping Genes'!G$20),"")</f>
        <v/>
      </c>
      <c r="G58" s="22" t="str">
        <f>IF(SUM('Test Sample Data'!G$3:G$194)&gt;10,IF(AND(ISNUMBER('Test Sample Data'!G58),'Test Sample Data'!G58&lt;35,'Test Sample Data'!G58&gt;0),'Test Sample Data'!G58-'Choose Housekeeping Genes'!H$20,35-'Choose Housekeeping Genes'!H$20),"")</f>
        <v/>
      </c>
      <c r="H58" s="22" t="str">
        <f>IF(SUM('Test Sample Data'!H$3:H$194)&gt;10,IF(AND(ISNUMBER('Test Sample Data'!H58),'Test Sample Data'!H58&lt;35,'Test Sample Data'!H58&gt;0),'Test Sample Data'!H58-'Choose Housekeeping Genes'!I$20,35-'Choose Housekeeping Genes'!I$20),"")</f>
        <v/>
      </c>
      <c r="I58" s="22" t="str">
        <f>IF(SUM('Test Sample Data'!I$3:I$194)&gt;10,IF(AND(ISNUMBER('Test Sample Data'!I58),'Test Sample Data'!I58&lt;35,'Test Sample Data'!I58&gt;0),'Test Sample Data'!I58-'Choose Housekeeping Genes'!J$20,35-'Choose Housekeeping Genes'!J$20),"")</f>
        <v/>
      </c>
      <c r="J58" s="22" t="str">
        <f>IF(SUM('Test Sample Data'!J$3:J$194)&gt;10,IF(AND(ISNUMBER('Test Sample Data'!J58),'Test Sample Data'!J58&lt;35,'Test Sample Data'!J58&gt;0),'Test Sample Data'!J58-'Choose Housekeeping Genes'!K$20,35-'Choose Housekeeping Genes'!K$20),"")</f>
        <v/>
      </c>
      <c r="K58" s="22" t="str">
        <f>IF(SUM('Test Sample Data'!K$3:K$194)&gt;10,IF(AND(ISNUMBER('Test Sample Data'!K58),'Test Sample Data'!K58&lt;35,'Test Sample Data'!K58&gt;0),'Test Sample Data'!K58-'Choose Housekeeping Genes'!L$20,35-'Choose Housekeeping Genes'!L$20),"")</f>
        <v/>
      </c>
      <c r="L58" s="22" t="str">
        <f>IF(SUM('Test Sample Data'!L$3:L$194)&gt;10,IF(AND(ISNUMBER('Test Sample Data'!L58),'Test Sample Data'!L58&lt;35,'Test Sample Data'!L58&gt;0),'Test Sample Data'!L58-'Choose Housekeeping Genes'!M$20,35-'Choose Housekeeping Genes'!M$20),"")</f>
        <v/>
      </c>
      <c r="M58" s="22" t="str">
        <f>IF(SUM('Test Sample Data'!M$3:M$194)&gt;10,IF(AND(ISNUMBER('Test Sample Data'!M58),'Test Sample Data'!M58&lt;35,'Test Sample Data'!M58&gt;0),'Test Sample Data'!M58-'Choose Housekeeping Genes'!N$20,35-'Choose Housekeeping Genes'!N$20),"")</f>
        <v/>
      </c>
      <c r="N58" s="22" t="str">
        <f>IF(SUM('Test Sample Data'!N$3:N$194)&gt;10,IF(AND(ISNUMBER('Test Sample Data'!N58),'Test Sample Data'!N58&lt;35,'Test Sample Data'!N58&gt;0),'Test Sample Data'!N58-'Choose Housekeeping Genes'!O$20,35-'Choose Housekeeping Genes'!O$20),"")</f>
        <v/>
      </c>
      <c r="O58" s="22" t="str">
        <f>IF(SUM('Test Sample Data'!O$3:O$194)&gt;10,IF(AND(ISNUMBER('Test Sample Data'!O58),'Test Sample Data'!O58&lt;35,'Test Sample Data'!O58&gt;0),'Test Sample Data'!O58-'Choose Housekeeping Genes'!P$20,35-'Choose Housekeeping Genes'!P$20),"")</f>
        <v/>
      </c>
      <c r="P58" s="22" t="str">
        <f>IF(SUM('Test Sample Data'!P$3:P$194)&gt;10,IF(AND(ISNUMBER('Test Sample Data'!P58),'Test Sample Data'!P58&lt;35,'Test Sample Data'!P58&gt;0),'Test Sample Data'!P58-'Choose Housekeeping Genes'!Q$20,35-'Choose Housekeeping Genes'!Q$20),"")</f>
        <v/>
      </c>
      <c r="Q58" s="22" t="str">
        <f>IF(SUM('Test Sample Data'!Q$3:Q$194)&gt;10,IF(AND(ISNUMBER('Test Sample Data'!Q58),'Test Sample Data'!Q58&lt;35,'Test Sample Data'!Q58&gt;0),'Test Sample Data'!Q58-'Choose Housekeeping Genes'!R$20,35-'Choose Housekeeping Genes'!R$20),"")</f>
        <v/>
      </c>
      <c r="R58" s="22" t="str">
        <f>IF(SUM('Test Sample Data'!R$3:R$194)&gt;10,IF(AND(ISNUMBER('Test Sample Data'!R58),'Test Sample Data'!R58&lt;35,'Test Sample Data'!R58&gt;0),'Test Sample Data'!R58-'Choose Housekeeping Genes'!S$20,35-'Choose Housekeeping Genes'!S$20),"")</f>
        <v/>
      </c>
      <c r="S58" s="22" t="str">
        <f>IF(SUM('Test Sample Data'!S$3:S$194)&gt;10,IF(AND(ISNUMBER('Test Sample Data'!S58),'Test Sample Data'!S58&lt;35,'Test Sample Data'!S58&gt;0),'Test Sample Data'!S58-'Choose Housekeeping Genes'!T$20,35-'Choose Housekeeping Genes'!T$20),"")</f>
        <v/>
      </c>
      <c r="T58" s="22" t="str">
        <f>IF(SUM('Test Sample Data'!T$3:T$194)&gt;10,IF(AND(ISNUMBER('Test Sample Data'!T58),'Test Sample Data'!T58&lt;35,'Test Sample Data'!T58&gt;0),'Test Sample Data'!T58-'Choose Housekeeping Genes'!U$20,35-'Choose Housekeeping Genes'!U$20),"")</f>
        <v/>
      </c>
      <c r="U58" s="22" t="str">
        <f>IF(SUM('Test Sample Data'!U$3:U$194)&gt;10,IF(AND(ISNUMBER('Test Sample Data'!U58),'Test Sample Data'!U58&lt;35,'Test Sample Data'!U58&gt;0),'Test Sample Data'!U58-'Choose Housekeeping Genes'!V$20,35-'Choose Housekeeping Genes'!V$20),"")</f>
        <v/>
      </c>
      <c r="V58" s="22" t="str">
        <f>IF(SUM('Test Sample Data'!V$3:V$194)&gt;10,IF(AND(ISNUMBER('Test Sample Data'!V58),'Test Sample Data'!V58&lt;35,'Test Sample Data'!V58&gt;0),'Test Sample Data'!V58-'Choose Housekeeping Genes'!W$20,35-'Choose Housekeeping Genes'!W$20),"")</f>
        <v/>
      </c>
      <c r="W58" s="144" t="str">
        <f>'Control Sample Data'!A58</f>
        <v>Firre</v>
      </c>
      <c r="X58" s="145" t="s">
        <v>330</v>
      </c>
      <c r="Y58" s="22" t="str">
        <f>IF(SUM('Control Sample Data'!C$3:C$194)&gt;10,IF(AND(ISNUMBER('Control Sample Data'!C58),'Control Sample Data'!C58&lt;35,'Control Sample Data'!C58&gt;0),'Control Sample Data'!C58-'Choose Housekeeping Genes'!AA$20,35-'Choose Housekeeping Genes'!AA$20),"")</f>
        <v/>
      </c>
      <c r="Z58" s="22" t="str">
        <f>IF(SUM('Control Sample Data'!D$3:D$194)&gt;10,IF(AND(ISNUMBER('Control Sample Data'!D58),'Control Sample Data'!D58&lt;35,'Control Sample Data'!D58&gt;0),'Control Sample Data'!D58-'Choose Housekeeping Genes'!AB$20,35-'Choose Housekeeping Genes'!AB$20),"")</f>
        <v/>
      </c>
      <c r="AA58" s="22" t="str">
        <f>IF(SUM('Control Sample Data'!E$3:E$194)&gt;10,IF(AND(ISNUMBER('Control Sample Data'!E58),'Control Sample Data'!E58&lt;35,'Control Sample Data'!E58&gt;0),'Control Sample Data'!E58-'Choose Housekeeping Genes'!AC$20,35-'Choose Housekeeping Genes'!AC$20),"")</f>
        <v/>
      </c>
      <c r="AB58" s="22" t="str">
        <f>IF(SUM('Control Sample Data'!F$3:F$194)&gt;10,IF(AND(ISNUMBER('Control Sample Data'!F58),'Control Sample Data'!F58&lt;35,'Control Sample Data'!F58&gt;0),'Control Sample Data'!F58-'Choose Housekeeping Genes'!AD$20,35-'Choose Housekeeping Genes'!AD$20),"")</f>
        <v/>
      </c>
      <c r="AC58" s="22" t="str">
        <f>IF(SUM('Control Sample Data'!G$3:G$194)&gt;10,IF(AND(ISNUMBER('Control Sample Data'!G58),'Control Sample Data'!G58&lt;35,'Control Sample Data'!G58&gt;0),'Control Sample Data'!G58-'Choose Housekeeping Genes'!AE$20,35-'Choose Housekeeping Genes'!AE$20),"")</f>
        <v/>
      </c>
      <c r="AD58" s="22" t="str">
        <f>IF(SUM('Control Sample Data'!H$3:H$194)&gt;10,IF(AND(ISNUMBER('Control Sample Data'!H58),'Control Sample Data'!H58&lt;35,'Control Sample Data'!H58&gt;0),'Control Sample Data'!H58-'Choose Housekeeping Genes'!AF$20,35-'Choose Housekeeping Genes'!AF$20),"")</f>
        <v/>
      </c>
      <c r="AE58" s="22" t="str">
        <f>IF(SUM('Control Sample Data'!I$3:I$194)&gt;10,IF(AND(ISNUMBER('Control Sample Data'!I58),'Control Sample Data'!I58&lt;35,'Control Sample Data'!I58&gt;0),'Control Sample Data'!I58-'Choose Housekeeping Genes'!AG$20,35-'Choose Housekeeping Genes'!AG$20),"")</f>
        <v/>
      </c>
      <c r="AF58" s="22" t="str">
        <f>IF(SUM('Control Sample Data'!J$3:J$194)&gt;10,IF(AND(ISNUMBER('Control Sample Data'!J58),'Control Sample Data'!J58&lt;35,'Control Sample Data'!J58&gt;0),'Control Sample Data'!J58-'Choose Housekeeping Genes'!AH$20,35-'Choose Housekeeping Genes'!AH$20),"")</f>
        <v/>
      </c>
      <c r="AG58" s="22" t="str">
        <f>IF(SUM('Control Sample Data'!K$3:K$194)&gt;10,IF(AND(ISNUMBER('Control Sample Data'!K58),'Control Sample Data'!K58&lt;35,'Control Sample Data'!K58&gt;0),'Control Sample Data'!K58-'Choose Housekeeping Genes'!AI$20,35-'Choose Housekeeping Genes'!AI$20),"")</f>
        <v/>
      </c>
      <c r="AH58" s="22" t="str">
        <f>IF(SUM('Control Sample Data'!L$3:L$194)&gt;10,IF(AND(ISNUMBER('Control Sample Data'!L58),'Control Sample Data'!L58&lt;35,'Control Sample Data'!L58&gt;0),'Control Sample Data'!L58-'Choose Housekeeping Genes'!AJ$20,35-'Choose Housekeeping Genes'!AJ$20),"")</f>
        <v/>
      </c>
      <c r="AI58" s="22" t="str">
        <f>IF(SUM('Control Sample Data'!M$3:M$194)&gt;10,IF(AND(ISNUMBER('Control Sample Data'!M58),'Control Sample Data'!M58&lt;35,'Control Sample Data'!M58&gt;0),'Control Sample Data'!M58-'Choose Housekeeping Genes'!AK$20,35-'Choose Housekeeping Genes'!AK$20),"")</f>
        <v/>
      </c>
      <c r="AJ58" s="22" t="str">
        <f>IF(SUM('Control Sample Data'!N$3:N$194)&gt;10,IF(AND(ISNUMBER('Control Sample Data'!N58),'Control Sample Data'!N58&lt;35,'Control Sample Data'!N58&gt;0),'Control Sample Data'!N58-'Choose Housekeeping Genes'!AL$20,35-'Choose Housekeeping Genes'!AL$20),"")</f>
        <v/>
      </c>
      <c r="AK58" s="22" t="str">
        <f>IF(SUM('Control Sample Data'!O$3:O$194)&gt;10,IF(AND(ISNUMBER('Control Sample Data'!O58),'Control Sample Data'!O58&lt;35,'Control Sample Data'!O58&gt;0),'Control Sample Data'!O58-'Choose Housekeeping Genes'!AM$20,35-'Choose Housekeeping Genes'!AM$20),"")</f>
        <v/>
      </c>
      <c r="AL58" s="22" t="str">
        <f>IF(SUM('Control Sample Data'!P$3:P$194)&gt;10,IF(AND(ISNUMBER('Control Sample Data'!P58),'Control Sample Data'!P58&lt;35,'Control Sample Data'!P58&gt;0),'Control Sample Data'!P58-'Choose Housekeeping Genes'!AN$20,35-'Choose Housekeeping Genes'!AN$20),"")</f>
        <v/>
      </c>
      <c r="AM58" s="22" t="str">
        <f>IF(SUM('Control Sample Data'!Q$3:Q$194)&gt;10,IF(AND(ISNUMBER('Control Sample Data'!Q58),'Control Sample Data'!Q58&lt;35,'Control Sample Data'!Q58&gt;0),'Control Sample Data'!Q58-'Choose Housekeeping Genes'!AO$20,35-'Choose Housekeeping Genes'!AO$20),"")</f>
        <v/>
      </c>
      <c r="AN58" s="22" t="str">
        <f>IF(SUM('Control Sample Data'!R$3:R$194)&gt;10,IF(AND(ISNUMBER('Control Sample Data'!R58),'Control Sample Data'!R58&lt;35,'Control Sample Data'!R58&gt;0),'Control Sample Data'!R58-'Choose Housekeeping Genes'!AP$20,35-'Choose Housekeeping Genes'!AP$20),"")</f>
        <v/>
      </c>
      <c r="AO58" s="22" t="str">
        <f>IF(SUM('Control Sample Data'!S$3:S$194)&gt;10,IF(AND(ISNUMBER('Control Sample Data'!S58),'Control Sample Data'!S58&lt;35,'Control Sample Data'!S58&gt;0),'Control Sample Data'!S58-'Choose Housekeeping Genes'!AQ$20,35-'Choose Housekeeping Genes'!AQ$20),"")</f>
        <v/>
      </c>
      <c r="AP58" s="22" t="str">
        <f>IF(SUM('Control Sample Data'!T$3:T$194)&gt;10,IF(AND(ISNUMBER('Control Sample Data'!T58),'Control Sample Data'!T58&lt;35,'Control Sample Data'!T58&gt;0),'Control Sample Data'!T58-'Choose Housekeeping Genes'!AR$20,35-'Choose Housekeeping Genes'!AR$20),"")</f>
        <v/>
      </c>
      <c r="AQ58" s="22" t="str">
        <f>IF(SUM('Control Sample Data'!U$3:U$194)&gt;10,IF(AND(ISNUMBER('Control Sample Data'!U58),'Control Sample Data'!U58&lt;35,'Control Sample Data'!U58&gt;0),'Control Sample Data'!U58-'Choose Housekeeping Genes'!AS$20,35-'Choose Housekeeping Genes'!AS$20),"")</f>
        <v/>
      </c>
      <c r="AR58" s="22" t="str">
        <f>IF(SUM('Control Sample Data'!V$3:V$194)&gt;10,IF(AND(ISNUMBER('Control Sample Data'!V58),'Control Sample Data'!V58&lt;35,'Control Sample Data'!V58&gt;0),'Control Sample Data'!V58-'Choose Housekeeping Genes'!AT$20,35-'Choose Housekeeping Genes'!AT$20),"")</f>
        <v/>
      </c>
      <c r="AS58" s="73" t="str">
        <f>'Control Sample Data'!A58</f>
        <v>Firre</v>
      </c>
      <c r="AT58" s="21" t="s">
        <v>330</v>
      </c>
      <c r="AU58" s="22" t="str">
        <f ca="1">IF(ISNUMBER(C58-'Choose Housekeeping Genes'!D$12),C58-'Choose Housekeeping Genes'!D$12,"")</f>
        <v/>
      </c>
      <c r="AV58" s="22" t="str">
        <f ca="1">IF(ISNUMBER(D58-'Choose Housekeeping Genes'!E$12),D58-'Choose Housekeeping Genes'!E$12,"")</f>
        <v/>
      </c>
      <c r="AW58" s="22" t="str">
        <f ca="1">IF(ISNUMBER(E58-'Choose Housekeeping Genes'!F$12),E58-'Choose Housekeeping Genes'!F$12,"")</f>
        <v/>
      </c>
      <c r="AX58" s="22" t="str">
        <f ca="1">IF(ISNUMBER(F58-'Choose Housekeeping Genes'!G$12),F58-'Choose Housekeeping Genes'!G$12,"")</f>
        <v/>
      </c>
      <c r="AY58" s="22" t="str">
        <f ca="1">IF(ISNUMBER(G58-'Choose Housekeeping Genes'!H$12),G58-'Choose Housekeeping Genes'!H$12,"")</f>
        <v/>
      </c>
      <c r="AZ58" s="22" t="str">
        <f ca="1">IF(ISNUMBER(H58-'Choose Housekeeping Genes'!I$12),H58-'Choose Housekeeping Genes'!I$12,"")</f>
        <v/>
      </c>
      <c r="BA58" s="22" t="str">
        <f ca="1">IF(ISNUMBER(I58-'Choose Housekeeping Genes'!J$12),I58-'Choose Housekeeping Genes'!J$12,"")</f>
        <v/>
      </c>
      <c r="BB58" s="22" t="str">
        <f ca="1">IF(ISNUMBER(J58-'Choose Housekeeping Genes'!K$12),J58-'Choose Housekeeping Genes'!K$12,"")</f>
        <v/>
      </c>
      <c r="BC58" s="22" t="str">
        <f ca="1">IF(ISNUMBER(K58-'Choose Housekeeping Genes'!L$12),K58-'Choose Housekeeping Genes'!L$12,"")</f>
        <v/>
      </c>
      <c r="BD58" s="22" t="str">
        <f ca="1">IF(ISNUMBER(L58-'Choose Housekeeping Genes'!M$12),L58-'Choose Housekeeping Genes'!M$12,"")</f>
        <v/>
      </c>
      <c r="BE58" s="22" t="str">
        <f ca="1">IF(ISNUMBER(M58-'Choose Housekeeping Genes'!N$12),M58-'Choose Housekeeping Genes'!N$12,"")</f>
        <v/>
      </c>
      <c r="BF58" s="22" t="str">
        <f ca="1">IF(ISNUMBER(N58-'Choose Housekeeping Genes'!O$12),N58-'Choose Housekeeping Genes'!O$12,"")</f>
        <v/>
      </c>
      <c r="BG58" s="22" t="str">
        <f ca="1">IF(ISNUMBER(O58-'Choose Housekeeping Genes'!P$12),O58-'Choose Housekeeping Genes'!P$12,"")</f>
        <v/>
      </c>
      <c r="BH58" s="22" t="str">
        <f ca="1">IF(ISNUMBER(P58-'Choose Housekeeping Genes'!Q$12),P58-'Choose Housekeeping Genes'!Q$12,"")</f>
        <v/>
      </c>
      <c r="BI58" s="22" t="str">
        <f ca="1">IF(ISNUMBER(Q58-'Choose Housekeeping Genes'!R$12),Q58-'Choose Housekeeping Genes'!R$12,"")</f>
        <v/>
      </c>
      <c r="BJ58" s="22" t="str">
        <f ca="1">IF(ISNUMBER(R58-'Choose Housekeeping Genes'!S$12),R58-'Choose Housekeeping Genes'!S$12,"")</f>
        <v/>
      </c>
      <c r="BK58" s="22" t="str">
        <f ca="1">IF(ISNUMBER(S58-'Choose Housekeeping Genes'!T$12),S58-'Choose Housekeeping Genes'!T$12,"")</f>
        <v/>
      </c>
      <c r="BL58" s="22" t="str">
        <f ca="1">IF(ISNUMBER(T58-'Choose Housekeeping Genes'!U$12),T58-'Choose Housekeeping Genes'!U$12,"")</f>
        <v/>
      </c>
      <c r="BM58" s="22" t="str">
        <f ca="1">IF(ISNUMBER(U58-'Choose Housekeeping Genes'!V$12),U58-'Choose Housekeeping Genes'!V$12,"")</f>
        <v/>
      </c>
      <c r="BN58" s="22" t="str">
        <f ca="1">IF(ISNUMBER(V58-'Choose Housekeeping Genes'!W$12),V58-'Choose Housekeeping Genes'!W$12,"")</f>
        <v/>
      </c>
      <c r="BO58" s="147" t="str">
        <f t="shared" si="47"/>
        <v>Firre</v>
      </c>
      <c r="BP58" s="145" t="s">
        <v>330</v>
      </c>
      <c r="BQ58" s="22" t="str">
        <f ca="1">IF(ISNUMBER(Y58-'Choose Housekeeping Genes'!AA$12),Y58-'Choose Housekeeping Genes'!AA$12,"")</f>
        <v/>
      </c>
      <c r="BR58" s="22" t="str">
        <f ca="1">IF(ISNUMBER(Z58-'Choose Housekeeping Genes'!AB$12),Z58-'Choose Housekeeping Genes'!AB$12,"")</f>
        <v/>
      </c>
      <c r="BS58" s="22" t="str">
        <f ca="1">IF(ISNUMBER(AA58-'Choose Housekeeping Genes'!AC$12),AA58-'Choose Housekeeping Genes'!AC$12,"")</f>
        <v/>
      </c>
      <c r="BT58" s="22" t="str">
        <f ca="1">IF(ISNUMBER(AB58-'Choose Housekeeping Genes'!AD$12),AB58-'Choose Housekeeping Genes'!AD$12,"")</f>
        <v/>
      </c>
      <c r="BU58" s="22" t="str">
        <f ca="1">IF(ISNUMBER(AC58-'Choose Housekeeping Genes'!AE$12),AC58-'Choose Housekeeping Genes'!AE$12,"")</f>
        <v/>
      </c>
      <c r="BV58" s="22" t="str">
        <f ca="1">IF(ISNUMBER(AD58-'Choose Housekeeping Genes'!AF$12),AD58-'Choose Housekeeping Genes'!AF$12,"")</f>
        <v/>
      </c>
      <c r="BW58" s="22" t="str">
        <f ca="1">IF(ISNUMBER(AE58-'Choose Housekeeping Genes'!AG$12),AE58-'Choose Housekeeping Genes'!AG$12,"")</f>
        <v/>
      </c>
      <c r="BX58" s="22" t="str">
        <f ca="1">IF(ISNUMBER(AF58-'Choose Housekeeping Genes'!AH$12),AF58-'Choose Housekeeping Genes'!AH$12,"")</f>
        <v/>
      </c>
      <c r="BY58" s="22" t="str">
        <f ca="1">IF(ISNUMBER(AG58-'Choose Housekeeping Genes'!AI$12),AG58-'Choose Housekeeping Genes'!AI$12,"")</f>
        <v/>
      </c>
      <c r="BZ58" s="22" t="str">
        <f ca="1">IF(ISNUMBER(AH58-'Choose Housekeeping Genes'!AJ$12),AH58-'Choose Housekeeping Genes'!AJ$12,"")</f>
        <v/>
      </c>
      <c r="CA58" s="22" t="str">
        <f ca="1">IF(ISNUMBER(AI58-'Choose Housekeeping Genes'!AK$12),AI58-'Choose Housekeeping Genes'!AK$12,"")</f>
        <v/>
      </c>
      <c r="CB58" s="22" t="str">
        <f ca="1">IF(ISNUMBER(AJ58-'Choose Housekeeping Genes'!AL$12),AJ58-'Choose Housekeeping Genes'!AL$12,"")</f>
        <v/>
      </c>
      <c r="CC58" s="22" t="str">
        <f ca="1">IF(ISNUMBER(AK58-'Choose Housekeeping Genes'!AM$12),AK58-'Choose Housekeeping Genes'!AM$12,"")</f>
        <v/>
      </c>
      <c r="CD58" s="22" t="str">
        <f ca="1">IF(ISNUMBER(AL58-'Choose Housekeeping Genes'!AN$12),AL58-'Choose Housekeeping Genes'!AN$12,"")</f>
        <v/>
      </c>
      <c r="CE58" s="22" t="str">
        <f ca="1">IF(ISNUMBER(AM58-'Choose Housekeeping Genes'!AO$12),AM58-'Choose Housekeeping Genes'!AO$12,"")</f>
        <v/>
      </c>
      <c r="CF58" s="22" t="str">
        <f ca="1">IF(ISNUMBER(AN58-'Choose Housekeeping Genes'!AP$12),AN58-'Choose Housekeeping Genes'!AP$12,"")</f>
        <v/>
      </c>
      <c r="CG58" s="22" t="str">
        <f ca="1">IF(ISNUMBER(AO58-'Choose Housekeeping Genes'!AQ$12),AO58-'Choose Housekeeping Genes'!AQ$12,"")</f>
        <v/>
      </c>
      <c r="CH58" s="22" t="str">
        <f ca="1">IF(ISNUMBER(AP58-'Choose Housekeeping Genes'!AR$12),AP58-'Choose Housekeeping Genes'!AR$12,"")</f>
        <v/>
      </c>
      <c r="CI58" s="22" t="str">
        <f ca="1">IF(ISNUMBER(AQ58-'Choose Housekeeping Genes'!AS$12),AQ58-'Choose Housekeeping Genes'!AS$12,"")</f>
        <v/>
      </c>
      <c r="CJ58" s="22" t="str">
        <f ca="1">IF(ISNUMBER(AR58-'Choose Housekeeping Genes'!AT$12),AR58-'Choose Housekeeping Genes'!AT$12,"")</f>
        <v/>
      </c>
      <c r="CK58" s="69" t="e">
        <f t="shared" ca="1" si="4"/>
        <v>#DIV/0!</v>
      </c>
      <c r="CL58" s="148" t="e">
        <f t="shared" ca="1" si="5"/>
        <v>#DIV/0!</v>
      </c>
      <c r="DA58" s="73" t="str">
        <f>'Transcript table'!C66</f>
        <v>Firre</v>
      </c>
      <c r="DB58" s="21" t="s">
        <v>330</v>
      </c>
      <c r="DC58" s="68" t="str">
        <f t="shared" ca="1" si="6"/>
        <v/>
      </c>
      <c r="DD58" s="68" t="str">
        <f t="shared" ca="1" si="7"/>
        <v/>
      </c>
      <c r="DE58" s="68" t="str">
        <f t="shared" ca="1" si="8"/>
        <v/>
      </c>
      <c r="DF58" s="68" t="str">
        <f t="shared" ca="1" si="9"/>
        <v/>
      </c>
      <c r="DG58" s="68" t="str">
        <f t="shared" ca="1" si="10"/>
        <v/>
      </c>
      <c r="DH58" s="68" t="str">
        <f t="shared" ca="1" si="11"/>
        <v/>
      </c>
      <c r="DI58" s="68" t="str">
        <f t="shared" ca="1" si="12"/>
        <v/>
      </c>
      <c r="DJ58" s="68" t="str">
        <f t="shared" ca="1" si="13"/>
        <v/>
      </c>
      <c r="DK58" s="68" t="str">
        <f t="shared" ca="1" si="14"/>
        <v/>
      </c>
      <c r="DL58" s="68" t="str">
        <f t="shared" ca="1" si="15"/>
        <v/>
      </c>
      <c r="DM58" s="68" t="str">
        <f t="shared" ca="1" si="16"/>
        <v/>
      </c>
      <c r="DN58" s="68" t="str">
        <f t="shared" ca="1" si="17"/>
        <v/>
      </c>
      <c r="DO58" s="68" t="str">
        <f t="shared" ca="1" si="18"/>
        <v/>
      </c>
      <c r="DP58" s="68" t="str">
        <f t="shared" ca="1" si="19"/>
        <v/>
      </c>
      <c r="DQ58" s="68" t="str">
        <f t="shared" ca="1" si="20"/>
        <v/>
      </c>
      <c r="DR58" s="68" t="str">
        <f t="shared" ca="1" si="21"/>
        <v/>
      </c>
      <c r="DS58" s="68" t="str">
        <f t="shared" ca="1" si="22"/>
        <v/>
      </c>
      <c r="DT58" s="68" t="str">
        <f t="shared" ca="1" si="23"/>
        <v/>
      </c>
      <c r="DU58" s="68" t="str">
        <f t="shared" ca="1" si="24"/>
        <v/>
      </c>
      <c r="DV58" s="68" t="str">
        <f t="shared" ca="1" si="25"/>
        <v/>
      </c>
      <c r="DW58" s="146" t="str">
        <f>'Transcript table'!C66</f>
        <v>Firre</v>
      </c>
      <c r="DX58" s="145" t="s">
        <v>330</v>
      </c>
      <c r="DY58" s="68" t="str">
        <f t="shared" ca="1" si="26"/>
        <v/>
      </c>
      <c r="DZ58" s="68" t="str">
        <f t="shared" ca="1" si="27"/>
        <v/>
      </c>
      <c r="EA58" s="68" t="str">
        <f t="shared" ca="1" si="28"/>
        <v/>
      </c>
      <c r="EB58" s="68" t="str">
        <f t="shared" ca="1" si="29"/>
        <v/>
      </c>
      <c r="EC58" s="68" t="str">
        <f t="shared" ca="1" si="30"/>
        <v/>
      </c>
      <c r="ED58" s="68" t="str">
        <f t="shared" ca="1" si="31"/>
        <v/>
      </c>
      <c r="EE58" s="68" t="str">
        <f t="shared" ca="1" si="32"/>
        <v/>
      </c>
      <c r="EF58" s="68" t="str">
        <f t="shared" ca="1" si="33"/>
        <v/>
      </c>
      <c r="EG58" s="68" t="str">
        <f t="shared" ca="1" si="34"/>
        <v/>
      </c>
      <c r="EH58" s="68" t="str">
        <f t="shared" ca="1" si="35"/>
        <v/>
      </c>
      <c r="EI58" s="68" t="str">
        <f t="shared" ca="1" si="36"/>
        <v/>
      </c>
      <c r="EJ58" s="68" t="str">
        <f t="shared" ca="1" si="37"/>
        <v/>
      </c>
      <c r="EK58" s="68" t="str">
        <f t="shared" ca="1" si="38"/>
        <v/>
      </c>
      <c r="EL58" s="68" t="str">
        <f t="shared" ca="1" si="39"/>
        <v/>
      </c>
      <c r="EM58" s="68" t="str">
        <f t="shared" ca="1" si="40"/>
        <v/>
      </c>
      <c r="EN58" s="68" t="str">
        <f t="shared" ca="1" si="41"/>
        <v/>
      </c>
      <c r="EO58" s="68" t="str">
        <f t="shared" ca="1" si="42"/>
        <v/>
      </c>
      <c r="EP58" s="68" t="str">
        <f t="shared" ca="1" si="43"/>
        <v/>
      </c>
      <c r="EQ58" s="68" t="str">
        <f t="shared" ca="1" si="44"/>
        <v/>
      </c>
      <c r="ER58" s="68" t="str">
        <f t="shared" ca="1" si="45"/>
        <v/>
      </c>
    </row>
    <row r="59" spans="1:148" ht="12.75" customHeight="1">
      <c r="A59" s="139" t="str">
        <f>'Test Sample Data'!A59</f>
        <v>Ftx-1</v>
      </c>
      <c r="B59" s="141" t="s">
        <v>328</v>
      </c>
      <c r="C59" s="22" t="str">
        <f>IF(SUM('Test Sample Data'!C$3:C$194)&gt;10,IF(AND(ISNUMBER('Test Sample Data'!C59),'Test Sample Data'!C59&lt;35,'Test Sample Data'!C59&gt;0),'Test Sample Data'!C59-'Choose Housekeeping Genes'!D$20,35-'Choose Housekeeping Genes'!D$20),"")</f>
        <v/>
      </c>
      <c r="D59" s="22" t="str">
        <f>IF(SUM('Test Sample Data'!D$3:D$194)&gt;10,IF(AND(ISNUMBER('Test Sample Data'!D59),'Test Sample Data'!D59&lt;35,'Test Sample Data'!D59&gt;0),'Test Sample Data'!D59-'Choose Housekeeping Genes'!E$20,35-'Choose Housekeeping Genes'!E$20),"")</f>
        <v/>
      </c>
      <c r="E59" s="22" t="str">
        <f>IF(SUM('Test Sample Data'!E$3:E$194)&gt;10,IF(AND(ISNUMBER('Test Sample Data'!E59),'Test Sample Data'!E59&lt;35,'Test Sample Data'!E59&gt;0),'Test Sample Data'!E59-'Choose Housekeeping Genes'!F$20,35-'Choose Housekeeping Genes'!F$20),"")</f>
        <v/>
      </c>
      <c r="F59" s="22" t="str">
        <f>IF(SUM('Test Sample Data'!F$3:F$194)&gt;10,IF(AND(ISNUMBER('Test Sample Data'!F59),'Test Sample Data'!F59&lt;35,'Test Sample Data'!F59&gt;0),'Test Sample Data'!F59-'Choose Housekeeping Genes'!G$20,35-'Choose Housekeeping Genes'!G$20),"")</f>
        <v/>
      </c>
      <c r="G59" s="22" t="str">
        <f>IF(SUM('Test Sample Data'!G$3:G$194)&gt;10,IF(AND(ISNUMBER('Test Sample Data'!G59),'Test Sample Data'!G59&lt;35,'Test Sample Data'!G59&gt;0),'Test Sample Data'!G59-'Choose Housekeeping Genes'!H$20,35-'Choose Housekeeping Genes'!H$20),"")</f>
        <v/>
      </c>
      <c r="H59" s="22" t="str">
        <f>IF(SUM('Test Sample Data'!H$3:H$194)&gt;10,IF(AND(ISNUMBER('Test Sample Data'!H59),'Test Sample Data'!H59&lt;35,'Test Sample Data'!H59&gt;0),'Test Sample Data'!H59-'Choose Housekeeping Genes'!I$20,35-'Choose Housekeeping Genes'!I$20),"")</f>
        <v/>
      </c>
      <c r="I59" s="22" t="str">
        <f>IF(SUM('Test Sample Data'!I$3:I$194)&gt;10,IF(AND(ISNUMBER('Test Sample Data'!I59),'Test Sample Data'!I59&lt;35,'Test Sample Data'!I59&gt;0),'Test Sample Data'!I59-'Choose Housekeeping Genes'!J$20,35-'Choose Housekeeping Genes'!J$20),"")</f>
        <v/>
      </c>
      <c r="J59" s="22" t="str">
        <f>IF(SUM('Test Sample Data'!J$3:J$194)&gt;10,IF(AND(ISNUMBER('Test Sample Data'!J59),'Test Sample Data'!J59&lt;35,'Test Sample Data'!J59&gt;0),'Test Sample Data'!J59-'Choose Housekeeping Genes'!K$20,35-'Choose Housekeeping Genes'!K$20),"")</f>
        <v/>
      </c>
      <c r="K59" s="22" t="str">
        <f>IF(SUM('Test Sample Data'!K$3:K$194)&gt;10,IF(AND(ISNUMBER('Test Sample Data'!K59),'Test Sample Data'!K59&lt;35,'Test Sample Data'!K59&gt;0),'Test Sample Data'!K59-'Choose Housekeeping Genes'!L$20,35-'Choose Housekeeping Genes'!L$20),"")</f>
        <v/>
      </c>
      <c r="L59" s="22" t="str">
        <f>IF(SUM('Test Sample Data'!L$3:L$194)&gt;10,IF(AND(ISNUMBER('Test Sample Data'!L59),'Test Sample Data'!L59&lt;35,'Test Sample Data'!L59&gt;0),'Test Sample Data'!L59-'Choose Housekeeping Genes'!M$20,35-'Choose Housekeeping Genes'!M$20),"")</f>
        <v/>
      </c>
      <c r="M59" s="22" t="str">
        <f>IF(SUM('Test Sample Data'!M$3:M$194)&gt;10,IF(AND(ISNUMBER('Test Sample Data'!M59),'Test Sample Data'!M59&lt;35,'Test Sample Data'!M59&gt;0),'Test Sample Data'!M59-'Choose Housekeeping Genes'!N$20,35-'Choose Housekeeping Genes'!N$20),"")</f>
        <v/>
      </c>
      <c r="N59" s="22" t="str">
        <f>IF(SUM('Test Sample Data'!N$3:N$194)&gt;10,IF(AND(ISNUMBER('Test Sample Data'!N59),'Test Sample Data'!N59&lt;35,'Test Sample Data'!N59&gt;0),'Test Sample Data'!N59-'Choose Housekeeping Genes'!O$20,35-'Choose Housekeeping Genes'!O$20),"")</f>
        <v/>
      </c>
      <c r="O59" s="22" t="str">
        <f>IF(SUM('Test Sample Data'!O$3:O$194)&gt;10,IF(AND(ISNUMBER('Test Sample Data'!O59),'Test Sample Data'!O59&lt;35,'Test Sample Data'!O59&gt;0),'Test Sample Data'!O59-'Choose Housekeeping Genes'!P$20,35-'Choose Housekeeping Genes'!P$20),"")</f>
        <v/>
      </c>
      <c r="P59" s="22" t="str">
        <f>IF(SUM('Test Sample Data'!P$3:P$194)&gt;10,IF(AND(ISNUMBER('Test Sample Data'!P59),'Test Sample Data'!P59&lt;35,'Test Sample Data'!P59&gt;0),'Test Sample Data'!P59-'Choose Housekeeping Genes'!Q$20,35-'Choose Housekeeping Genes'!Q$20),"")</f>
        <v/>
      </c>
      <c r="Q59" s="22" t="str">
        <f>IF(SUM('Test Sample Data'!Q$3:Q$194)&gt;10,IF(AND(ISNUMBER('Test Sample Data'!Q59),'Test Sample Data'!Q59&lt;35,'Test Sample Data'!Q59&gt;0),'Test Sample Data'!Q59-'Choose Housekeeping Genes'!R$20,35-'Choose Housekeeping Genes'!R$20),"")</f>
        <v/>
      </c>
      <c r="R59" s="22" t="str">
        <f>IF(SUM('Test Sample Data'!R$3:R$194)&gt;10,IF(AND(ISNUMBER('Test Sample Data'!R59),'Test Sample Data'!R59&lt;35,'Test Sample Data'!R59&gt;0),'Test Sample Data'!R59-'Choose Housekeeping Genes'!S$20,35-'Choose Housekeeping Genes'!S$20),"")</f>
        <v/>
      </c>
      <c r="S59" s="22" t="str">
        <f>IF(SUM('Test Sample Data'!S$3:S$194)&gt;10,IF(AND(ISNUMBER('Test Sample Data'!S59),'Test Sample Data'!S59&lt;35,'Test Sample Data'!S59&gt;0),'Test Sample Data'!S59-'Choose Housekeeping Genes'!T$20,35-'Choose Housekeeping Genes'!T$20),"")</f>
        <v/>
      </c>
      <c r="T59" s="22" t="str">
        <f>IF(SUM('Test Sample Data'!T$3:T$194)&gt;10,IF(AND(ISNUMBER('Test Sample Data'!T59),'Test Sample Data'!T59&lt;35,'Test Sample Data'!T59&gt;0),'Test Sample Data'!T59-'Choose Housekeeping Genes'!U$20,35-'Choose Housekeeping Genes'!U$20),"")</f>
        <v/>
      </c>
      <c r="U59" s="22" t="str">
        <f>IF(SUM('Test Sample Data'!U$3:U$194)&gt;10,IF(AND(ISNUMBER('Test Sample Data'!U59),'Test Sample Data'!U59&lt;35,'Test Sample Data'!U59&gt;0),'Test Sample Data'!U59-'Choose Housekeeping Genes'!V$20,35-'Choose Housekeeping Genes'!V$20),"")</f>
        <v/>
      </c>
      <c r="V59" s="22" t="str">
        <f>IF(SUM('Test Sample Data'!V$3:V$194)&gt;10,IF(AND(ISNUMBER('Test Sample Data'!V59),'Test Sample Data'!V59&lt;35,'Test Sample Data'!V59&gt;0),'Test Sample Data'!V59-'Choose Housekeeping Genes'!W$20,35-'Choose Housekeeping Genes'!W$20),"")</f>
        <v/>
      </c>
      <c r="W59" s="144" t="str">
        <f>'Control Sample Data'!A59</f>
        <v>Ftx-1</v>
      </c>
      <c r="X59" s="145" t="s">
        <v>328</v>
      </c>
      <c r="Y59" s="22" t="str">
        <f>IF(SUM('Control Sample Data'!C$3:C$194)&gt;10,IF(AND(ISNUMBER('Control Sample Data'!C59),'Control Sample Data'!C59&lt;35,'Control Sample Data'!C59&gt;0),'Control Sample Data'!C59-'Choose Housekeeping Genes'!AA$20,35-'Choose Housekeeping Genes'!AA$20),"")</f>
        <v/>
      </c>
      <c r="Z59" s="22" t="str">
        <f>IF(SUM('Control Sample Data'!D$3:D$194)&gt;10,IF(AND(ISNUMBER('Control Sample Data'!D59),'Control Sample Data'!D59&lt;35,'Control Sample Data'!D59&gt;0),'Control Sample Data'!D59-'Choose Housekeeping Genes'!AB$20,35-'Choose Housekeeping Genes'!AB$20),"")</f>
        <v/>
      </c>
      <c r="AA59" s="22" t="str">
        <f>IF(SUM('Control Sample Data'!E$3:E$194)&gt;10,IF(AND(ISNUMBER('Control Sample Data'!E59),'Control Sample Data'!E59&lt;35,'Control Sample Data'!E59&gt;0),'Control Sample Data'!E59-'Choose Housekeeping Genes'!AC$20,35-'Choose Housekeeping Genes'!AC$20),"")</f>
        <v/>
      </c>
      <c r="AB59" s="22" t="str">
        <f>IF(SUM('Control Sample Data'!F$3:F$194)&gt;10,IF(AND(ISNUMBER('Control Sample Data'!F59),'Control Sample Data'!F59&lt;35,'Control Sample Data'!F59&gt;0),'Control Sample Data'!F59-'Choose Housekeeping Genes'!AD$20,35-'Choose Housekeeping Genes'!AD$20),"")</f>
        <v/>
      </c>
      <c r="AC59" s="22" t="str">
        <f>IF(SUM('Control Sample Data'!G$3:G$194)&gt;10,IF(AND(ISNUMBER('Control Sample Data'!G59),'Control Sample Data'!G59&lt;35,'Control Sample Data'!G59&gt;0),'Control Sample Data'!G59-'Choose Housekeeping Genes'!AE$20,35-'Choose Housekeeping Genes'!AE$20),"")</f>
        <v/>
      </c>
      <c r="AD59" s="22" t="str">
        <f>IF(SUM('Control Sample Data'!H$3:H$194)&gt;10,IF(AND(ISNUMBER('Control Sample Data'!H59),'Control Sample Data'!H59&lt;35,'Control Sample Data'!H59&gt;0),'Control Sample Data'!H59-'Choose Housekeeping Genes'!AF$20,35-'Choose Housekeeping Genes'!AF$20),"")</f>
        <v/>
      </c>
      <c r="AE59" s="22" t="str">
        <f>IF(SUM('Control Sample Data'!I$3:I$194)&gt;10,IF(AND(ISNUMBER('Control Sample Data'!I59),'Control Sample Data'!I59&lt;35,'Control Sample Data'!I59&gt;0),'Control Sample Data'!I59-'Choose Housekeeping Genes'!AG$20,35-'Choose Housekeeping Genes'!AG$20),"")</f>
        <v/>
      </c>
      <c r="AF59" s="22" t="str">
        <f>IF(SUM('Control Sample Data'!J$3:J$194)&gt;10,IF(AND(ISNUMBER('Control Sample Data'!J59),'Control Sample Data'!J59&lt;35,'Control Sample Data'!J59&gt;0),'Control Sample Data'!J59-'Choose Housekeeping Genes'!AH$20,35-'Choose Housekeeping Genes'!AH$20),"")</f>
        <v/>
      </c>
      <c r="AG59" s="22" t="str">
        <f>IF(SUM('Control Sample Data'!K$3:K$194)&gt;10,IF(AND(ISNUMBER('Control Sample Data'!K59),'Control Sample Data'!K59&lt;35,'Control Sample Data'!K59&gt;0),'Control Sample Data'!K59-'Choose Housekeeping Genes'!AI$20,35-'Choose Housekeeping Genes'!AI$20),"")</f>
        <v/>
      </c>
      <c r="AH59" s="22" t="str">
        <f>IF(SUM('Control Sample Data'!L$3:L$194)&gt;10,IF(AND(ISNUMBER('Control Sample Data'!L59),'Control Sample Data'!L59&lt;35,'Control Sample Data'!L59&gt;0),'Control Sample Data'!L59-'Choose Housekeeping Genes'!AJ$20,35-'Choose Housekeeping Genes'!AJ$20),"")</f>
        <v/>
      </c>
      <c r="AI59" s="22" t="str">
        <f>IF(SUM('Control Sample Data'!M$3:M$194)&gt;10,IF(AND(ISNUMBER('Control Sample Data'!M59),'Control Sample Data'!M59&lt;35,'Control Sample Data'!M59&gt;0),'Control Sample Data'!M59-'Choose Housekeeping Genes'!AK$20,35-'Choose Housekeeping Genes'!AK$20),"")</f>
        <v/>
      </c>
      <c r="AJ59" s="22" t="str">
        <f>IF(SUM('Control Sample Data'!N$3:N$194)&gt;10,IF(AND(ISNUMBER('Control Sample Data'!N59),'Control Sample Data'!N59&lt;35,'Control Sample Data'!N59&gt;0),'Control Sample Data'!N59-'Choose Housekeeping Genes'!AL$20,35-'Choose Housekeeping Genes'!AL$20),"")</f>
        <v/>
      </c>
      <c r="AK59" s="22" t="str">
        <f>IF(SUM('Control Sample Data'!O$3:O$194)&gt;10,IF(AND(ISNUMBER('Control Sample Data'!O59),'Control Sample Data'!O59&lt;35,'Control Sample Data'!O59&gt;0),'Control Sample Data'!O59-'Choose Housekeeping Genes'!AM$20,35-'Choose Housekeeping Genes'!AM$20),"")</f>
        <v/>
      </c>
      <c r="AL59" s="22" t="str">
        <f>IF(SUM('Control Sample Data'!P$3:P$194)&gt;10,IF(AND(ISNUMBER('Control Sample Data'!P59),'Control Sample Data'!P59&lt;35,'Control Sample Data'!P59&gt;0),'Control Sample Data'!P59-'Choose Housekeeping Genes'!AN$20,35-'Choose Housekeeping Genes'!AN$20),"")</f>
        <v/>
      </c>
      <c r="AM59" s="22" t="str">
        <f>IF(SUM('Control Sample Data'!Q$3:Q$194)&gt;10,IF(AND(ISNUMBER('Control Sample Data'!Q59),'Control Sample Data'!Q59&lt;35,'Control Sample Data'!Q59&gt;0),'Control Sample Data'!Q59-'Choose Housekeeping Genes'!AO$20,35-'Choose Housekeeping Genes'!AO$20),"")</f>
        <v/>
      </c>
      <c r="AN59" s="22" t="str">
        <f>IF(SUM('Control Sample Data'!R$3:R$194)&gt;10,IF(AND(ISNUMBER('Control Sample Data'!R59),'Control Sample Data'!R59&lt;35,'Control Sample Data'!R59&gt;0),'Control Sample Data'!R59-'Choose Housekeeping Genes'!AP$20,35-'Choose Housekeeping Genes'!AP$20),"")</f>
        <v/>
      </c>
      <c r="AO59" s="22" t="str">
        <f>IF(SUM('Control Sample Data'!S$3:S$194)&gt;10,IF(AND(ISNUMBER('Control Sample Data'!S59),'Control Sample Data'!S59&lt;35,'Control Sample Data'!S59&gt;0),'Control Sample Data'!S59-'Choose Housekeeping Genes'!AQ$20,35-'Choose Housekeeping Genes'!AQ$20),"")</f>
        <v/>
      </c>
      <c r="AP59" s="22" t="str">
        <f>IF(SUM('Control Sample Data'!T$3:T$194)&gt;10,IF(AND(ISNUMBER('Control Sample Data'!T59),'Control Sample Data'!T59&lt;35,'Control Sample Data'!T59&gt;0),'Control Sample Data'!T59-'Choose Housekeeping Genes'!AR$20,35-'Choose Housekeeping Genes'!AR$20),"")</f>
        <v/>
      </c>
      <c r="AQ59" s="22" t="str">
        <f>IF(SUM('Control Sample Data'!U$3:U$194)&gt;10,IF(AND(ISNUMBER('Control Sample Data'!U59),'Control Sample Data'!U59&lt;35,'Control Sample Data'!U59&gt;0),'Control Sample Data'!U59-'Choose Housekeeping Genes'!AS$20,35-'Choose Housekeeping Genes'!AS$20),"")</f>
        <v/>
      </c>
      <c r="AR59" s="22" t="str">
        <f>IF(SUM('Control Sample Data'!V$3:V$194)&gt;10,IF(AND(ISNUMBER('Control Sample Data'!V59),'Control Sample Data'!V59&lt;35,'Control Sample Data'!V59&gt;0),'Control Sample Data'!V59-'Choose Housekeeping Genes'!AT$20,35-'Choose Housekeeping Genes'!AT$20),"")</f>
        <v/>
      </c>
      <c r="AS59" s="73" t="str">
        <f>'Control Sample Data'!A59</f>
        <v>Ftx-1</v>
      </c>
      <c r="AT59" s="21" t="s">
        <v>328</v>
      </c>
      <c r="AU59" s="22" t="str">
        <f ca="1">IF(ISNUMBER(C59-'Choose Housekeeping Genes'!D$12),C59-'Choose Housekeeping Genes'!D$12,"")</f>
        <v/>
      </c>
      <c r="AV59" s="22" t="str">
        <f ca="1">IF(ISNUMBER(D59-'Choose Housekeeping Genes'!E$12),D59-'Choose Housekeeping Genes'!E$12,"")</f>
        <v/>
      </c>
      <c r="AW59" s="22" t="str">
        <f ca="1">IF(ISNUMBER(E59-'Choose Housekeeping Genes'!F$12),E59-'Choose Housekeeping Genes'!F$12,"")</f>
        <v/>
      </c>
      <c r="AX59" s="22" t="str">
        <f ca="1">IF(ISNUMBER(F59-'Choose Housekeeping Genes'!G$12),F59-'Choose Housekeeping Genes'!G$12,"")</f>
        <v/>
      </c>
      <c r="AY59" s="22" t="str">
        <f ca="1">IF(ISNUMBER(G59-'Choose Housekeeping Genes'!H$12),G59-'Choose Housekeeping Genes'!H$12,"")</f>
        <v/>
      </c>
      <c r="AZ59" s="22" t="str">
        <f ca="1">IF(ISNUMBER(H59-'Choose Housekeeping Genes'!I$12),H59-'Choose Housekeeping Genes'!I$12,"")</f>
        <v/>
      </c>
      <c r="BA59" s="22" t="str">
        <f ca="1">IF(ISNUMBER(I59-'Choose Housekeeping Genes'!J$12),I59-'Choose Housekeeping Genes'!J$12,"")</f>
        <v/>
      </c>
      <c r="BB59" s="22" t="str">
        <f ca="1">IF(ISNUMBER(J59-'Choose Housekeeping Genes'!K$12),J59-'Choose Housekeeping Genes'!K$12,"")</f>
        <v/>
      </c>
      <c r="BC59" s="22" t="str">
        <f ca="1">IF(ISNUMBER(K59-'Choose Housekeeping Genes'!L$12),K59-'Choose Housekeeping Genes'!L$12,"")</f>
        <v/>
      </c>
      <c r="BD59" s="22" t="str">
        <f ca="1">IF(ISNUMBER(L59-'Choose Housekeeping Genes'!M$12),L59-'Choose Housekeeping Genes'!M$12,"")</f>
        <v/>
      </c>
      <c r="BE59" s="22" t="str">
        <f ca="1">IF(ISNUMBER(M59-'Choose Housekeeping Genes'!N$12),M59-'Choose Housekeeping Genes'!N$12,"")</f>
        <v/>
      </c>
      <c r="BF59" s="22" t="str">
        <f ca="1">IF(ISNUMBER(N59-'Choose Housekeeping Genes'!O$12),N59-'Choose Housekeeping Genes'!O$12,"")</f>
        <v/>
      </c>
      <c r="BG59" s="22" t="str">
        <f ca="1">IF(ISNUMBER(O59-'Choose Housekeeping Genes'!P$12),O59-'Choose Housekeeping Genes'!P$12,"")</f>
        <v/>
      </c>
      <c r="BH59" s="22" t="str">
        <f ca="1">IF(ISNUMBER(P59-'Choose Housekeeping Genes'!Q$12),P59-'Choose Housekeeping Genes'!Q$12,"")</f>
        <v/>
      </c>
      <c r="BI59" s="22" t="str">
        <f ca="1">IF(ISNUMBER(Q59-'Choose Housekeeping Genes'!R$12),Q59-'Choose Housekeeping Genes'!R$12,"")</f>
        <v/>
      </c>
      <c r="BJ59" s="22" t="str">
        <f ca="1">IF(ISNUMBER(R59-'Choose Housekeeping Genes'!S$12),R59-'Choose Housekeeping Genes'!S$12,"")</f>
        <v/>
      </c>
      <c r="BK59" s="22" t="str">
        <f ca="1">IF(ISNUMBER(S59-'Choose Housekeeping Genes'!T$12),S59-'Choose Housekeeping Genes'!T$12,"")</f>
        <v/>
      </c>
      <c r="BL59" s="22" t="str">
        <f ca="1">IF(ISNUMBER(T59-'Choose Housekeeping Genes'!U$12),T59-'Choose Housekeeping Genes'!U$12,"")</f>
        <v/>
      </c>
      <c r="BM59" s="22" t="str">
        <f ca="1">IF(ISNUMBER(U59-'Choose Housekeeping Genes'!V$12),U59-'Choose Housekeeping Genes'!V$12,"")</f>
        <v/>
      </c>
      <c r="BN59" s="22" t="str">
        <f ca="1">IF(ISNUMBER(V59-'Choose Housekeeping Genes'!W$12),V59-'Choose Housekeeping Genes'!W$12,"")</f>
        <v/>
      </c>
      <c r="BO59" s="147" t="str">
        <f t="shared" si="47"/>
        <v>Ftx-1</v>
      </c>
      <c r="BP59" s="145" t="s">
        <v>328</v>
      </c>
      <c r="BQ59" s="22" t="str">
        <f ca="1">IF(ISNUMBER(Y59-'Choose Housekeeping Genes'!AA$12),Y59-'Choose Housekeeping Genes'!AA$12,"")</f>
        <v/>
      </c>
      <c r="BR59" s="22" t="str">
        <f ca="1">IF(ISNUMBER(Z59-'Choose Housekeeping Genes'!AB$12),Z59-'Choose Housekeeping Genes'!AB$12,"")</f>
        <v/>
      </c>
      <c r="BS59" s="22" t="str">
        <f ca="1">IF(ISNUMBER(AA59-'Choose Housekeeping Genes'!AC$12),AA59-'Choose Housekeeping Genes'!AC$12,"")</f>
        <v/>
      </c>
      <c r="BT59" s="22" t="str">
        <f ca="1">IF(ISNUMBER(AB59-'Choose Housekeeping Genes'!AD$12),AB59-'Choose Housekeeping Genes'!AD$12,"")</f>
        <v/>
      </c>
      <c r="BU59" s="22" t="str">
        <f ca="1">IF(ISNUMBER(AC59-'Choose Housekeeping Genes'!AE$12),AC59-'Choose Housekeeping Genes'!AE$12,"")</f>
        <v/>
      </c>
      <c r="BV59" s="22" t="str">
        <f ca="1">IF(ISNUMBER(AD59-'Choose Housekeeping Genes'!AF$12),AD59-'Choose Housekeeping Genes'!AF$12,"")</f>
        <v/>
      </c>
      <c r="BW59" s="22" t="str">
        <f ca="1">IF(ISNUMBER(AE59-'Choose Housekeeping Genes'!AG$12),AE59-'Choose Housekeeping Genes'!AG$12,"")</f>
        <v/>
      </c>
      <c r="BX59" s="22" t="str">
        <f ca="1">IF(ISNUMBER(AF59-'Choose Housekeeping Genes'!AH$12),AF59-'Choose Housekeeping Genes'!AH$12,"")</f>
        <v/>
      </c>
      <c r="BY59" s="22" t="str">
        <f ca="1">IF(ISNUMBER(AG59-'Choose Housekeeping Genes'!AI$12),AG59-'Choose Housekeeping Genes'!AI$12,"")</f>
        <v/>
      </c>
      <c r="BZ59" s="22" t="str">
        <f ca="1">IF(ISNUMBER(AH59-'Choose Housekeeping Genes'!AJ$12),AH59-'Choose Housekeeping Genes'!AJ$12,"")</f>
        <v/>
      </c>
      <c r="CA59" s="22" t="str">
        <f ca="1">IF(ISNUMBER(AI59-'Choose Housekeeping Genes'!AK$12),AI59-'Choose Housekeeping Genes'!AK$12,"")</f>
        <v/>
      </c>
      <c r="CB59" s="22" t="str">
        <f ca="1">IF(ISNUMBER(AJ59-'Choose Housekeeping Genes'!AL$12),AJ59-'Choose Housekeeping Genes'!AL$12,"")</f>
        <v/>
      </c>
      <c r="CC59" s="22" t="str">
        <f ca="1">IF(ISNUMBER(AK59-'Choose Housekeeping Genes'!AM$12),AK59-'Choose Housekeeping Genes'!AM$12,"")</f>
        <v/>
      </c>
      <c r="CD59" s="22" t="str">
        <f ca="1">IF(ISNUMBER(AL59-'Choose Housekeeping Genes'!AN$12),AL59-'Choose Housekeeping Genes'!AN$12,"")</f>
        <v/>
      </c>
      <c r="CE59" s="22" t="str">
        <f ca="1">IF(ISNUMBER(AM59-'Choose Housekeeping Genes'!AO$12),AM59-'Choose Housekeeping Genes'!AO$12,"")</f>
        <v/>
      </c>
      <c r="CF59" s="22" t="str">
        <f ca="1">IF(ISNUMBER(AN59-'Choose Housekeeping Genes'!AP$12),AN59-'Choose Housekeeping Genes'!AP$12,"")</f>
        <v/>
      </c>
      <c r="CG59" s="22" t="str">
        <f ca="1">IF(ISNUMBER(AO59-'Choose Housekeeping Genes'!AQ$12),AO59-'Choose Housekeeping Genes'!AQ$12,"")</f>
        <v/>
      </c>
      <c r="CH59" s="22" t="str">
        <f ca="1">IF(ISNUMBER(AP59-'Choose Housekeeping Genes'!AR$12),AP59-'Choose Housekeeping Genes'!AR$12,"")</f>
        <v/>
      </c>
      <c r="CI59" s="22" t="str">
        <f ca="1">IF(ISNUMBER(AQ59-'Choose Housekeeping Genes'!AS$12),AQ59-'Choose Housekeeping Genes'!AS$12,"")</f>
        <v/>
      </c>
      <c r="CJ59" s="22" t="str">
        <f ca="1">IF(ISNUMBER(AR59-'Choose Housekeeping Genes'!AT$12),AR59-'Choose Housekeeping Genes'!AT$12,"")</f>
        <v/>
      </c>
      <c r="CK59" s="69" t="e">
        <f t="shared" ca="1" si="4"/>
        <v>#DIV/0!</v>
      </c>
      <c r="CL59" s="148" t="e">
        <f t="shared" ca="1" si="5"/>
        <v>#DIV/0!</v>
      </c>
      <c r="DA59" s="73" t="str">
        <f>'Transcript table'!C67</f>
        <v>Ftx-1</v>
      </c>
      <c r="DB59" s="21" t="s">
        <v>328</v>
      </c>
      <c r="DC59" s="68" t="str">
        <f t="shared" ca="1" si="6"/>
        <v/>
      </c>
      <c r="DD59" s="68" t="str">
        <f t="shared" ca="1" si="7"/>
        <v/>
      </c>
      <c r="DE59" s="68" t="str">
        <f t="shared" ca="1" si="8"/>
        <v/>
      </c>
      <c r="DF59" s="68" t="str">
        <f t="shared" ca="1" si="9"/>
        <v/>
      </c>
      <c r="DG59" s="68" t="str">
        <f t="shared" ca="1" si="10"/>
        <v/>
      </c>
      <c r="DH59" s="68" t="str">
        <f t="shared" ca="1" si="11"/>
        <v/>
      </c>
      <c r="DI59" s="68" t="str">
        <f t="shared" ca="1" si="12"/>
        <v/>
      </c>
      <c r="DJ59" s="68" t="str">
        <f t="shared" ca="1" si="13"/>
        <v/>
      </c>
      <c r="DK59" s="68" t="str">
        <f t="shared" ca="1" si="14"/>
        <v/>
      </c>
      <c r="DL59" s="68" t="str">
        <f t="shared" ca="1" si="15"/>
        <v/>
      </c>
      <c r="DM59" s="68" t="str">
        <f t="shared" ca="1" si="16"/>
        <v/>
      </c>
      <c r="DN59" s="68" t="str">
        <f t="shared" ca="1" si="17"/>
        <v/>
      </c>
      <c r="DO59" s="68" t="str">
        <f t="shared" ca="1" si="18"/>
        <v/>
      </c>
      <c r="DP59" s="68" t="str">
        <f t="shared" ca="1" si="19"/>
        <v/>
      </c>
      <c r="DQ59" s="68" t="str">
        <f t="shared" ca="1" si="20"/>
        <v/>
      </c>
      <c r="DR59" s="68" t="str">
        <f t="shared" ca="1" si="21"/>
        <v/>
      </c>
      <c r="DS59" s="68" t="str">
        <f t="shared" ca="1" si="22"/>
        <v/>
      </c>
      <c r="DT59" s="68" t="str">
        <f t="shared" ca="1" si="23"/>
        <v/>
      </c>
      <c r="DU59" s="68" t="str">
        <f t="shared" ca="1" si="24"/>
        <v/>
      </c>
      <c r="DV59" s="68" t="str">
        <f t="shared" ca="1" si="25"/>
        <v/>
      </c>
      <c r="DW59" s="146" t="str">
        <f>'Transcript table'!C67</f>
        <v>Ftx-1</v>
      </c>
      <c r="DX59" s="145" t="s">
        <v>328</v>
      </c>
      <c r="DY59" s="68" t="str">
        <f t="shared" ca="1" si="26"/>
        <v/>
      </c>
      <c r="DZ59" s="68" t="str">
        <f t="shared" ca="1" si="27"/>
        <v/>
      </c>
      <c r="EA59" s="68" t="str">
        <f t="shared" ca="1" si="28"/>
        <v/>
      </c>
      <c r="EB59" s="68" t="str">
        <f t="shared" ca="1" si="29"/>
        <v/>
      </c>
      <c r="EC59" s="68" t="str">
        <f t="shared" ca="1" si="30"/>
        <v/>
      </c>
      <c r="ED59" s="68" t="str">
        <f t="shared" ca="1" si="31"/>
        <v/>
      </c>
      <c r="EE59" s="68" t="str">
        <f t="shared" ca="1" si="32"/>
        <v/>
      </c>
      <c r="EF59" s="68" t="str">
        <f t="shared" ca="1" si="33"/>
        <v/>
      </c>
      <c r="EG59" s="68" t="str">
        <f t="shared" ca="1" si="34"/>
        <v/>
      </c>
      <c r="EH59" s="68" t="str">
        <f t="shared" ca="1" si="35"/>
        <v/>
      </c>
      <c r="EI59" s="68" t="str">
        <f t="shared" ca="1" si="36"/>
        <v/>
      </c>
      <c r="EJ59" s="68" t="str">
        <f t="shared" ca="1" si="37"/>
        <v/>
      </c>
      <c r="EK59" s="68" t="str">
        <f t="shared" ca="1" si="38"/>
        <v/>
      </c>
      <c r="EL59" s="68" t="str">
        <f t="shared" ca="1" si="39"/>
        <v/>
      </c>
      <c r="EM59" s="68" t="str">
        <f t="shared" ca="1" si="40"/>
        <v/>
      </c>
      <c r="EN59" s="68" t="str">
        <f t="shared" ca="1" si="41"/>
        <v/>
      </c>
      <c r="EO59" s="68" t="str">
        <f t="shared" ca="1" si="42"/>
        <v/>
      </c>
      <c r="EP59" s="68" t="str">
        <f t="shared" ca="1" si="43"/>
        <v/>
      </c>
      <c r="EQ59" s="68" t="str">
        <f t="shared" ca="1" si="44"/>
        <v/>
      </c>
      <c r="ER59" s="68" t="str">
        <f t="shared" ca="1" si="45"/>
        <v/>
      </c>
    </row>
    <row r="60" spans="1:148" ht="12.75" customHeight="1">
      <c r="A60" s="139" t="str">
        <f>'Test Sample Data'!A60</f>
        <v>Ftx-2</v>
      </c>
      <c r="B60" s="141" t="s">
        <v>326</v>
      </c>
      <c r="C60" s="22" t="str">
        <f>IF(SUM('Test Sample Data'!C$3:C$194)&gt;10,IF(AND(ISNUMBER('Test Sample Data'!C60),'Test Sample Data'!C60&lt;35,'Test Sample Data'!C60&gt;0),'Test Sample Data'!C60-'Choose Housekeeping Genes'!D$20,35-'Choose Housekeeping Genes'!D$20),"")</f>
        <v/>
      </c>
      <c r="D60" s="22" t="str">
        <f>IF(SUM('Test Sample Data'!D$3:D$194)&gt;10,IF(AND(ISNUMBER('Test Sample Data'!D60),'Test Sample Data'!D60&lt;35,'Test Sample Data'!D60&gt;0),'Test Sample Data'!D60-'Choose Housekeeping Genes'!E$20,35-'Choose Housekeeping Genes'!E$20),"")</f>
        <v/>
      </c>
      <c r="E60" s="22" t="str">
        <f>IF(SUM('Test Sample Data'!E$3:E$194)&gt;10,IF(AND(ISNUMBER('Test Sample Data'!E60),'Test Sample Data'!E60&lt;35,'Test Sample Data'!E60&gt;0),'Test Sample Data'!E60-'Choose Housekeeping Genes'!F$20,35-'Choose Housekeeping Genes'!F$20),"")</f>
        <v/>
      </c>
      <c r="F60" s="22" t="str">
        <f>IF(SUM('Test Sample Data'!F$3:F$194)&gt;10,IF(AND(ISNUMBER('Test Sample Data'!F60),'Test Sample Data'!F60&lt;35,'Test Sample Data'!F60&gt;0),'Test Sample Data'!F60-'Choose Housekeeping Genes'!G$20,35-'Choose Housekeeping Genes'!G$20),"")</f>
        <v/>
      </c>
      <c r="G60" s="22" t="str">
        <f>IF(SUM('Test Sample Data'!G$3:G$194)&gt;10,IF(AND(ISNUMBER('Test Sample Data'!G60),'Test Sample Data'!G60&lt;35,'Test Sample Data'!G60&gt;0),'Test Sample Data'!G60-'Choose Housekeeping Genes'!H$20,35-'Choose Housekeeping Genes'!H$20),"")</f>
        <v/>
      </c>
      <c r="H60" s="22" t="str">
        <f>IF(SUM('Test Sample Data'!H$3:H$194)&gt;10,IF(AND(ISNUMBER('Test Sample Data'!H60),'Test Sample Data'!H60&lt;35,'Test Sample Data'!H60&gt;0),'Test Sample Data'!H60-'Choose Housekeeping Genes'!I$20,35-'Choose Housekeeping Genes'!I$20),"")</f>
        <v/>
      </c>
      <c r="I60" s="22" t="str">
        <f>IF(SUM('Test Sample Data'!I$3:I$194)&gt;10,IF(AND(ISNUMBER('Test Sample Data'!I60),'Test Sample Data'!I60&lt;35,'Test Sample Data'!I60&gt;0),'Test Sample Data'!I60-'Choose Housekeeping Genes'!J$20,35-'Choose Housekeeping Genes'!J$20),"")</f>
        <v/>
      </c>
      <c r="J60" s="22" t="str">
        <f>IF(SUM('Test Sample Data'!J$3:J$194)&gt;10,IF(AND(ISNUMBER('Test Sample Data'!J60),'Test Sample Data'!J60&lt;35,'Test Sample Data'!J60&gt;0),'Test Sample Data'!J60-'Choose Housekeeping Genes'!K$20,35-'Choose Housekeeping Genes'!K$20),"")</f>
        <v/>
      </c>
      <c r="K60" s="22" t="str">
        <f>IF(SUM('Test Sample Data'!K$3:K$194)&gt;10,IF(AND(ISNUMBER('Test Sample Data'!K60),'Test Sample Data'!K60&lt;35,'Test Sample Data'!K60&gt;0),'Test Sample Data'!K60-'Choose Housekeeping Genes'!L$20,35-'Choose Housekeeping Genes'!L$20),"")</f>
        <v/>
      </c>
      <c r="L60" s="22" t="str">
        <f>IF(SUM('Test Sample Data'!L$3:L$194)&gt;10,IF(AND(ISNUMBER('Test Sample Data'!L60),'Test Sample Data'!L60&lt;35,'Test Sample Data'!L60&gt;0),'Test Sample Data'!L60-'Choose Housekeeping Genes'!M$20,35-'Choose Housekeeping Genes'!M$20),"")</f>
        <v/>
      </c>
      <c r="M60" s="22" t="str">
        <f>IF(SUM('Test Sample Data'!M$3:M$194)&gt;10,IF(AND(ISNUMBER('Test Sample Data'!M60),'Test Sample Data'!M60&lt;35,'Test Sample Data'!M60&gt;0),'Test Sample Data'!M60-'Choose Housekeeping Genes'!N$20,35-'Choose Housekeeping Genes'!N$20),"")</f>
        <v/>
      </c>
      <c r="N60" s="22" t="str">
        <f>IF(SUM('Test Sample Data'!N$3:N$194)&gt;10,IF(AND(ISNUMBER('Test Sample Data'!N60),'Test Sample Data'!N60&lt;35,'Test Sample Data'!N60&gt;0),'Test Sample Data'!N60-'Choose Housekeeping Genes'!O$20,35-'Choose Housekeeping Genes'!O$20),"")</f>
        <v/>
      </c>
      <c r="O60" s="22" t="str">
        <f>IF(SUM('Test Sample Data'!O$3:O$194)&gt;10,IF(AND(ISNUMBER('Test Sample Data'!O60),'Test Sample Data'!O60&lt;35,'Test Sample Data'!O60&gt;0),'Test Sample Data'!O60-'Choose Housekeeping Genes'!P$20,35-'Choose Housekeeping Genes'!P$20),"")</f>
        <v/>
      </c>
      <c r="P60" s="22" t="str">
        <f>IF(SUM('Test Sample Data'!P$3:P$194)&gt;10,IF(AND(ISNUMBER('Test Sample Data'!P60),'Test Sample Data'!P60&lt;35,'Test Sample Data'!P60&gt;0),'Test Sample Data'!P60-'Choose Housekeeping Genes'!Q$20,35-'Choose Housekeeping Genes'!Q$20),"")</f>
        <v/>
      </c>
      <c r="Q60" s="22" t="str">
        <f>IF(SUM('Test Sample Data'!Q$3:Q$194)&gt;10,IF(AND(ISNUMBER('Test Sample Data'!Q60),'Test Sample Data'!Q60&lt;35,'Test Sample Data'!Q60&gt;0),'Test Sample Data'!Q60-'Choose Housekeeping Genes'!R$20,35-'Choose Housekeeping Genes'!R$20),"")</f>
        <v/>
      </c>
      <c r="R60" s="22" t="str">
        <f>IF(SUM('Test Sample Data'!R$3:R$194)&gt;10,IF(AND(ISNUMBER('Test Sample Data'!R60),'Test Sample Data'!R60&lt;35,'Test Sample Data'!R60&gt;0),'Test Sample Data'!R60-'Choose Housekeeping Genes'!S$20,35-'Choose Housekeeping Genes'!S$20),"")</f>
        <v/>
      </c>
      <c r="S60" s="22" t="str">
        <f>IF(SUM('Test Sample Data'!S$3:S$194)&gt;10,IF(AND(ISNUMBER('Test Sample Data'!S60),'Test Sample Data'!S60&lt;35,'Test Sample Data'!S60&gt;0),'Test Sample Data'!S60-'Choose Housekeeping Genes'!T$20,35-'Choose Housekeeping Genes'!T$20),"")</f>
        <v/>
      </c>
      <c r="T60" s="22" t="str">
        <f>IF(SUM('Test Sample Data'!T$3:T$194)&gt;10,IF(AND(ISNUMBER('Test Sample Data'!T60),'Test Sample Data'!T60&lt;35,'Test Sample Data'!T60&gt;0),'Test Sample Data'!T60-'Choose Housekeeping Genes'!U$20,35-'Choose Housekeeping Genes'!U$20),"")</f>
        <v/>
      </c>
      <c r="U60" s="22" t="str">
        <f>IF(SUM('Test Sample Data'!U$3:U$194)&gt;10,IF(AND(ISNUMBER('Test Sample Data'!U60),'Test Sample Data'!U60&lt;35,'Test Sample Data'!U60&gt;0),'Test Sample Data'!U60-'Choose Housekeeping Genes'!V$20,35-'Choose Housekeeping Genes'!V$20),"")</f>
        <v/>
      </c>
      <c r="V60" s="22" t="str">
        <f>IF(SUM('Test Sample Data'!V$3:V$194)&gt;10,IF(AND(ISNUMBER('Test Sample Data'!V60),'Test Sample Data'!V60&lt;35,'Test Sample Data'!V60&gt;0),'Test Sample Data'!V60-'Choose Housekeeping Genes'!W$20,35-'Choose Housekeeping Genes'!W$20),"")</f>
        <v/>
      </c>
      <c r="W60" s="144" t="str">
        <f>'Control Sample Data'!A60</f>
        <v>Ftx-2</v>
      </c>
      <c r="X60" s="145" t="s">
        <v>326</v>
      </c>
      <c r="Y60" s="22" t="str">
        <f>IF(SUM('Control Sample Data'!C$3:C$194)&gt;10,IF(AND(ISNUMBER('Control Sample Data'!C60),'Control Sample Data'!C60&lt;35,'Control Sample Data'!C60&gt;0),'Control Sample Data'!C60-'Choose Housekeeping Genes'!AA$20,35-'Choose Housekeeping Genes'!AA$20),"")</f>
        <v/>
      </c>
      <c r="Z60" s="22" t="str">
        <f>IF(SUM('Control Sample Data'!D$3:D$194)&gt;10,IF(AND(ISNUMBER('Control Sample Data'!D60),'Control Sample Data'!D60&lt;35,'Control Sample Data'!D60&gt;0),'Control Sample Data'!D60-'Choose Housekeeping Genes'!AB$20,35-'Choose Housekeeping Genes'!AB$20),"")</f>
        <v/>
      </c>
      <c r="AA60" s="22" t="str">
        <f>IF(SUM('Control Sample Data'!E$3:E$194)&gt;10,IF(AND(ISNUMBER('Control Sample Data'!E60),'Control Sample Data'!E60&lt;35,'Control Sample Data'!E60&gt;0),'Control Sample Data'!E60-'Choose Housekeeping Genes'!AC$20,35-'Choose Housekeeping Genes'!AC$20),"")</f>
        <v/>
      </c>
      <c r="AB60" s="22" t="str">
        <f>IF(SUM('Control Sample Data'!F$3:F$194)&gt;10,IF(AND(ISNUMBER('Control Sample Data'!F60),'Control Sample Data'!F60&lt;35,'Control Sample Data'!F60&gt;0),'Control Sample Data'!F60-'Choose Housekeeping Genes'!AD$20,35-'Choose Housekeeping Genes'!AD$20),"")</f>
        <v/>
      </c>
      <c r="AC60" s="22" t="str">
        <f>IF(SUM('Control Sample Data'!G$3:G$194)&gt;10,IF(AND(ISNUMBER('Control Sample Data'!G60),'Control Sample Data'!G60&lt;35,'Control Sample Data'!G60&gt;0),'Control Sample Data'!G60-'Choose Housekeeping Genes'!AE$20,35-'Choose Housekeeping Genes'!AE$20),"")</f>
        <v/>
      </c>
      <c r="AD60" s="22" t="str">
        <f>IF(SUM('Control Sample Data'!H$3:H$194)&gt;10,IF(AND(ISNUMBER('Control Sample Data'!H60),'Control Sample Data'!H60&lt;35,'Control Sample Data'!H60&gt;0),'Control Sample Data'!H60-'Choose Housekeeping Genes'!AF$20,35-'Choose Housekeeping Genes'!AF$20),"")</f>
        <v/>
      </c>
      <c r="AE60" s="22" t="str">
        <f>IF(SUM('Control Sample Data'!I$3:I$194)&gt;10,IF(AND(ISNUMBER('Control Sample Data'!I60),'Control Sample Data'!I60&lt;35,'Control Sample Data'!I60&gt;0),'Control Sample Data'!I60-'Choose Housekeeping Genes'!AG$20,35-'Choose Housekeeping Genes'!AG$20),"")</f>
        <v/>
      </c>
      <c r="AF60" s="22" t="str">
        <f>IF(SUM('Control Sample Data'!J$3:J$194)&gt;10,IF(AND(ISNUMBER('Control Sample Data'!J60),'Control Sample Data'!J60&lt;35,'Control Sample Data'!J60&gt;0),'Control Sample Data'!J60-'Choose Housekeeping Genes'!AH$20,35-'Choose Housekeeping Genes'!AH$20),"")</f>
        <v/>
      </c>
      <c r="AG60" s="22" t="str">
        <f>IF(SUM('Control Sample Data'!K$3:K$194)&gt;10,IF(AND(ISNUMBER('Control Sample Data'!K60),'Control Sample Data'!K60&lt;35,'Control Sample Data'!K60&gt;0),'Control Sample Data'!K60-'Choose Housekeeping Genes'!AI$20,35-'Choose Housekeeping Genes'!AI$20),"")</f>
        <v/>
      </c>
      <c r="AH60" s="22" t="str">
        <f>IF(SUM('Control Sample Data'!L$3:L$194)&gt;10,IF(AND(ISNUMBER('Control Sample Data'!L60),'Control Sample Data'!L60&lt;35,'Control Sample Data'!L60&gt;0),'Control Sample Data'!L60-'Choose Housekeeping Genes'!AJ$20,35-'Choose Housekeeping Genes'!AJ$20),"")</f>
        <v/>
      </c>
      <c r="AI60" s="22" t="str">
        <f>IF(SUM('Control Sample Data'!M$3:M$194)&gt;10,IF(AND(ISNUMBER('Control Sample Data'!M60),'Control Sample Data'!M60&lt;35,'Control Sample Data'!M60&gt;0),'Control Sample Data'!M60-'Choose Housekeeping Genes'!AK$20,35-'Choose Housekeeping Genes'!AK$20),"")</f>
        <v/>
      </c>
      <c r="AJ60" s="22" t="str">
        <f>IF(SUM('Control Sample Data'!N$3:N$194)&gt;10,IF(AND(ISNUMBER('Control Sample Data'!N60),'Control Sample Data'!N60&lt;35,'Control Sample Data'!N60&gt;0),'Control Sample Data'!N60-'Choose Housekeeping Genes'!AL$20,35-'Choose Housekeeping Genes'!AL$20),"")</f>
        <v/>
      </c>
      <c r="AK60" s="22" t="str">
        <f>IF(SUM('Control Sample Data'!O$3:O$194)&gt;10,IF(AND(ISNUMBER('Control Sample Data'!O60),'Control Sample Data'!O60&lt;35,'Control Sample Data'!O60&gt;0),'Control Sample Data'!O60-'Choose Housekeeping Genes'!AM$20,35-'Choose Housekeeping Genes'!AM$20),"")</f>
        <v/>
      </c>
      <c r="AL60" s="22" t="str">
        <f>IF(SUM('Control Sample Data'!P$3:P$194)&gt;10,IF(AND(ISNUMBER('Control Sample Data'!P60),'Control Sample Data'!P60&lt;35,'Control Sample Data'!P60&gt;0),'Control Sample Data'!P60-'Choose Housekeeping Genes'!AN$20,35-'Choose Housekeeping Genes'!AN$20),"")</f>
        <v/>
      </c>
      <c r="AM60" s="22" t="str">
        <f>IF(SUM('Control Sample Data'!Q$3:Q$194)&gt;10,IF(AND(ISNUMBER('Control Sample Data'!Q60),'Control Sample Data'!Q60&lt;35,'Control Sample Data'!Q60&gt;0),'Control Sample Data'!Q60-'Choose Housekeeping Genes'!AO$20,35-'Choose Housekeeping Genes'!AO$20),"")</f>
        <v/>
      </c>
      <c r="AN60" s="22" t="str">
        <f>IF(SUM('Control Sample Data'!R$3:R$194)&gt;10,IF(AND(ISNUMBER('Control Sample Data'!R60),'Control Sample Data'!R60&lt;35,'Control Sample Data'!R60&gt;0),'Control Sample Data'!R60-'Choose Housekeeping Genes'!AP$20,35-'Choose Housekeeping Genes'!AP$20),"")</f>
        <v/>
      </c>
      <c r="AO60" s="22" t="str">
        <f>IF(SUM('Control Sample Data'!S$3:S$194)&gt;10,IF(AND(ISNUMBER('Control Sample Data'!S60),'Control Sample Data'!S60&lt;35,'Control Sample Data'!S60&gt;0),'Control Sample Data'!S60-'Choose Housekeeping Genes'!AQ$20,35-'Choose Housekeeping Genes'!AQ$20),"")</f>
        <v/>
      </c>
      <c r="AP60" s="22" t="str">
        <f>IF(SUM('Control Sample Data'!T$3:T$194)&gt;10,IF(AND(ISNUMBER('Control Sample Data'!T60),'Control Sample Data'!T60&lt;35,'Control Sample Data'!T60&gt;0),'Control Sample Data'!T60-'Choose Housekeeping Genes'!AR$20,35-'Choose Housekeeping Genes'!AR$20),"")</f>
        <v/>
      </c>
      <c r="AQ60" s="22" t="str">
        <f>IF(SUM('Control Sample Data'!U$3:U$194)&gt;10,IF(AND(ISNUMBER('Control Sample Data'!U60),'Control Sample Data'!U60&lt;35,'Control Sample Data'!U60&gt;0),'Control Sample Data'!U60-'Choose Housekeeping Genes'!AS$20,35-'Choose Housekeeping Genes'!AS$20),"")</f>
        <v/>
      </c>
      <c r="AR60" s="22" t="str">
        <f>IF(SUM('Control Sample Data'!V$3:V$194)&gt;10,IF(AND(ISNUMBER('Control Sample Data'!V60),'Control Sample Data'!V60&lt;35,'Control Sample Data'!V60&gt;0),'Control Sample Data'!V60-'Choose Housekeeping Genes'!AT$20,35-'Choose Housekeeping Genes'!AT$20),"")</f>
        <v/>
      </c>
      <c r="AS60" s="73" t="str">
        <f>'Control Sample Data'!A60</f>
        <v>Ftx-2</v>
      </c>
      <c r="AT60" s="21" t="s">
        <v>326</v>
      </c>
      <c r="AU60" s="22" t="str">
        <f ca="1">IF(ISNUMBER(C60-'Choose Housekeeping Genes'!D$12),C60-'Choose Housekeeping Genes'!D$12,"")</f>
        <v/>
      </c>
      <c r="AV60" s="22" t="str">
        <f ca="1">IF(ISNUMBER(D60-'Choose Housekeeping Genes'!E$12),D60-'Choose Housekeeping Genes'!E$12,"")</f>
        <v/>
      </c>
      <c r="AW60" s="22" t="str">
        <f ca="1">IF(ISNUMBER(E60-'Choose Housekeeping Genes'!F$12),E60-'Choose Housekeeping Genes'!F$12,"")</f>
        <v/>
      </c>
      <c r="AX60" s="22" t="str">
        <f ca="1">IF(ISNUMBER(F60-'Choose Housekeeping Genes'!G$12),F60-'Choose Housekeeping Genes'!G$12,"")</f>
        <v/>
      </c>
      <c r="AY60" s="22" t="str">
        <f ca="1">IF(ISNUMBER(G60-'Choose Housekeeping Genes'!H$12),G60-'Choose Housekeeping Genes'!H$12,"")</f>
        <v/>
      </c>
      <c r="AZ60" s="22" t="str">
        <f ca="1">IF(ISNUMBER(H60-'Choose Housekeeping Genes'!I$12),H60-'Choose Housekeeping Genes'!I$12,"")</f>
        <v/>
      </c>
      <c r="BA60" s="22" t="str">
        <f ca="1">IF(ISNUMBER(I60-'Choose Housekeeping Genes'!J$12),I60-'Choose Housekeeping Genes'!J$12,"")</f>
        <v/>
      </c>
      <c r="BB60" s="22" t="str">
        <f ca="1">IF(ISNUMBER(J60-'Choose Housekeeping Genes'!K$12),J60-'Choose Housekeeping Genes'!K$12,"")</f>
        <v/>
      </c>
      <c r="BC60" s="22" t="str">
        <f ca="1">IF(ISNUMBER(K60-'Choose Housekeeping Genes'!L$12),K60-'Choose Housekeeping Genes'!L$12,"")</f>
        <v/>
      </c>
      <c r="BD60" s="22" t="str">
        <f ca="1">IF(ISNUMBER(L60-'Choose Housekeeping Genes'!M$12),L60-'Choose Housekeeping Genes'!M$12,"")</f>
        <v/>
      </c>
      <c r="BE60" s="22" t="str">
        <f ca="1">IF(ISNUMBER(M60-'Choose Housekeeping Genes'!N$12),M60-'Choose Housekeeping Genes'!N$12,"")</f>
        <v/>
      </c>
      <c r="BF60" s="22" t="str">
        <f ca="1">IF(ISNUMBER(N60-'Choose Housekeeping Genes'!O$12),N60-'Choose Housekeeping Genes'!O$12,"")</f>
        <v/>
      </c>
      <c r="BG60" s="22" t="str">
        <f ca="1">IF(ISNUMBER(O60-'Choose Housekeeping Genes'!P$12),O60-'Choose Housekeeping Genes'!P$12,"")</f>
        <v/>
      </c>
      <c r="BH60" s="22" t="str">
        <f ca="1">IF(ISNUMBER(P60-'Choose Housekeeping Genes'!Q$12),P60-'Choose Housekeeping Genes'!Q$12,"")</f>
        <v/>
      </c>
      <c r="BI60" s="22" t="str">
        <f ca="1">IF(ISNUMBER(Q60-'Choose Housekeeping Genes'!R$12),Q60-'Choose Housekeeping Genes'!R$12,"")</f>
        <v/>
      </c>
      <c r="BJ60" s="22" t="str">
        <f ca="1">IF(ISNUMBER(R60-'Choose Housekeeping Genes'!S$12),R60-'Choose Housekeeping Genes'!S$12,"")</f>
        <v/>
      </c>
      <c r="BK60" s="22" t="str">
        <f ca="1">IF(ISNUMBER(S60-'Choose Housekeeping Genes'!T$12),S60-'Choose Housekeeping Genes'!T$12,"")</f>
        <v/>
      </c>
      <c r="BL60" s="22" t="str">
        <f ca="1">IF(ISNUMBER(T60-'Choose Housekeeping Genes'!U$12),T60-'Choose Housekeeping Genes'!U$12,"")</f>
        <v/>
      </c>
      <c r="BM60" s="22" t="str">
        <f ca="1">IF(ISNUMBER(U60-'Choose Housekeeping Genes'!V$12),U60-'Choose Housekeeping Genes'!V$12,"")</f>
        <v/>
      </c>
      <c r="BN60" s="22" t="str">
        <f ca="1">IF(ISNUMBER(V60-'Choose Housekeeping Genes'!W$12),V60-'Choose Housekeeping Genes'!W$12,"")</f>
        <v/>
      </c>
      <c r="BO60" s="147" t="str">
        <f t="shared" si="47"/>
        <v>Ftx-2</v>
      </c>
      <c r="BP60" s="145" t="s">
        <v>326</v>
      </c>
      <c r="BQ60" s="22" t="str">
        <f ca="1">IF(ISNUMBER(Y60-'Choose Housekeeping Genes'!AA$12),Y60-'Choose Housekeeping Genes'!AA$12,"")</f>
        <v/>
      </c>
      <c r="BR60" s="22" t="str">
        <f ca="1">IF(ISNUMBER(Z60-'Choose Housekeeping Genes'!AB$12),Z60-'Choose Housekeeping Genes'!AB$12,"")</f>
        <v/>
      </c>
      <c r="BS60" s="22" t="str">
        <f ca="1">IF(ISNUMBER(AA60-'Choose Housekeeping Genes'!AC$12),AA60-'Choose Housekeeping Genes'!AC$12,"")</f>
        <v/>
      </c>
      <c r="BT60" s="22" t="str">
        <f ca="1">IF(ISNUMBER(AB60-'Choose Housekeeping Genes'!AD$12),AB60-'Choose Housekeeping Genes'!AD$12,"")</f>
        <v/>
      </c>
      <c r="BU60" s="22" t="str">
        <f ca="1">IF(ISNUMBER(AC60-'Choose Housekeeping Genes'!AE$12),AC60-'Choose Housekeeping Genes'!AE$12,"")</f>
        <v/>
      </c>
      <c r="BV60" s="22" t="str">
        <f ca="1">IF(ISNUMBER(AD60-'Choose Housekeeping Genes'!AF$12),AD60-'Choose Housekeeping Genes'!AF$12,"")</f>
        <v/>
      </c>
      <c r="BW60" s="22" t="str">
        <f ca="1">IF(ISNUMBER(AE60-'Choose Housekeeping Genes'!AG$12),AE60-'Choose Housekeeping Genes'!AG$12,"")</f>
        <v/>
      </c>
      <c r="BX60" s="22" t="str">
        <f ca="1">IF(ISNUMBER(AF60-'Choose Housekeeping Genes'!AH$12),AF60-'Choose Housekeeping Genes'!AH$12,"")</f>
        <v/>
      </c>
      <c r="BY60" s="22" t="str">
        <f ca="1">IF(ISNUMBER(AG60-'Choose Housekeeping Genes'!AI$12),AG60-'Choose Housekeeping Genes'!AI$12,"")</f>
        <v/>
      </c>
      <c r="BZ60" s="22" t="str">
        <f ca="1">IF(ISNUMBER(AH60-'Choose Housekeeping Genes'!AJ$12),AH60-'Choose Housekeeping Genes'!AJ$12,"")</f>
        <v/>
      </c>
      <c r="CA60" s="22" t="str">
        <f ca="1">IF(ISNUMBER(AI60-'Choose Housekeeping Genes'!AK$12),AI60-'Choose Housekeeping Genes'!AK$12,"")</f>
        <v/>
      </c>
      <c r="CB60" s="22" t="str">
        <f ca="1">IF(ISNUMBER(AJ60-'Choose Housekeeping Genes'!AL$12),AJ60-'Choose Housekeeping Genes'!AL$12,"")</f>
        <v/>
      </c>
      <c r="CC60" s="22" t="str">
        <f ca="1">IF(ISNUMBER(AK60-'Choose Housekeeping Genes'!AM$12),AK60-'Choose Housekeeping Genes'!AM$12,"")</f>
        <v/>
      </c>
      <c r="CD60" s="22" t="str">
        <f ca="1">IF(ISNUMBER(AL60-'Choose Housekeeping Genes'!AN$12),AL60-'Choose Housekeeping Genes'!AN$12,"")</f>
        <v/>
      </c>
      <c r="CE60" s="22" t="str">
        <f ca="1">IF(ISNUMBER(AM60-'Choose Housekeeping Genes'!AO$12),AM60-'Choose Housekeeping Genes'!AO$12,"")</f>
        <v/>
      </c>
      <c r="CF60" s="22" t="str">
        <f ca="1">IF(ISNUMBER(AN60-'Choose Housekeeping Genes'!AP$12),AN60-'Choose Housekeeping Genes'!AP$12,"")</f>
        <v/>
      </c>
      <c r="CG60" s="22" t="str">
        <f ca="1">IF(ISNUMBER(AO60-'Choose Housekeeping Genes'!AQ$12),AO60-'Choose Housekeeping Genes'!AQ$12,"")</f>
        <v/>
      </c>
      <c r="CH60" s="22" t="str">
        <f ca="1">IF(ISNUMBER(AP60-'Choose Housekeeping Genes'!AR$12),AP60-'Choose Housekeeping Genes'!AR$12,"")</f>
        <v/>
      </c>
      <c r="CI60" s="22" t="str">
        <f ca="1">IF(ISNUMBER(AQ60-'Choose Housekeeping Genes'!AS$12),AQ60-'Choose Housekeeping Genes'!AS$12,"")</f>
        <v/>
      </c>
      <c r="CJ60" s="22" t="str">
        <f ca="1">IF(ISNUMBER(AR60-'Choose Housekeeping Genes'!AT$12),AR60-'Choose Housekeeping Genes'!AT$12,"")</f>
        <v/>
      </c>
      <c r="CK60" s="69" t="e">
        <f t="shared" ca="1" si="4"/>
        <v>#DIV/0!</v>
      </c>
      <c r="CL60" s="148" t="e">
        <f t="shared" ca="1" si="5"/>
        <v>#DIV/0!</v>
      </c>
      <c r="DA60" s="73" t="str">
        <f>'Transcript table'!C68</f>
        <v>Ftx-2</v>
      </c>
      <c r="DB60" s="21" t="s">
        <v>326</v>
      </c>
      <c r="DC60" s="68" t="str">
        <f t="shared" ca="1" si="6"/>
        <v/>
      </c>
      <c r="DD60" s="68" t="str">
        <f t="shared" ca="1" si="7"/>
        <v/>
      </c>
      <c r="DE60" s="68" t="str">
        <f t="shared" ca="1" si="8"/>
        <v/>
      </c>
      <c r="DF60" s="68" t="str">
        <f t="shared" ca="1" si="9"/>
        <v/>
      </c>
      <c r="DG60" s="68" t="str">
        <f t="shared" ca="1" si="10"/>
        <v/>
      </c>
      <c r="DH60" s="68" t="str">
        <f t="shared" ca="1" si="11"/>
        <v/>
      </c>
      <c r="DI60" s="68" t="str">
        <f t="shared" ca="1" si="12"/>
        <v/>
      </c>
      <c r="DJ60" s="68" t="str">
        <f t="shared" ca="1" si="13"/>
        <v/>
      </c>
      <c r="DK60" s="68" t="str">
        <f t="shared" ca="1" si="14"/>
        <v/>
      </c>
      <c r="DL60" s="68" t="str">
        <f t="shared" ca="1" si="15"/>
        <v/>
      </c>
      <c r="DM60" s="68" t="str">
        <f t="shared" ca="1" si="16"/>
        <v/>
      </c>
      <c r="DN60" s="68" t="str">
        <f t="shared" ca="1" si="17"/>
        <v/>
      </c>
      <c r="DO60" s="68" t="str">
        <f t="shared" ca="1" si="18"/>
        <v/>
      </c>
      <c r="DP60" s="68" t="str">
        <f t="shared" ca="1" si="19"/>
        <v/>
      </c>
      <c r="DQ60" s="68" t="str">
        <f t="shared" ca="1" si="20"/>
        <v/>
      </c>
      <c r="DR60" s="68" t="str">
        <f t="shared" ca="1" si="21"/>
        <v/>
      </c>
      <c r="DS60" s="68" t="str">
        <f t="shared" ca="1" si="22"/>
        <v/>
      </c>
      <c r="DT60" s="68" t="str">
        <f t="shared" ca="1" si="23"/>
        <v/>
      </c>
      <c r="DU60" s="68" t="str">
        <f t="shared" ca="1" si="24"/>
        <v/>
      </c>
      <c r="DV60" s="68" t="str">
        <f t="shared" ca="1" si="25"/>
        <v/>
      </c>
      <c r="DW60" s="146" t="str">
        <f>'Transcript table'!C68</f>
        <v>Ftx-2</v>
      </c>
      <c r="DX60" s="145" t="s">
        <v>326</v>
      </c>
      <c r="DY60" s="68" t="str">
        <f t="shared" ca="1" si="26"/>
        <v/>
      </c>
      <c r="DZ60" s="68" t="str">
        <f t="shared" ca="1" si="27"/>
        <v/>
      </c>
      <c r="EA60" s="68" t="str">
        <f t="shared" ca="1" si="28"/>
        <v/>
      </c>
      <c r="EB60" s="68" t="str">
        <f t="shared" ca="1" si="29"/>
        <v/>
      </c>
      <c r="EC60" s="68" t="str">
        <f t="shared" ca="1" si="30"/>
        <v/>
      </c>
      <c r="ED60" s="68" t="str">
        <f t="shared" ca="1" si="31"/>
        <v/>
      </c>
      <c r="EE60" s="68" t="str">
        <f t="shared" ca="1" si="32"/>
        <v/>
      </c>
      <c r="EF60" s="68" t="str">
        <f t="shared" ca="1" si="33"/>
        <v/>
      </c>
      <c r="EG60" s="68" t="str">
        <f t="shared" ca="1" si="34"/>
        <v/>
      </c>
      <c r="EH60" s="68" t="str">
        <f t="shared" ca="1" si="35"/>
        <v/>
      </c>
      <c r="EI60" s="68" t="str">
        <f t="shared" ca="1" si="36"/>
        <v/>
      </c>
      <c r="EJ60" s="68" t="str">
        <f t="shared" ca="1" si="37"/>
        <v/>
      </c>
      <c r="EK60" s="68" t="str">
        <f t="shared" ca="1" si="38"/>
        <v/>
      </c>
      <c r="EL60" s="68" t="str">
        <f t="shared" ca="1" si="39"/>
        <v/>
      </c>
      <c r="EM60" s="68" t="str">
        <f t="shared" ca="1" si="40"/>
        <v/>
      </c>
      <c r="EN60" s="68" t="str">
        <f t="shared" ca="1" si="41"/>
        <v/>
      </c>
      <c r="EO60" s="68" t="str">
        <f t="shared" ca="1" si="42"/>
        <v/>
      </c>
      <c r="EP60" s="68" t="str">
        <f t="shared" ca="1" si="43"/>
        <v/>
      </c>
      <c r="EQ60" s="68" t="str">
        <f t="shared" ca="1" si="44"/>
        <v/>
      </c>
      <c r="ER60" s="68" t="str">
        <f t="shared" ca="1" si="45"/>
        <v/>
      </c>
    </row>
    <row r="61" spans="1:148" ht="12.75" customHeight="1">
      <c r="A61" s="139" t="str">
        <f>'Test Sample Data'!A61</f>
        <v>G730013B05Rik-1</v>
      </c>
      <c r="B61" s="141" t="s">
        <v>324</v>
      </c>
      <c r="C61" s="22" t="str">
        <f>IF(SUM('Test Sample Data'!C$3:C$194)&gt;10,IF(AND(ISNUMBER('Test Sample Data'!C61),'Test Sample Data'!C61&lt;35,'Test Sample Data'!C61&gt;0),'Test Sample Data'!C61-'Choose Housekeeping Genes'!D$20,35-'Choose Housekeeping Genes'!D$20),"")</f>
        <v/>
      </c>
      <c r="D61" s="22" t="str">
        <f>IF(SUM('Test Sample Data'!D$3:D$194)&gt;10,IF(AND(ISNUMBER('Test Sample Data'!D61),'Test Sample Data'!D61&lt;35,'Test Sample Data'!D61&gt;0),'Test Sample Data'!D61-'Choose Housekeeping Genes'!E$20,35-'Choose Housekeeping Genes'!E$20),"")</f>
        <v/>
      </c>
      <c r="E61" s="22" t="str">
        <f>IF(SUM('Test Sample Data'!E$3:E$194)&gt;10,IF(AND(ISNUMBER('Test Sample Data'!E61),'Test Sample Data'!E61&lt;35,'Test Sample Data'!E61&gt;0),'Test Sample Data'!E61-'Choose Housekeeping Genes'!F$20,35-'Choose Housekeeping Genes'!F$20),"")</f>
        <v/>
      </c>
      <c r="F61" s="22" t="str">
        <f>IF(SUM('Test Sample Data'!F$3:F$194)&gt;10,IF(AND(ISNUMBER('Test Sample Data'!F61),'Test Sample Data'!F61&lt;35,'Test Sample Data'!F61&gt;0),'Test Sample Data'!F61-'Choose Housekeeping Genes'!G$20,35-'Choose Housekeeping Genes'!G$20),"")</f>
        <v/>
      </c>
      <c r="G61" s="22" t="str">
        <f>IF(SUM('Test Sample Data'!G$3:G$194)&gt;10,IF(AND(ISNUMBER('Test Sample Data'!G61),'Test Sample Data'!G61&lt;35,'Test Sample Data'!G61&gt;0),'Test Sample Data'!G61-'Choose Housekeeping Genes'!H$20,35-'Choose Housekeeping Genes'!H$20),"")</f>
        <v/>
      </c>
      <c r="H61" s="22" t="str">
        <f>IF(SUM('Test Sample Data'!H$3:H$194)&gt;10,IF(AND(ISNUMBER('Test Sample Data'!H61),'Test Sample Data'!H61&lt;35,'Test Sample Data'!H61&gt;0),'Test Sample Data'!H61-'Choose Housekeeping Genes'!I$20,35-'Choose Housekeeping Genes'!I$20),"")</f>
        <v/>
      </c>
      <c r="I61" s="22" t="str">
        <f>IF(SUM('Test Sample Data'!I$3:I$194)&gt;10,IF(AND(ISNUMBER('Test Sample Data'!I61),'Test Sample Data'!I61&lt;35,'Test Sample Data'!I61&gt;0),'Test Sample Data'!I61-'Choose Housekeeping Genes'!J$20,35-'Choose Housekeeping Genes'!J$20),"")</f>
        <v/>
      </c>
      <c r="J61" s="22" t="str">
        <f>IF(SUM('Test Sample Data'!J$3:J$194)&gt;10,IF(AND(ISNUMBER('Test Sample Data'!J61),'Test Sample Data'!J61&lt;35,'Test Sample Data'!J61&gt;0),'Test Sample Data'!J61-'Choose Housekeeping Genes'!K$20,35-'Choose Housekeeping Genes'!K$20),"")</f>
        <v/>
      </c>
      <c r="K61" s="22" t="str">
        <f>IF(SUM('Test Sample Data'!K$3:K$194)&gt;10,IF(AND(ISNUMBER('Test Sample Data'!K61),'Test Sample Data'!K61&lt;35,'Test Sample Data'!K61&gt;0),'Test Sample Data'!K61-'Choose Housekeeping Genes'!L$20,35-'Choose Housekeeping Genes'!L$20),"")</f>
        <v/>
      </c>
      <c r="L61" s="22" t="str">
        <f>IF(SUM('Test Sample Data'!L$3:L$194)&gt;10,IF(AND(ISNUMBER('Test Sample Data'!L61),'Test Sample Data'!L61&lt;35,'Test Sample Data'!L61&gt;0),'Test Sample Data'!L61-'Choose Housekeeping Genes'!M$20,35-'Choose Housekeeping Genes'!M$20),"")</f>
        <v/>
      </c>
      <c r="M61" s="22" t="str">
        <f>IF(SUM('Test Sample Data'!M$3:M$194)&gt;10,IF(AND(ISNUMBER('Test Sample Data'!M61),'Test Sample Data'!M61&lt;35,'Test Sample Data'!M61&gt;0),'Test Sample Data'!M61-'Choose Housekeeping Genes'!N$20,35-'Choose Housekeeping Genes'!N$20),"")</f>
        <v/>
      </c>
      <c r="N61" s="22" t="str">
        <f>IF(SUM('Test Sample Data'!N$3:N$194)&gt;10,IF(AND(ISNUMBER('Test Sample Data'!N61),'Test Sample Data'!N61&lt;35,'Test Sample Data'!N61&gt;0),'Test Sample Data'!N61-'Choose Housekeeping Genes'!O$20,35-'Choose Housekeeping Genes'!O$20),"")</f>
        <v/>
      </c>
      <c r="O61" s="22" t="str">
        <f>IF(SUM('Test Sample Data'!O$3:O$194)&gt;10,IF(AND(ISNUMBER('Test Sample Data'!O61),'Test Sample Data'!O61&lt;35,'Test Sample Data'!O61&gt;0),'Test Sample Data'!O61-'Choose Housekeeping Genes'!P$20,35-'Choose Housekeeping Genes'!P$20),"")</f>
        <v/>
      </c>
      <c r="P61" s="22" t="str">
        <f>IF(SUM('Test Sample Data'!P$3:P$194)&gt;10,IF(AND(ISNUMBER('Test Sample Data'!P61),'Test Sample Data'!P61&lt;35,'Test Sample Data'!P61&gt;0),'Test Sample Data'!P61-'Choose Housekeeping Genes'!Q$20,35-'Choose Housekeeping Genes'!Q$20),"")</f>
        <v/>
      </c>
      <c r="Q61" s="22" t="str">
        <f>IF(SUM('Test Sample Data'!Q$3:Q$194)&gt;10,IF(AND(ISNUMBER('Test Sample Data'!Q61),'Test Sample Data'!Q61&lt;35,'Test Sample Data'!Q61&gt;0),'Test Sample Data'!Q61-'Choose Housekeeping Genes'!R$20,35-'Choose Housekeeping Genes'!R$20),"")</f>
        <v/>
      </c>
      <c r="R61" s="22" t="str">
        <f>IF(SUM('Test Sample Data'!R$3:R$194)&gt;10,IF(AND(ISNUMBER('Test Sample Data'!R61),'Test Sample Data'!R61&lt;35,'Test Sample Data'!R61&gt;0),'Test Sample Data'!R61-'Choose Housekeeping Genes'!S$20,35-'Choose Housekeeping Genes'!S$20),"")</f>
        <v/>
      </c>
      <c r="S61" s="22" t="str">
        <f>IF(SUM('Test Sample Data'!S$3:S$194)&gt;10,IF(AND(ISNUMBER('Test Sample Data'!S61),'Test Sample Data'!S61&lt;35,'Test Sample Data'!S61&gt;0),'Test Sample Data'!S61-'Choose Housekeeping Genes'!T$20,35-'Choose Housekeeping Genes'!T$20),"")</f>
        <v/>
      </c>
      <c r="T61" s="22" t="str">
        <f>IF(SUM('Test Sample Data'!T$3:T$194)&gt;10,IF(AND(ISNUMBER('Test Sample Data'!T61),'Test Sample Data'!T61&lt;35,'Test Sample Data'!T61&gt;0),'Test Sample Data'!T61-'Choose Housekeeping Genes'!U$20,35-'Choose Housekeeping Genes'!U$20),"")</f>
        <v/>
      </c>
      <c r="U61" s="22" t="str">
        <f>IF(SUM('Test Sample Data'!U$3:U$194)&gt;10,IF(AND(ISNUMBER('Test Sample Data'!U61),'Test Sample Data'!U61&lt;35,'Test Sample Data'!U61&gt;0),'Test Sample Data'!U61-'Choose Housekeeping Genes'!V$20,35-'Choose Housekeeping Genes'!V$20),"")</f>
        <v/>
      </c>
      <c r="V61" s="22" t="str">
        <f>IF(SUM('Test Sample Data'!V$3:V$194)&gt;10,IF(AND(ISNUMBER('Test Sample Data'!V61),'Test Sample Data'!V61&lt;35,'Test Sample Data'!V61&gt;0),'Test Sample Data'!V61-'Choose Housekeeping Genes'!W$20,35-'Choose Housekeeping Genes'!W$20),"")</f>
        <v/>
      </c>
      <c r="W61" s="144" t="str">
        <f>'Control Sample Data'!A61</f>
        <v>G730013B05Rik-1</v>
      </c>
      <c r="X61" s="145" t="s">
        <v>324</v>
      </c>
      <c r="Y61" s="22" t="str">
        <f>IF(SUM('Control Sample Data'!C$3:C$194)&gt;10,IF(AND(ISNUMBER('Control Sample Data'!C61),'Control Sample Data'!C61&lt;35,'Control Sample Data'!C61&gt;0),'Control Sample Data'!C61-'Choose Housekeeping Genes'!AA$20,35-'Choose Housekeeping Genes'!AA$20),"")</f>
        <v/>
      </c>
      <c r="Z61" s="22" t="str">
        <f>IF(SUM('Control Sample Data'!D$3:D$194)&gt;10,IF(AND(ISNUMBER('Control Sample Data'!D61),'Control Sample Data'!D61&lt;35,'Control Sample Data'!D61&gt;0),'Control Sample Data'!D61-'Choose Housekeeping Genes'!AB$20,35-'Choose Housekeeping Genes'!AB$20),"")</f>
        <v/>
      </c>
      <c r="AA61" s="22" t="str">
        <f>IF(SUM('Control Sample Data'!E$3:E$194)&gt;10,IF(AND(ISNUMBER('Control Sample Data'!E61),'Control Sample Data'!E61&lt;35,'Control Sample Data'!E61&gt;0),'Control Sample Data'!E61-'Choose Housekeeping Genes'!AC$20,35-'Choose Housekeeping Genes'!AC$20),"")</f>
        <v/>
      </c>
      <c r="AB61" s="22" t="str">
        <f>IF(SUM('Control Sample Data'!F$3:F$194)&gt;10,IF(AND(ISNUMBER('Control Sample Data'!F61),'Control Sample Data'!F61&lt;35,'Control Sample Data'!F61&gt;0),'Control Sample Data'!F61-'Choose Housekeeping Genes'!AD$20,35-'Choose Housekeeping Genes'!AD$20),"")</f>
        <v/>
      </c>
      <c r="AC61" s="22" t="str">
        <f>IF(SUM('Control Sample Data'!G$3:G$194)&gt;10,IF(AND(ISNUMBER('Control Sample Data'!G61),'Control Sample Data'!G61&lt;35,'Control Sample Data'!G61&gt;0),'Control Sample Data'!G61-'Choose Housekeeping Genes'!AE$20,35-'Choose Housekeeping Genes'!AE$20),"")</f>
        <v/>
      </c>
      <c r="AD61" s="22" t="str">
        <f>IF(SUM('Control Sample Data'!H$3:H$194)&gt;10,IF(AND(ISNUMBER('Control Sample Data'!H61),'Control Sample Data'!H61&lt;35,'Control Sample Data'!H61&gt;0),'Control Sample Data'!H61-'Choose Housekeeping Genes'!AF$20,35-'Choose Housekeeping Genes'!AF$20),"")</f>
        <v/>
      </c>
      <c r="AE61" s="22" t="str">
        <f>IF(SUM('Control Sample Data'!I$3:I$194)&gt;10,IF(AND(ISNUMBER('Control Sample Data'!I61),'Control Sample Data'!I61&lt;35,'Control Sample Data'!I61&gt;0),'Control Sample Data'!I61-'Choose Housekeeping Genes'!AG$20,35-'Choose Housekeeping Genes'!AG$20),"")</f>
        <v/>
      </c>
      <c r="AF61" s="22" t="str">
        <f>IF(SUM('Control Sample Data'!J$3:J$194)&gt;10,IF(AND(ISNUMBER('Control Sample Data'!J61),'Control Sample Data'!J61&lt;35,'Control Sample Data'!J61&gt;0),'Control Sample Data'!J61-'Choose Housekeeping Genes'!AH$20,35-'Choose Housekeeping Genes'!AH$20),"")</f>
        <v/>
      </c>
      <c r="AG61" s="22" t="str">
        <f>IF(SUM('Control Sample Data'!K$3:K$194)&gt;10,IF(AND(ISNUMBER('Control Sample Data'!K61),'Control Sample Data'!K61&lt;35,'Control Sample Data'!K61&gt;0),'Control Sample Data'!K61-'Choose Housekeeping Genes'!AI$20,35-'Choose Housekeeping Genes'!AI$20),"")</f>
        <v/>
      </c>
      <c r="AH61" s="22" t="str">
        <f>IF(SUM('Control Sample Data'!L$3:L$194)&gt;10,IF(AND(ISNUMBER('Control Sample Data'!L61),'Control Sample Data'!L61&lt;35,'Control Sample Data'!L61&gt;0),'Control Sample Data'!L61-'Choose Housekeeping Genes'!AJ$20,35-'Choose Housekeeping Genes'!AJ$20),"")</f>
        <v/>
      </c>
      <c r="AI61" s="22" t="str">
        <f>IF(SUM('Control Sample Data'!M$3:M$194)&gt;10,IF(AND(ISNUMBER('Control Sample Data'!M61),'Control Sample Data'!M61&lt;35,'Control Sample Data'!M61&gt;0),'Control Sample Data'!M61-'Choose Housekeeping Genes'!AK$20,35-'Choose Housekeeping Genes'!AK$20),"")</f>
        <v/>
      </c>
      <c r="AJ61" s="22" t="str">
        <f>IF(SUM('Control Sample Data'!N$3:N$194)&gt;10,IF(AND(ISNUMBER('Control Sample Data'!N61),'Control Sample Data'!N61&lt;35,'Control Sample Data'!N61&gt;0),'Control Sample Data'!N61-'Choose Housekeeping Genes'!AL$20,35-'Choose Housekeeping Genes'!AL$20),"")</f>
        <v/>
      </c>
      <c r="AK61" s="22" t="str">
        <f>IF(SUM('Control Sample Data'!O$3:O$194)&gt;10,IF(AND(ISNUMBER('Control Sample Data'!O61),'Control Sample Data'!O61&lt;35,'Control Sample Data'!O61&gt;0),'Control Sample Data'!O61-'Choose Housekeeping Genes'!AM$20,35-'Choose Housekeeping Genes'!AM$20),"")</f>
        <v/>
      </c>
      <c r="AL61" s="22" t="str">
        <f>IF(SUM('Control Sample Data'!P$3:P$194)&gt;10,IF(AND(ISNUMBER('Control Sample Data'!P61),'Control Sample Data'!P61&lt;35,'Control Sample Data'!P61&gt;0),'Control Sample Data'!P61-'Choose Housekeeping Genes'!AN$20,35-'Choose Housekeeping Genes'!AN$20),"")</f>
        <v/>
      </c>
      <c r="AM61" s="22" t="str">
        <f>IF(SUM('Control Sample Data'!Q$3:Q$194)&gt;10,IF(AND(ISNUMBER('Control Sample Data'!Q61),'Control Sample Data'!Q61&lt;35,'Control Sample Data'!Q61&gt;0),'Control Sample Data'!Q61-'Choose Housekeeping Genes'!AO$20,35-'Choose Housekeeping Genes'!AO$20),"")</f>
        <v/>
      </c>
      <c r="AN61" s="22" t="str">
        <f>IF(SUM('Control Sample Data'!R$3:R$194)&gt;10,IF(AND(ISNUMBER('Control Sample Data'!R61),'Control Sample Data'!R61&lt;35,'Control Sample Data'!R61&gt;0),'Control Sample Data'!R61-'Choose Housekeeping Genes'!AP$20,35-'Choose Housekeeping Genes'!AP$20),"")</f>
        <v/>
      </c>
      <c r="AO61" s="22" t="str">
        <f>IF(SUM('Control Sample Data'!S$3:S$194)&gt;10,IF(AND(ISNUMBER('Control Sample Data'!S61),'Control Sample Data'!S61&lt;35,'Control Sample Data'!S61&gt;0),'Control Sample Data'!S61-'Choose Housekeeping Genes'!AQ$20,35-'Choose Housekeeping Genes'!AQ$20),"")</f>
        <v/>
      </c>
      <c r="AP61" s="22" t="str">
        <f>IF(SUM('Control Sample Data'!T$3:T$194)&gt;10,IF(AND(ISNUMBER('Control Sample Data'!T61),'Control Sample Data'!T61&lt;35,'Control Sample Data'!T61&gt;0),'Control Sample Data'!T61-'Choose Housekeeping Genes'!AR$20,35-'Choose Housekeeping Genes'!AR$20),"")</f>
        <v/>
      </c>
      <c r="AQ61" s="22" t="str">
        <f>IF(SUM('Control Sample Data'!U$3:U$194)&gt;10,IF(AND(ISNUMBER('Control Sample Data'!U61),'Control Sample Data'!U61&lt;35,'Control Sample Data'!U61&gt;0),'Control Sample Data'!U61-'Choose Housekeeping Genes'!AS$20,35-'Choose Housekeeping Genes'!AS$20),"")</f>
        <v/>
      </c>
      <c r="AR61" s="22" t="str">
        <f>IF(SUM('Control Sample Data'!V$3:V$194)&gt;10,IF(AND(ISNUMBER('Control Sample Data'!V61),'Control Sample Data'!V61&lt;35,'Control Sample Data'!V61&gt;0),'Control Sample Data'!V61-'Choose Housekeeping Genes'!AT$20,35-'Choose Housekeeping Genes'!AT$20),"")</f>
        <v/>
      </c>
      <c r="AS61" s="73" t="str">
        <f>'Control Sample Data'!A61</f>
        <v>G730013B05Rik-1</v>
      </c>
      <c r="AT61" s="21" t="s">
        <v>324</v>
      </c>
      <c r="AU61" s="22" t="str">
        <f ca="1">IF(ISNUMBER(C61-'Choose Housekeeping Genes'!D$12),C61-'Choose Housekeeping Genes'!D$12,"")</f>
        <v/>
      </c>
      <c r="AV61" s="22" t="str">
        <f ca="1">IF(ISNUMBER(D61-'Choose Housekeeping Genes'!E$12),D61-'Choose Housekeeping Genes'!E$12,"")</f>
        <v/>
      </c>
      <c r="AW61" s="22" t="str">
        <f ca="1">IF(ISNUMBER(E61-'Choose Housekeeping Genes'!F$12),E61-'Choose Housekeeping Genes'!F$12,"")</f>
        <v/>
      </c>
      <c r="AX61" s="22" t="str">
        <f ca="1">IF(ISNUMBER(F61-'Choose Housekeeping Genes'!G$12),F61-'Choose Housekeeping Genes'!G$12,"")</f>
        <v/>
      </c>
      <c r="AY61" s="22" t="str">
        <f ca="1">IF(ISNUMBER(G61-'Choose Housekeeping Genes'!H$12),G61-'Choose Housekeeping Genes'!H$12,"")</f>
        <v/>
      </c>
      <c r="AZ61" s="22" t="str">
        <f ca="1">IF(ISNUMBER(H61-'Choose Housekeeping Genes'!I$12),H61-'Choose Housekeeping Genes'!I$12,"")</f>
        <v/>
      </c>
      <c r="BA61" s="22" t="str">
        <f ca="1">IF(ISNUMBER(I61-'Choose Housekeeping Genes'!J$12),I61-'Choose Housekeeping Genes'!J$12,"")</f>
        <v/>
      </c>
      <c r="BB61" s="22" t="str">
        <f ca="1">IF(ISNUMBER(J61-'Choose Housekeeping Genes'!K$12),J61-'Choose Housekeeping Genes'!K$12,"")</f>
        <v/>
      </c>
      <c r="BC61" s="22" t="str">
        <f ca="1">IF(ISNUMBER(K61-'Choose Housekeeping Genes'!L$12),K61-'Choose Housekeeping Genes'!L$12,"")</f>
        <v/>
      </c>
      <c r="BD61" s="22" t="str">
        <f ca="1">IF(ISNUMBER(L61-'Choose Housekeeping Genes'!M$12),L61-'Choose Housekeeping Genes'!M$12,"")</f>
        <v/>
      </c>
      <c r="BE61" s="22" t="str">
        <f ca="1">IF(ISNUMBER(M61-'Choose Housekeeping Genes'!N$12),M61-'Choose Housekeeping Genes'!N$12,"")</f>
        <v/>
      </c>
      <c r="BF61" s="22" t="str">
        <f ca="1">IF(ISNUMBER(N61-'Choose Housekeeping Genes'!O$12),N61-'Choose Housekeeping Genes'!O$12,"")</f>
        <v/>
      </c>
      <c r="BG61" s="22" t="str">
        <f ca="1">IF(ISNUMBER(O61-'Choose Housekeeping Genes'!P$12),O61-'Choose Housekeeping Genes'!P$12,"")</f>
        <v/>
      </c>
      <c r="BH61" s="22" t="str">
        <f ca="1">IF(ISNUMBER(P61-'Choose Housekeeping Genes'!Q$12),P61-'Choose Housekeeping Genes'!Q$12,"")</f>
        <v/>
      </c>
      <c r="BI61" s="22" t="str">
        <f ca="1">IF(ISNUMBER(Q61-'Choose Housekeeping Genes'!R$12),Q61-'Choose Housekeeping Genes'!R$12,"")</f>
        <v/>
      </c>
      <c r="BJ61" s="22" t="str">
        <f ca="1">IF(ISNUMBER(R61-'Choose Housekeeping Genes'!S$12),R61-'Choose Housekeeping Genes'!S$12,"")</f>
        <v/>
      </c>
      <c r="BK61" s="22" t="str">
        <f ca="1">IF(ISNUMBER(S61-'Choose Housekeeping Genes'!T$12),S61-'Choose Housekeeping Genes'!T$12,"")</f>
        <v/>
      </c>
      <c r="BL61" s="22" t="str">
        <f ca="1">IF(ISNUMBER(T61-'Choose Housekeeping Genes'!U$12),T61-'Choose Housekeeping Genes'!U$12,"")</f>
        <v/>
      </c>
      <c r="BM61" s="22" t="str">
        <f ca="1">IF(ISNUMBER(U61-'Choose Housekeeping Genes'!V$12),U61-'Choose Housekeeping Genes'!V$12,"")</f>
        <v/>
      </c>
      <c r="BN61" s="22" t="str">
        <f ca="1">IF(ISNUMBER(V61-'Choose Housekeeping Genes'!W$12),V61-'Choose Housekeeping Genes'!W$12,"")</f>
        <v/>
      </c>
      <c r="BO61" s="147" t="str">
        <f t="shared" si="47"/>
        <v>G730013B05Rik-1</v>
      </c>
      <c r="BP61" s="145" t="s">
        <v>324</v>
      </c>
      <c r="BQ61" s="22" t="str">
        <f ca="1">IF(ISNUMBER(Y61-'Choose Housekeeping Genes'!AA$12),Y61-'Choose Housekeeping Genes'!AA$12,"")</f>
        <v/>
      </c>
      <c r="BR61" s="22" t="str">
        <f ca="1">IF(ISNUMBER(Z61-'Choose Housekeeping Genes'!AB$12),Z61-'Choose Housekeeping Genes'!AB$12,"")</f>
        <v/>
      </c>
      <c r="BS61" s="22" t="str">
        <f ca="1">IF(ISNUMBER(AA61-'Choose Housekeeping Genes'!AC$12),AA61-'Choose Housekeeping Genes'!AC$12,"")</f>
        <v/>
      </c>
      <c r="BT61" s="22" t="str">
        <f ca="1">IF(ISNUMBER(AB61-'Choose Housekeeping Genes'!AD$12),AB61-'Choose Housekeeping Genes'!AD$12,"")</f>
        <v/>
      </c>
      <c r="BU61" s="22" t="str">
        <f ca="1">IF(ISNUMBER(AC61-'Choose Housekeeping Genes'!AE$12),AC61-'Choose Housekeeping Genes'!AE$12,"")</f>
        <v/>
      </c>
      <c r="BV61" s="22" t="str">
        <f ca="1">IF(ISNUMBER(AD61-'Choose Housekeeping Genes'!AF$12),AD61-'Choose Housekeeping Genes'!AF$12,"")</f>
        <v/>
      </c>
      <c r="BW61" s="22" t="str">
        <f ca="1">IF(ISNUMBER(AE61-'Choose Housekeeping Genes'!AG$12),AE61-'Choose Housekeeping Genes'!AG$12,"")</f>
        <v/>
      </c>
      <c r="BX61" s="22" t="str">
        <f ca="1">IF(ISNUMBER(AF61-'Choose Housekeeping Genes'!AH$12),AF61-'Choose Housekeeping Genes'!AH$12,"")</f>
        <v/>
      </c>
      <c r="BY61" s="22" t="str">
        <f ca="1">IF(ISNUMBER(AG61-'Choose Housekeeping Genes'!AI$12),AG61-'Choose Housekeeping Genes'!AI$12,"")</f>
        <v/>
      </c>
      <c r="BZ61" s="22" t="str">
        <f ca="1">IF(ISNUMBER(AH61-'Choose Housekeeping Genes'!AJ$12),AH61-'Choose Housekeeping Genes'!AJ$12,"")</f>
        <v/>
      </c>
      <c r="CA61" s="22" t="str">
        <f ca="1">IF(ISNUMBER(AI61-'Choose Housekeeping Genes'!AK$12),AI61-'Choose Housekeeping Genes'!AK$12,"")</f>
        <v/>
      </c>
      <c r="CB61" s="22" t="str">
        <f ca="1">IF(ISNUMBER(AJ61-'Choose Housekeeping Genes'!AL$12),AJ61-'Choose Housekeeping Genes'!AL$12,"")</f>
        <v/>
      </c>
      <c r="CC61" s="22" t="str">
        <f ca="1">IF(ISNUMBER(AK61-'Choose Housekeeping Genes'!AM$12),AK61-'Choose Housekeeping Genes'!AM$12,"")</f>
        <v/>
      </c>
      <c r="CD61" s="22" t="str">
        <f ca="1">IF(ISNUMBER(AL61-'Choose Housekeeping Genes'!AN$12),AL61-'Choose Housekeeping Genes'!AN$12,"")</f>
        <v/>
      </c>
      <c r="CE61" s="22" t="str">
        <f ca="1">IF(ISNUMBER(AM61-'Choose Housekeeping Genes'!AO$12),AM61-'Choose Housekeeping Genes'!AO$12,"")</f>
        <v/>
      </c>
      <c r="CF61" s="22" t="str">
        <f ca="1">IF(ISNUMBER(AN61-'Choose Housekeeping Genes'!AP$12),AN61-'Choose Housekeeping Genes'!AP$12,"")</f>
        <v/>
      </c>
      <c r="CG61" s="22" t="str">
        <f ca="1">IF(ISNUMBER(AO61-'Choose Housekeeping Genes'!AQ$12),AO61-'Choose Housekeeping Genes'!AQ$12,"")</f>
        <v/>
      </c>
      <c r="CH61" s="22" t="str">
        <f ca="1">IF(ISNUMBER(AP61-'Choose Housekeeping Genes'!AR$12),AP61-'Choose Housekeeping Genes'!AR$12,"")</f>
        <v/>
      </c>
      <c r="CI61" s="22" t="str">
        <f ca="1">IF(ISNUMBER(AQ61-'Choose Housekeeping Genes'!AS$12),AQ61-'Choose Housekeeping Genes'!AS$12,"")</f>
        <v/>
      </c>
      <c r="CJ61" s="22" t="str">
        <f ca="1">IF(ISNUMBER(AR61-'Choose Housekeeping Genes'!AT$12),AR61-'Choose Housekeeping Genes'!AT$12,"")</f>
        <v/>
      </c>
      <c r="CK61" s="69" t="e">
        <f t="shared" ca="1" si="4"/>
        <v>#DIV/0!</v>
      </c>
      <c r="CL61" s="148" t="e">
        <f t="shared" ca="1" si="5"/>
        <v>#DIV/0!</v>
      </c>
      <c r="DA61" s="73" t="str">
        <f>'Transcript table'!C69</f>
        <v>G730013B05Rik-1</v>
      </c>
      <c r="DB61" s="21" t="s">
        <v>324</v>
      </c>
      <c r="DC61" s="68" t="str">
        <f t="shared" ca="1" si="6"/>
        <v/>
      </c>
      <c r="DD61" s="68" t="str">
        <f t="shared" ca="1" si="7"/>
        <v/>
      </c>
      <c r="DE61" s="68" t="str">
        <f t="shared" ca="1" si="8"/>
        <v/>
      </c>
      <c r="DF61" s="68" t="str">
        <f t="shared" ca="1" si="9"/>
        <v/>
      </c>
      <c r="DG61" s="68" t="str">
        <f t="shared" ca="1" si="10"/>
        <v/>
      </c>
      <c r="DH61" s="68" t="str">
        <f t="shared" ca="1" si="11"/>
        <v/>
      </c>
      <c r="DI61" s="68" t="str">
        <f t="shared" ca="1" si="12"/>
        <v/>
      </c>
      <c r="DJ61" s="68" t="str">
        <f t="shared" ca="1" si="13"/>
        <v/>
      </c>
      <c r="DK61" s="68" t="str">
        <f t="shared" ca="1" si="14"/>
        <v/>
      </c>
      <c r="DL61" s="68" t="str">
        <f t="shared" ca="1" si="15"/>
        <v/>
      </c>
      <c r="DM61" s="68" t="str">
        <f t="shared" ca="1" si="16"/>
        <v/>
      </c>
      <c r="DN61" s="68" t="str">
        <f t="shared" ca="1" si="17"/>
        <v/>
      </c>
      <c r="DO61" s="68" t="str">
        <f t="shared" ca="1" si="18"/>
        <v/>
      </c>
      <c r="DP61" s="68" t="str">
        <f t="shared" ca="1" si="19"/>
        <v/>
      </c>
      <c r="DQ61" s="68" t="str">
        <f t="shared" ca="1" si="20"/>
        <v/>
      </c>
      <c r="DR61" s="68" t="str">
        <f t="shared" ca="1" si="21"/>
        <v/>
      </c>
      <c r="DS61" s="68" t="str">
        <f t="shared" ca="1" si="22"/>
        <v/>
      </c>
      <c r="DT61" s="68" t="str">
        <f t="shared" ca="1" si="23"/>
        <v/>
      </c>
      <c r="DU61" s="68" t="str">
        <f t="shared" ca="1" si="24"/>
        <v/>
      </c>
      <c r="DV61" s="68" t="str">
        <f t="shared" ca="1" si="25"/>
        <v/>
      </c>
      <c r="DW61" s="146" t="str">
        <f>'Transcript table'!C69</f>
        <v>G730013B05Rik-1</v>
      </c>
      <c r="DX61" s="145" t="s">
        <v>324</v>
      </c>
      <c r="DY61" s="68" t="str">
        <f t="shared" ca="1" si="26"/>
        <v/>
      </c>
      <c r="DZ61" s="68" t="str">
        <f t="shared" ca="1" si="27"/>
        <v/>
      </c>
      <c r="EA61" s="68" t="str">
        <f t="shared" ca="1" si="28"/>
        <v/>
      </c>
      <c r="EB61" s="68" t="str">
        <f t="shared" ca="1" si="29"/>
        <v/>
      </c>
      <c r="EC61" s="68" t="str">
        <f t="shared" ca="1" si="30"/>
        <v/>
      </c>
      <c r="ED61" s="68" t="str">
        <f t="shared" ca="1" si="31"/>
        <v/>
      </c>
      <c r="EE61" s="68" t="str">
        <f t="shared" ca="1" si="32"/>
        <v/>
      </c>
      <c r="EF61" s="68" t="str">
        <f t="shared" ca="1" si="33"/>
        <v/>
      </c>
      <c r="EG61" s="68" t="str">
        <f t="shared" ca="1" si="34"/>
        <v/>
      </c>
      <c r="EH61" s="68" t="str">
        <f t="shared" ca="1" si="35"/>
        <v/>
      </c>
      <c r="EI61" s="68" t="str">
        <f t="shared" ca="1" si="36"/>
        <v/>
      </c>
      <c r="EJ61" s="68" t="str">
        <f t="shared" ca="1" si="37"/>
        <v/>
      </c>
      <c r="EK61" s="68" t="str">
        <f t="shared" ca="1" si="38"/>
        <v/>
      </c>
      <c r="EL61" s="68" t="str">
        <f t="shared" ca="1" si="39"/>
        <v/>
      </c>
      <c r="EM61" s="68" t="str">
        <f t="shared" ca="1" si="40"/>
        <v/>
      </c>
      <c r="EN61" s="68" t="str">
        <f t="shared" ca="1" si="41"/>
        <v/>
      </c>
      <c r="EO61" s="68" t="str">
        <f t="shared" ca="1" si="42"/>
        <v/>
      </c>
      <c r="EP61" s="68" t="str">
        <f t="shared" ca="1" si="43"/>
        <v/>
      </c>
      <c r="EQ61" s="68" t="str">
        <f t="shared" ca="1" si="44"/>
        <v/>
      </c>
      <c r="ER61" s="68" t="str">
        <f t="shared" ca="1" si="45"/>
        <v/>
      </c>
    </row>
    <row r="62" spans="1:148" ht="12.75" customHeight="1">
      <c r="A62" s="139" t="str">
        <f>'Test Sample Data'!A62</f>
        <v>G730013B05Rik-2</v>
      </c>
      <c r="B62" s="141" t="s">
        <v>322</v>
      </c>
      <c r="C62" s="22" t="str">
        <f>IF(SUM('Test Sample Data'!C$3:C$194)&gt;10,IF(AND(ISNUMBER('Test Sample Data'!C62),'Test Sample Data'!C62&lt;35,'Test Sample Data'!C62&gt;0),'Test Sample Data'!C62-'Choose Housekeeping Genes'!D$20,35-'Choose Housekeeping Genes'!D$20),"")</f>
        <v/>
      </c>
      <c r="D62" s="22" t="str">
        <f>IF(SUM('Test Sample Data'!D$3:D$194)&gt;10,IF(AND(ISNUMBER('Test Sample Data'!D62),'Test Sample Data'!D62&lt;35,'Test Sample Data'!D62&gt;0),'Test Sample Data'!D62-'Choose Housekeeping Genes'!E$20,35-'Choose Housekeeping Genes'!E$20),"")</f>
        <v/>
      </c>
      <c r="E62" s="22" t="str">
        <f>IF(SUM('Test Sample Data'!E$3:E$194)&gt;10,IF(AND(ISNUMBER('Test Sample Data'!E62),'Test Sample Data'!E62&lt;35,'Test Sample Data'!E62&gt;0),'Test Sample Data'!E62-'Choose Housekeeping Genes'!F$20,35-'Choose Housekeeping Genes'!F$20),"")</f>
        <v/>
      </c>
      <c r="F62" s="22" t="str">
        <f>IF(SUM('Test Sample Data'!F$3:F$194)&gt;10,IF(AND(ISNUMBER('Test Sample Data'!F62),'Test Sample Data'!F62&lt;35,'Test Sample Data'!F62&gt;0),'Test Sample Data'!F62-'Choose Housekeeping Genes'!G$20,35-'Choose Housekeeping Genes'!G$20),"")</f>
        <v/>
      </c>
      <c r="G62" s="22" t="str">
        <f>IF(SUM('Test Sample Data'!G$3:G$194)&gt;10,IF(AND(ISNUMBER('Test Sample Data'!G62),'Test Sample Data'!G62&lt;35,'Test Sample Data'!G62&gt;0),'Test Sample Data'!G62-'Choose Housekeeping Genes'!H$20,35-'Choose Housekeeping Genes'!H$20),"")</f>
        <v/>
      </c>
      <c r="H62" s="22" t="str">
        <f>IF(SUM('Test Sample Data'!H$3:H$194)&gt;10,IF(AND(ISNUMBER('Test Sample Data'!H62),'Test Sample Data'!H62&lt;35,'Test Sample Data'!H62&gt;0),'Test Sample Data'!H62-'Choose Housekeeping Genes'!I$20,35-'Choose Housekeeping Genes'!I$20),"")</f>
        <v/>
      </c>
      <c r="I62" s="22" t="str">
        <f>IF(SUM('Test Sample Data'!I$3:I$194)&gt;10,IF(AND(ISNUMBER('Test Sample Data'!I62),'Test Sample Data'!I62&lt;35,'Test Sample Data'!I62&gt;0),'Test Sample Data'!I62-'Choose Housekeeping Genes'!J$20,35-'Choose Housekeeping Genes'!J$20),"")</f>
        <v/>
      </c>
      <c r="J62" s="22" t="str">
        <f>IF(SUM('Test Sample Data'!J$3:J$194)&gt;10,IF(AND(ISNUMBER('Test Sample Data'!J62),'Test Sample Data'!J62&lt;35,'Test Sample Data'!J62&gt;0),'Test Sample Data'!J62-'Choose Housekeeping Genes'!K$20,35-'Choose Housekeeping Genes'!K$20),"")</f>
        <v/>
      </c>
      <c r="K62" s="22" t="str">
        <f>IF(SUM('Test Sample Data'!K$3:K$194)&gt;10,IF(AND(ISNUMBER('Test Sample Data'!K62),'Test Sample Data'!K62&lt;35,'Test Sample Data'!K62&gt;0),'Test Sample Data'!K62-'Choose Housekeeping Genes'!L$20,35-'Choose Housekeeping Genes'!L$20),"")</f>
        <v/>
      </c>
      <c r="L62" s="22" t="str">
        <f>IF(SUM('Test Sample Data'!L$3:L$194)&gt;10,IF(AND(ISNUMBER('Test Sample Data'!L62),'Test Sample Data'!L62&lt;35,'Test Sample Data'!L62&gt;0),'Test Sample Data'!L62-'Choose Housekeeping Genes'!M$20,35-'Choose Housekeeping Genes'!M$20),"")</f>
        <v/>
      </c>
      <c r="M62" s="22" t="str">
        <f>IF(SUM('Test Sample Data'!M$3:M$194)&gt;10,IF(AND(ISNUMBER('Test Sample Data'!M62),'Test Sample Data'!M62&lt;35,'Test Sample Data'!M62&gt;0),'Test Sample Data'!M62-'Choose Housekeeping Genes'!N$20,35-'Choose Housekeeping Genes'!N$20),"")</f>
        <v/>
      </c>
      <c r="N62" s="22" t="str">
        <f>IF(SUM('Test Sample Data'!N$3:N$194)&gt;10,IF(AND(ISNUMBER('Test Sample Data'!N62),'Test Sample Data'!N62&lt;35,'Test Sample Data'!N62&gt;0),'Test Sample Data'!N62-'Choose Housekeeping Genes'!O$20,35-'Choose Housekeeping Genes'!O$20),"")</f>
        <v/>
      </c>
      <c r="O62" s="22" t="str">
        <f>IF(SUM('Test Sample Data'!O$3:O$194)&gt;10,IF(AND(ISNUMBER('Test Sample Data'!O62),'Test Sample Data'!O62&lt;35,'Test Sample Data'!O62&gt;0),'Test Sample Data'!O62-'Choose Housekeeping Genes'!P$20,35-'Choose Housekeeping Genes'!P$20),"")</f>
        <v/>
      </c>
      <c r="P62" s="22" t="str">
        <f>IF(SUM('Test Sample Data'!P$3:P$194)&gt;10,IF(AND(ISNUMBER('Test Sample Data'!P62),'Test Sample Data'!P62&lt;35,'Test Sample Data'!P62&gt;0),'Test Sample Data'!P62-'Choose Housekeeping Genes'!Q$20,35-'Choose Housekeeping Genes'!Q$20),"")</f>
        <v/>
      </c>
      <c r="Q62" s="22" t="str">
        <f>IF(SUM('Test Sample Data'!Q$3:Q$194)&gt;10,IF(AND(ISNUMBER('Test Sample Data'!Q62),'Test Sample Data'!Q62&lt;35,'Test Sample Data'!Q62&gt;0),'Test Sample Data'!Q62-'Choose Housekeeping Genes'!R$20,35-'Choose Housekeeping Genes'!R$20),"")</f>
        <v/>
      </c>
      <c r="R62" s="22" t="str">
        <f>IF(SUM('Test Sample Data'!R$3:R$194)&gt;10,IF(AND(ISNUMBER('Test Sample Data'!R62),'Test Sample Data'!R62&lt;35,'Test Sample Data'!R62&gt;0),'Test Sample Data'!R62-'Choose Housekeeping Genes'!S$20,35-'Choose Housekeeping Genes'!S$20),"")</f>
        <v/>
      </c>
      <c r="S62" s="22" t="str">
        <f>IF(SUM('Test Sample Data'!S$3:S$194)&gt;10,IF(AND(ISNUMBER('Test Sample Data'!S62),'Test Sample Data'!S62&lt;35,'Test Sample Data'!S62&gt;0),'Test Sample Data'!S62-'Choose Housekeeping Genes'!T$20,35-'Choose Housekeeping Genes'!T$20),"")</f>
        <v/>
      </c>
      <c r="T62" s="22" t="str">
        <f>IF(SUM('Test Sample Data'!T$3:T$194)&gt;10,IF(AND(ISNUMBER('Test Sample Data'!T62),'Test Sample Data'!T62&lt;35,'Test Sample Data'!T62&gt;0),'Test Sample Data'!T62-'Choose Housekeeping Genes'!U$20,35-'Choose Housekeeping Genes'!U$20),"")</f>
        <v/>
      </c>
      <c r="U62" s="22" t="str">
        <f>IF(SUM('Test Sample Data'!U$3:U$194)&gt;10,IF(AND(ISNUMBER('Test Sample Data'!U62),'Test Sample Data'!U62&lt;35,'Test Sample Data'!U62&gt;0),'Test Sample Data'!U62-'Choose Housekeeping Genes'!V$20,35-'Choose Housekeeping Genes'!V$20),"")</f>
        <v/>
      </c>
      <c r="V62" s="22" t="str">
        <f>IF(SUM('Test Sample Data'!V$3:V$194)&gt;10,IF(AND(ISNUMBER('Test Sample Data'!V62),'Test Sample Data'!V62&lt;35,'Test Sample Data'!V62&gt;0),'Test Sample Data'!V62-'Choose Housekeeping Genes'!W$20,35-'Choose Housekeeping Genes'!W$20),"")</f>
        <v/>
      </c>
      <c r="W62" s="144" t="str">
        <f>'Control Sample Data'!A62</f>
        <v>G730013B05Rik-2</v>
      </c>
      <c r="X62" s="145" t="s">
        <v>322</v>
      </c>
      <c r="Y62" s="22" t="str">
        <f>IF(SUM('Control Sample Data'!C$3:C$194)&gt;10,IF(AND(ISNUMBER('Control Sample Data'!C62),'Control Sample Data'!C62&lt;35,'Control Sample Data'!C62&gt;0),'Control Sample Data'!C62-'Choose Housekeeping Genes'!AA$20,35-'Choose Housekeeping Genes'!AA$20),"")</f>
        <v/>
      </c>
      <c r="Z62" s="22" t="str">
        <f>IF(SUM('Control Sample Data'!D$3:D$194)&gt;10,IF(AND(ISNUMBER('Control Sample Data'!D62),'Control Sample Data'!D62&lt;35,'Control Sample Data'!D62&gt;0),'Control Sample Data'!D62-'Choose Housekeeping Genes'!AB$20,35-'Choose Housekeeping Genes'!AB$20),"")</f>
        <v/>
      </c>
      <c r="AA62" s="22" t="str">
        <f>IF(SUM('Control Sample Data'!E$3:E$194)&gt;10,IF(AND(ISNUMBER('Control Sample Data'!E62),'Control Sample Data'!E62&lt;35,'Control Sample Data'!E62&gt;0),'Control Sample Data'!E62-'Choose Housekeeping Genes'!AC$20,35-'Choose Housekeeping Genes'!AC$20),"")</f>
        <v/>
      </c>
      <c r="AB62" s="22" t="str">
        <f>IF(SUM('Control Sample Data'!F$3:F$194)&gt;10,IF(AND(ISNUMBER('Control Sample Data'!F62),'Control Sample Data'!F62&lt;35,'Control Sample Data'!F62&gt;0),'Control Sample Data'!F62-'Choose Housekeeping Genes'!AD$20,35-'Choose Housekeeping Genes'!AD$20),"")</f>
        <v/>
      </c>
      <c r="AC62" s="22" t="str">
        <f>IF(SUM('Control Sample Data'!G$3:G$194)&gt;10,IF(AND(ISNUMBER('Control Sample Data'!G62),'Control Sample Data'!G62&lt;35,'Control Sample Data'!G62&gt;0),'Control Sample Data'!G62-'Choose Housekeeping Genes'!AE$20,35-'Choose Housekeeping Genes'!AE$20),"")</f>
        <v/>
      </c>
      <c r="AD62" s="22" t="str">
        <f>IF(SUM('Control Sample Data'!H$3:H$194)&gt;10,IF(AND(ISNUMBER('Control Sample Data'!H62),'Control Sample Data'!H62&lt;35,'Control Sample Data'!H62&gt;0),'Control Sample Data'!H62-'Choose Housekeeping Genes'!AF$20,35-'Choose Housekeeping Genes'!AF$20),"")</f>
        <v/>
      </c>
      <c r="AE62" s="22" t="str">
        <f>IF(SUM('Control Sample Data'!I$3:I$194)&gt;10,IF(AND(ISNUMBER('Control Sample Data'!I62),'Control Sample Data'!I62&lt;35,'Control Sample Data'!I62&gt;0),'Control Sample Data'!I62-'Choose Housekeeping Genes'!AG$20,35-'Choose Housekeeping Genes'!AG$20),"")</f>
        <v/>
      </c>
      <c r="AF62" s="22" t="str">
        <f>IF(SUM('Control Sample Data'!J$3:J$194)&gt;10,IF(AND(ISNUMBER('Control Sample Data'!J62),'Control Sample Data'!J62&lt;35,'Control Sample Data'!J62&gt;0),'Control Sample Data'!J62-'Choose Housekeeping Genes'!AH$20,35-'Choose Housekeeping Genes'!AH$20),"")</f>
        <v/>
      </c>
      <c r="AG62" s="22" t="str">
        <f>IF(SUM('Control Sample Data'!K$3:K$194)&gt;10,IF(AND(ISNUMBER('Control Sample Data'!K62),'Control Sample Data'!K62&lt;35,'Control Sample Data'!K62&gt;0),'Control Sample Data'!K62-'Choose Housekeeping Genes'!AI$20,35-'Choose Housekeeping Genes'!AI$20),"")</f>
        <v/>
      </c>
      <c r="AH62" s="22" t="str">
        <f>IF(SUM('Control Sample Data'!L$3:L$194)&gt;10,IF(AND(ISNUMBER('Control Sample Data'!L62),'Control Sample Data'!L62&lt;35,'Control Sample Data'!L62&gt;0),'Control Sample Data'!L62-'Choose Housekeeping Genes'!AJ$20,35-'Choose Housekeeping Genes'!AJ$20),"")</f>
        <v/>
      </c>
      <c r="AI62" s="22" t="str">
        <f>IF(SUM('Control Sample Data'!M$3:M$194)&gt;10,IF(AND(ISNUMBER('Control Sample Data'!M62),'Control Sample Data'!M62&lt;35,'Control Sample Data'!M62&gt;0),'Control Sample Data'!M62-'Choose Housekeeping Genes'!AK$20,35-'Choose Housekeeping Genes'!AK$20),"")</f>
        <v/>
      </c>
      <c r="AJ62" s="22" t="str">
        <f>IF(SUM('Control Sample Data'!N$3:N$194)&gt;10,IF(AND(ISNUMBER('Control Sample Data'!N62),'Control Sample Data'!N62&lt;35,'Control Sample Data'!N62&gt;0),'Control Sample Data'!N62-'Choose Housekeeping Genes'!AL$20,35-'Choose Housekeeping Genes'!AL$20),"")</f>
        <v/>
      </c>
      <c r="AK62" s="22" t="str">
        <f>IF(SUM('Control Sample Data'!O$3:O$194)&gt;10,IF(AND(ISNUMBER('Control Sample Data'!O62),'Control Sample Data'!O62&lt;35,'Control Sample Data'!O62&gt;0),'Control Sample Data'!O62-'Choose Housekeeping Genes'!AM$20,35-'Choose Housekeeping Genes'!AM$20),"")</f>
        <v/>
      </c>
      <c r="AL62" s="22" t="str">
        <f>IF(SUM('Control Sample Data'!P$3:P$194)&gt;10,IF(AND(ISNUMBER('Control Sample Data'!P62),'Control Sample Data'!P62&lt;35,'Control Sample Data'!P62&gt;0),'Control Sample Data'!P62-'Choose Housekeeping Genes'!AN$20,35-'Choose Housekeeping Genes'!AN$20),"")</f>
        <v/>
      </c>
      <c r="AM62" s="22" t="str">
        <f>IF(SUM('Control Sample Data'!Q$3:Q$194)&gt;10,IF(AND(ISNUMBER('Control Sample Data'!Q62),'Control Sample Data'!Q62&lt;35,'Control Sample Data'!Q62&gt;0),'Control Sample Data'!Q62-'Choose Housekeeping Genes'!AO$20,35-'Choose Housekeeping Genes'!AO$20),"")</f>
        <v/>
      </c>
      <c r="AN62" s="22" t="str">
        <f>IF(SUM('Control Sample Data'!R$3:R$194)&gt;10,IF(AND(ISNUMBER('Control Sample Data'!R62),'Control Sample Data'!R62&lt;35,'Control Sample Data'!R62&gt;0),'Control Sample Data'!R62-'Choose Housekeeping Genes'!AP$20,35-'Choose Housekeeping Genes'!AP$20),"")</f>
        <v/>
      </c>
      <c r="AO62" s="22" t="str">
        <f>IF(SUM('Control Sample Data'!S$3:S$194)&gt;10,IF(AND(ISNUMBER('Control Sample Data'!S62),'Control Sample Data'!S62&lt;35,'Control Sample Data'!S62&gt;0),'Control Sample Data'!S62-'Choose Housekeeping Genes'!AQ$20,35-'Choose Housekeeping Genes'!AQ$20),"")</f>
        <v/>
      </c>
      <c r="AP62" s="22" t="str">
        <f>IF(SUM('Control Sample Data'!T$3:T$194)&gt;10,IF(AND(ISNUMBER('Control Sample Data'!T62),'Control Sample Data'!T62&lt;35,'Control Sample Data'!T62&gt;0),'Control Sample Data'!T62-'Choose Housekeeping Genes'!AR$20,35-'Choose Housekeeping Genes'!AR$20),"")</f>
        <v/>
      </c>
      <c r="AQ62" s="22" t="str">
        <f>IF(SUM('Control Sample Data'!U$3:U$194)&gt;10,IF(AND(ISNUMBER('Control Sample Data'!U62),'Control Sample Data'!U62&lt;35,'Control Sample Data'!U62&gt;0),'Control Sample Data'!U62-'Choose Housekeeping Genes'!AS$20,35-'Choose Housekeeping Genes'!AS$20),"")</f>
        <v/>
      </c>
      <c r="AR62" s="22" t="str">
        <f>IF(SUM('Control Sample Data'!V$3:V$194)&gt;10,IF(AND(ISNUMBER('Control Sample Data'!V62),'Control Sample Data'!V62&lt;35,'Control Sample Data'!V62&gt;0),'Control Sample Data'!V62-'Choose Housekeeping Genes'!AT$20,35-'Choose Housekeeping Genes'!AT$20),"")</f>
        <v/>
      </c>
      <c r="AS62" s="73" t="str">
        <f>'Control Sample Data'!A62</f>
        <v>G730013B05Rik-2</v>
      </c>
      <c r="AT62" s="21" t="s">
        <v>322</v>
      </c>
      <c r="AU62" s="22" t="str">
        <f ca="1">IF(ISNUMBER(C62-'Choose Housekeeping Genes'!D$12),C62-'Choose Housekeeping Genes'!D$12,"")</f>
        <v/>
      </c>
      <c r="AV62" s="22" t="str">
        <f ca="1">IF(ISNUMBER(D62-'Choose Housekeeping Genes'!E$12),D62-'Choose Housekeeping Genes'!E$12,"")</f>
        <v/>
      </c>
      <c r="AW62" s="22" t="str">
        <f ca="1">IF(ISNUMBER(E62-'Choose Housekeeping Genes'!F$12),E62-'Choose Housekeeping Genes'!F$12,"")</f>
        <v/>
      </c>
      <c r="AX62" s="22" t="str">
        <f ca="1">IF(ISNUMBER(F62-'Choose Housekeeping Genes'!G$12),F62-'Choose Housekeeping Genes'!G$12,"")</f>
        <v/>
      </c>
      <c r="AY62" s="22" t="str">
        <f ca="1">IF(ISNUMBER(G62-'Choose Housekeeping Genes'!H$12),G62-'Choose Housekeeping Genes'!H$12,"")</f>
        <v/>
      </c>
      <c r="AZ62" s="22" t="str">
        <f ca="1">IF(ISNUMBER(H62-'Choose Housekeeping Genes'!I$12),H62-'Choose Housekeeping Genes'!I$12,"")</f>
        <v/>
      </c>
      <c r="BA62" s="22" t="str">
        <f ca="1">IF(ISNUMBER(I62-'Choose Housekeeping Genes'!J$12),I62-'Choose Housekeeping Genes'!J$12,"")</f>
        <v/>
      </c>
      <c r="BB62" s="22" t="str">
        <f ca="1">IF(ISNUMBER(J62-'Choose Housekeeping Genes'!K$12),J62-'Choose Housekeeping Genes'!K$12,"")</f>
        <v/>
      </c>
      <c r="BC62" s="22" t="str">
        <f ca="1">IF(ISNUMBER(K62-'Choose Housekeeping Genes'!L$12),K62-'Choose Housekeeping Genes'!L$12,"")</f>
        <v/>
      </c>
      <c r="BD62" s="22" t="str">
        <f ca="1">IF(ISNUMBER(L62-'Choose Housekeeping Genes'!M$12),L62-'Choose Housekeeping Genes'!M$12,"")</f>
        <v/>
      </c>
      <c r="BE62" s="22" t="str">
        <f ca="1">IF(ISNUMBER(M62-'Choose Housekeeping Genes'!N$12),M62-'Choose Housekeeping Genes'!N$12,"")</f>
        <v/>
      </c>
      <c r="BF62" s="22" t="str">
        <f ca="1">IF(ISNUMBER(N62-'Choose Housekeeping Genes'!O$12),N62-'Choose Housekeeping Genes'!O$12,"")</f>
        <v/>
      </c>
      <c r="BG62" s="22" t="str">
        <f ca="1">IF(ISNUMBER(O62-'Choose Housekeeping Genes'!P$12),O62-'Choose Housekeeping Genes'!P$12,"")</f>
        <v/>
      </c>
      <c r="BH62" s="22" t="str">
        <f ca="1">IF(ISNUMBER(P62-'Choose Housekeeping Genes'!Q$12),P62-'Choose Housekeeping Genes'!Q$12,"")</f>
        <v/>
      </c>
      <c r="BI62" s="22" t="str">
        <f ca="1">IF(ISNUMBER(Q62-'Choose Housekeeping Genes'!R$12),Q62-'Choose Housekeeping Genes'!R$12,"")</f>
        <v/>
      </c>
      <c r="BJ62" s="22" t="str">
        <f ca="1">IF(ISNUMBER(R62-'Choose Housekeeping Genes'!S$12),R62-'Choose Housekeeping Genes'!S$12,"")</f>
        <v/>
      </c>
      <c r="BK62" s="22" t="str">
        <f ca="1">IF(ISNUMBER(S62-'Choose Housekeeping Genes'!T$12),S62-'Choose Housekeeping Genes'!T$12,"")</f>
        <v/>
      </c>
      <c r="BL62" s="22" t="str">
        <f ca="1">IF(ISNUMBER(T62-'Choose Housekeeping Genes'!U$12),T62-'Choose Housekeeping Genes'!U$12,"")</f>
        <v/>
      </c>
      <c r="BM62" s="22" t="str">
        <f ca="1">IF(ISNUMBER(U62-'Choose Housekeeping Genes'!V$12),U62-'Choose Housekeeping Genes'!V$12,"")</f>
        <v/>
      </c>
      <c r="BN62" s="22" t="str">
        <f ca="1">IF(ISNUMBER(V62-'Choose Housekeeping Genes'!W$12),V62-'Choose Housekeeping Genes'!W$12,"")</f>
        <v/>
      </c>
      <c r="BO62" s="147" t="str">
        <f t="shared" si="47"/>
        <v>G730013B05Rik-2</v>
      </c>
      <c r="BP62" s="145" t="s">
        <v>322</v>
      </c>
      <c r="BQ62" s="22" t="str">
        <f ca="1">IF(ISNUMBER(Y62-'Choose Housekeeping Genes'!AA$12),Y62-'Choose Housekeeping Genes'!AA$12,"")</f>
        <v/>
      </c>
      <c r="BR62" s="22" t="str">
        <f ca="1">IF(ISNUMBER(Z62-'Choose Housekeeping Genes'!AB$12),Z62-'Choose Housekeeping Genes'!AB$12,"")</f>
        <v/>
      </c>
      <c r="BS62" s="22" t="str">
        <f ca="1">IF(ISNUMBER(AA62-'Choose Housekeeping Genes'!AC$12),AA62-'Choose Housekeeping Genes'!AC$12,"")</f>
        <v/>
      </c>
      <c r="BT62" s="22" t="str">
        <f ca="1">IF(ISNUMBER(AB62-'Choose Housekeeping Genes'!AD$12),AB62-'Choose Housekeeping Genes'!AD$12,"")</f>
        <v/>
      </c>
      <c r="BU62" s="22" t="str">
        <f ca="1">IF(ISNUMBER(AC62-'Choose Housekeeping Genes'!AE$12),AC62-'Choose Housekeeping Genes'!AE$12,"")</f>
        <v/>
      </c>
      <c r="BV62" s="22" t="str">
        <f ca="1">IF(ISNUMBER(AD62-'Choose Housekeeping Genes'!AF$12),AD62-'Choose Housekeeping Genes'!AF$12,"")</f>
        <v/>
      </c>
      <c r="BW62" s="22" t="str">
        <f ca="1">IF(ISNUMBER(AE62-'Choose Housekeeping Genes'!AG$12),AE62-'Choose Housekeeping Genes'!AG$12,"")</f>
        <v/>
      </c>
      <c r="BX62" s="22" t="str">
        <f ca="1">IF(ISNUMBER(AF62-'Choose Housekeeping Genes'!AH$12),AF62-'Choose Housekeeping Genes'!AH$12,"")</f>
        <v/>
      </c>
      <c r="BY62" s="22" t="str">
        <f ca="1">IF(ISNUMBER(AG62-'Choose Housekeeping Genes'!AI$12),AG62-'Choose Housekeeping Genes'!AI$12,"")</f>
        <v/>
      </c>
      <c r="BZ62" s="22" t="str">
        <f ca="1">IF(ISNUMBER(AH62-'Choose Housekeeping Genes'!AJ$12),AH62-'Choose Housekeeping Genes'!AJ$12,"")</f>
        <v/>
      </c>
      <c r="CA62" s="22" t="str">
        <f ca="1">IF(ISNUMBER(AI62-'Choose Housekeeping Genes'!AK$12),AI62-'Choose Housekeeping Genes'!AK$12,"")</f>
        <v/>
      </c>
      <c r="CB62" s="22" t="str">
        <f ca="1">IF(ISNUMBER(AJ62-'Choose Housekeeping Genes'!AL$12),AJ62-'Choose Housekeeping Genes'!AL$12,"")</f>
        <v/>
      </c>
      <c r="CC62" s="22" t="str">
        <f ca="1">IF(ISNUMBER(AK62-'Choose Housekeeping Genes'!AM$12),AK62-'Choose Housekeeping Genes'!AM$12,"")</f>
        <v/>
      </c>
      <c r="CD62" s="22" t="str">
        <f ca="1">IF(ISNUMBER(AL62-'Choose Housekeeping Genes'!AN$12),AL62-'Choose Housekeeping Genes'!AN$12,"")</f>
        <v/>
      </c>
      <c r="CE62" s="22" t="str">
        <f ca="1">IF(ISNUMBER(AM62-'Choose Housekeeping Genes'!AO$12),AM62-'Choose Housekeeping Genes'!AO$12,"")</f>
        <v/>
      </c>
      <c r="CF62" s="22" t="str">
        <f ca="1">IF(ISNUMBER(AN62-'Choose Housekeeping Genes'!AP$12),AN62-'Choose Housekeeping Genes'!AP$12,"")</f>
        <v/>
      </c>
      <c r="CG62" s="22" t="str">
        <f ca="1">IF(ISNUMBER(AO62-'Choose Housekeeping Genes'!AQ$12),AO62-'Choose Housekeeping Genes'!AQ$12,"")</f>
        <v/>
      </c>
      <c r="CH62" s="22" t="str">
        <f ca="1">IF(ISNUMBER(AP62-'Choose Housekeeping Genes'!AR$12),AP62-'Choose Housekeeping Genes'!AR$12,"")</f>
        <v/>
      </c>
      <c r="CI62" s="22" t="str">
        <f ca="1">IF(ISNUMBER(AQ62-'Choose Housekeeping Genes'!AS$12),AQ62-'Choose Housekeeping Genes'!AS$12,"")</f>
        <v/>
      </c>
      <c r="CJ62" s="22" t="str">
        <f ca="1">IF(ISNUMBER(AR62-'Choose Housekeeping Genes'!AT$12),AR62-'Choose Housekeeping Genes'!AT$12,"")</f>
        <v/>
      </c>
      <c r="CK62" s="69" t="e">
        <f t="shared" ca="1" si="4"/>
        <v>#DIV/0!</v>
      </c>
      <c r="CL62" s="148" t="e">
        <f t="shared" ca="1" si="5"/>
        <v>#DIV/0!</v>
      </c>
      <c r="DA62" s="73" t="str">
        <f>'Transcript table'!C70</f>
        <v>G730013B05Rik-2</v>
      </c>
      <c r="DB62" s="21" t="s">
        <v>322</v>
      </c>
      <c r="DC62" s="68" t="str">
        <f t="shared" ca="1" si="6"/>
        <v/>
      </c>
      <c r="DD62" s="68" t="str">
        <f t="shared" ca="1" si="7"/>
        <v/>
      </c>
      <c r="DE62" s="68" t="str">
        <f t="shared" ca="1" si="8"/>
        <v/>
      </c>
      <c r="DF62" s="68" t="str">
        <f t="shared" ca="1" si="9"/>
        <v/>
      </c>
      <c r="DG62" s="68" t="str">
        <f t="shared" ca="1" si="10"/>
        <v/>
      </c>
      <c r="DH62" s="68" t="str">
        <f t="shared" ca="1" si="11"/>
        <v/>
      </c>
      <c r="DI62" s="68" t="str">
        <f t="shared" ca="1" si="12"/>
        <v/>
      </c>
      <c r="DJ62" s="68" t="str">
        <f t="shared" ca="1" si="13"/>
        <v/>
      </c>
      <c r="DK62" s="68" t="str">
        <f t="shared" ca="1" si="14"/>
        <v/>
      </c>
      <c r="DL62" s="68" t="str">
        <f t="shared" ca="1" si="15"/>
        <v/>
      </c>
      <c r="DM62" s="68" t="str">
        <f t="shared" ca="1" si="16"/>
        <v/>
      </c>
      <c r="DN62" s="68" t="str">
        <f t="shared" ca="1" si="17"/>
        <v/>
      </c>
      <c r="DO62" s="68" t="str">
        <f t="shared" ca="1" si="18"/>
        <v/>
      </c>
      <c r="DP62" s="68" t="str">
        <f t="shared" ca="1" si="19"/>
        <v/>
      </c>
      <c r="DQ62" s="68" t="str">
        <f t="shared" ca="1" si="20"/>
        <v/>
      </c>
      <c r="DR62" s="68" t="str">
        <f t="shared" ca="1" si="21"/>
        <v/>
      </c>
      <c r="DS62" s="68" t="str">
        <f t="shared" ca="1" si="22"/>
        <v/>
      </c>
      <c r="DT62" s="68" t="str">
        <f t="shared" ca="1" si="23"/>
        <v/>
      </c>
      <c r="DU62" s="68" t="str">
        <f t="shared" ca="1" si="24"/>
        <v/>
      </c>
      <c r="DV62" s="68" t="str">
        <f t="shared" ca="1" si="25"/>
        <v/>
      </c>
      <c r="DW62" s="146" t="str">
        <f>'Transcript table'!C70</f>
        <v>G730013B05Rik-2</v>
      </c>
      <c r="DX62" s="145" t="s">
        <v>322</v>
      </c>
      <c r="DY62" s="68" t="str">
        <f t="shared" ca="1" si="26"/>
        <v/>
      </c>
      <c r="DZ62" s="68" t="str">
        <f t="shared" ca="1" si="27"/>
        <v/>
      </c>
      <c r="EA62" s="68" t="str">
        <f t="shared" ca="1" si="28"/>
        <v/>
      </c>
      <c r="EB62" s="68" t="str">
        <f t="shared" ca="1" si="29"/>
        <v/>
      </c>
      <c r="EC62" s="68" t="str">
        <f t="shared" ca="1" si="30"/>
        <v/>
      </c>
      <c r="ED62" s="68" t="str">
        <f t="shared" ca="1" si="31"/>
        <v/>
      </c>
      <c r="EE62" s="68" t="str">
        <f t="shared" ca="1" si="32"/>
        <v/>
      </c>
      <c r="EF62" s="68" t="str">
        <f t="shared" ca="1" si="33"/>
        <v/>
      </c>
      <c r="EG62" s="68" t="str">
        <f t="shared" ca="1" si="34"/>
        <v/>
      </c>
      <c r="EH62" s="68" t="str">
        <f t="shared" ca="1" si="35"/>
        <v/>
      </c>
      <c r="EI62" s="68" t="str">
        <f t="shared" ca="1" si="36"/>
        <v/>
      </c>
      <c r="EJ62" s="68" t="str">
        <f t="shared" ca="1" si="37"/>
        <v/>
      </c>
      <c r="EK62" s="68" t="str">
        <f t="shared" ca="1" si="38"/>
        <v/>
      </c>
      <c r="EL62" s="68" t="str">
        <f t="shared" ca="1" si="39"/>
        <v/>
      </c>
      <c r="EM62" s="68" t="str">
        <f t="shared" ca="1" si="40"/>
        <v/>
      </c>
      <c r="EN62" s="68" t="str">
        <f t="shared" ca="1" si="41"/>
        <v/>
      </c>
      <c r="EO62" s="68" t="str">
        <f t="shared" ca="1" si="42"/>
        <v/>
      </c>
      <c r="EP62" s="68" t="str">
        <f t="shared" ca="1" si="43"/>
        <v/>
      </c>
      <c r="EQ62" s="68" t="str">
        <f t="shared" ca="1" si="44"/>
        <v/>
      </c>
      <c r="ER62" s="68" t="str">
        <f t="shared" ca="1" si="45"/>
        <v/>
      </c>
    </row>
    <row r="63" spans="1:148" ht="12.75" customHeight="1">
      <c r="A63" s="139" t="str">
        <f>'Test Sample Data'!A63</f>
        <v>Gas5</v>
      </c>
      <c r="B63" s="141" t="s">
        <v>320</v>
      </c>
      <c r="C63" s="22" t="str">
        <f>IF(SUM('Test Sample Data'!C$3:C$194)&gt;10,IF(AND(ISNUMBER('Test Sample Data'!C63),'Test Sample Data'!C63&lt;35,'Test Sample Data'!C63&gt;0),'Test Sample Data'!C63-'Choose Housekeeping Genes'!D$20,35-'Choose Housekeeping Genes'!D$20),"")</f>
        <v/>
      </c>
      <c r="D63" s="22" t="str">
        <f>IF(SUM('Test Sample Data'!D$3:D$194)&gt;10,IF(AND(ISNUMBER('Test Sample Data'!D63),'Test Sample Data'!D63&lt;35,'Test Sample Data'!D63&gt;0),'Test Sample Data'!D63-'Choose Housekeeping Genes'!E$20,35-'Choose Housekeeping Genes'!E$20),"")</f>
        <v/>
      </c>
      <c r="E63" s="22" t="str">
        <f>IF(SUM('Test Sample Data'!E$3:E$194)&gt;10,IF(AND(ISNUMBER('Test Sample Data'!E63),'Test Sample Data'!E63&lt;35,'Test Sample Data'!E63&gt;0),'Test Sample Data'!E63-'Choose Housekeeping Genes'!F$20,35-'Choose Housekeeping Genes'!F$20),"")</f>
        <v/>
      </c>
      <c r="F63" s="22" t="str">
        <f>IF(SUM('Test Sample Data'!F$3:F$194)&gt;10,IF(AND(ISNUMBER('Test Sample Data'!F63),'Test Sample Data'!F63&lt;35,'Test Sample Data'!F63&gt;0),'Test Sample Data'!F63-'Choose Housekeeping Genes'!G$20,35-'Choose Housekeeping Genes'!G$20),"")</f>
        <v/>
      </c>
      <c r="G63" s="22" t="str">
        <f>IF(SUM('Test Sample Data'!G$3:G$194)&gt;10,IF(AND(ISNUMBER('Test Sample Data'!G63),'Test Sample Data'!G63&lt;35,'Test Sample Data'!G63&gt;0),'Test Sample Data'!G63-'Choose Housekeeping Genes'!H$20,35-'Choose Housekeeping Genes'!H$20),"")</f>
        <v/>
      </c>
      <c r="H63" s="22" t="str">
        <f>IF(SUM('Test Sample Data'!H$3:H$194)&gt;10,IF(AND(ISNUMBER('Test Sample Data'!H63),'Test Sample Data'!H63&lt;35,'Test Sample Data'!H63&gt;0),'Test Sample Data'!H63-'Choose Housekeeping Genes'!I$20,35-'Choose Housekeeping Genes'!I$20),"")</f>
        <v/>
      </c>
      <c r="I63" s="22" t="str">
        <f>IF(SUM('Test Sample Data'!I$3:I$194)&gt;10,IF(AND(ISNUMBER('Test Sample Data'!I63),'Test Sample Data'!I63&lt;35,'Test Sample Data'!I63&gt;0),'Test Sample Data'!I63-'Choose Housekeeping Genes'!J$20,35-'Choose Housekeeping Genes'!J$20),"")</f>
        <v/>
      </c>
      <c r="J63" s="22" t="str">
        <f>IF(SUM('Test Sample Data'!J$3:J$194)&gt;10,IF(AND(ISNUMBER('Test Sample Data'!J63),'Test Sample Data'!J63&lt;35,'Test Sample Data'!J63&gt;0),'Test Sample Data'!J63-'Choose Housekeeping Genes'!K$20,35-'Choose Housekeeping Genes'!K$20),"")</f>
        <v/>
      </c>
      <c r="K63" s="22" t="str">
        <f>IF(SUM('Test Sample Data'!K$3:K$194)&gt;10,IF(AND(ISNUMBER('Test Sample Data'!K63),'Test Sample Data'!K63&lt;35,'Test Sample Data'!K63&gt;0),'Test Sample Data'!K63-'Choose Housekeeping Genes'!L$20,35-'Choose Housekeeping Genes'!L$20),"")</f>
        <v/>
      </c>
      <c r="L63" s="22" t="str">
        <f>IF(SUM('Test Sample Data'!L$3:L$194)&gt;10,IF(AND(ISNUMBER('Test Sample Data'!L63),'Test Sample Data'!L63&lt;35,'Test Sample Data'!L63&gt;0),'Test Sample Data'!L63-'Choose Housekeeping Genes'!M$20,35-'Choose Housekeeping Genes'!M$20),"")</f>
        <v/>
      </c>
      <c r="M63" s="22" t="str">
        <f>IF(SUM('Test Sample Data'!M$3:M$194)&gt;10,IF(AND(ISNUMBER('Test Sample Data'!M63),'Test Sample Data'!M63&lt;35,'Test Sample Data'!M63&gt;0),'Test Sample Data'!M63-'Choose Housekeeping Genes'!N$20,35-'Choose Housekeeping Genes'!N$20),"")</f>
        <v/>
      </c>
      <c r="N63" s="22" t="str">
        <f>IF(SUM('Test Sample Data'!N$3:N$194)&gt;10,IF(AND(ISNUMBER('Test Sample Data'!N63),'Test Sample Data'!N63&lt;35,'Test Sample Data'!N63&gt;0),'Test Sample Data'!N63-'Choose Housekeeping Genes'!O$20,35-'Choose Housekeeping Genes'!O$20),"")</f>
        <v/>
      </c>
      <c r="O63" s="22" t="str">
        <f>IF(SUM('Test Sample Data'!O$3:O$194)&gt;10,IF(AND(ISNUMBER('Test Sample Data'!O63),'Test Sample Data'!O63&lt;35,'Test Sample Data'!O63&gt;0),'Test Sample Data'!O63-'Choose Housekeeping Genes'!P$20,35-'Choose Housekeeping Genes'!P$20),"")</f>
        <v/>
      </c>
      <c r="P63" s="22" t="str">
        <f>IF(SUM('Test Sample Data'!P$3:P$194)&gt;10,IF(AND(ISNUMBER('Test Sample Data'!P63),'Test Sample Data'!P63&lt;35,'Test Sample Data'!P63&gt;0),'Test Sample Data'!P63-'Choose Housekeeping Genes'!Q$20,35-'Choose Housekeeping Genes'!Q$20),"")</f>
        <v/>
      </c>
      <c r="Q63" s="22" t="str">
        <f>IF(SUM('Test Sample Data'!Q$3:Q$194)&gt;10,IF(AND(ISNUMBER('Test Sample Data'!Q63),'Test Sample Data'!Q63&lt;35,'Test Sample Data'!Q63&gt;0),'Test Sample Data'!Q63-'Choose Housekeeping Genes'!R$20,35-'Choose Housekeeping Genes'!R$20),"")</f>
        <v/>
      </c>
      <c r="R63" s="22" t="str">
        <f>IF(SUM('Test Sample Data'!R$3:R$194)&gt;10,IF(AND(ISNUMBER('Test Sample Data'!R63),'Test Sample Data'!R63&lt;35,'Test Sample Data'!R63&gt;0),'Test Sample Data'!R63-'Choose Housekeeping Genes'!S$20,35-'Choose Housekeeping Genes'!S$20),"")</f>
        <v/>
      </c>
      <c r="S63" s="22" t="str">
        <f>IF(SUM('Test Sample Data'!S$3:S$194)&gt;10,IF(AND(ISNUMBER('Test Sample Data'!S63),'Test Sample Data'!S63&lt;35,'Test Sample Data'!S63&gt;0),'Test Sample Data'!S63-'Choose Housekeeping Genes'!T$20,35-'Choose Housekeeping Genes'!T$20),"")</f>
        <v/>
      </c>
      <c r="T63" s="22" t="str">
        <f>IF(SUM('Test Sample Data'!T$3:T$194)&gt;10,IF(AND(ISNUMBER('Test Sample Data'!T63),'Test Sample Data'!T63&lt;35,'Test Sample Data'!T63&gt;0),'Test Sample Data'!T63-'Choose Housekeeping Genes'!U$20,35-'Choose Housekeeping Genes'!U$20),"")</f>
        <v/>
      </c>
      <c r="U63" s="22" t="str">
        <f>IF(SUM('Test Sample Data'!U$3:U$194)&gt;10,IF(AND(ISNUMBER('Test Sample Data'!U63),'Test Sample Data'!U63&lt;35,'Test Sample Data'!U63&gt;0),'Test Sample Data'!U63-'Choose Housekeeping Genes'!V$20,35-'Choose Housekeeping Genes'!V$20),"")</f>
        <v/>
      </c>
      <c r="V63" s="22" t="str">
        <f>IF(SUM('Test Sample Data'!V$3:V$194)&gt;10,IF(AND(ISNUMBER('Test Sample Data'!V63),'Test Sample Data'!V63&lt;35,'Test Sample Data'!V63&gt;0),'Test Sample Data'!V63-'Choose Housekeeping Genes'!W$20,35-'Choose Housekeeping Genes'!W$20),"")</f>
        <v/>
      </c>
      <c r="W63" s="144" t="str">
        <f>'Control Sample Data'!A63</f>
        <v>Gas5</v>
      </c>
      <c r="X63" s="145" t="s">
        <v>320</v>
      </c>
      <c r="Y63" s="22" t="str">
        <f>IF(SUM('Control Sample Data'!C$3:C$194)&gt;10,IF(AND(ISNUMBER('Control Sample Data'!C63),'Control Sample Data'!C63&lt;35,'Control Sample Data'!C63&gt;0),'Control Sample Data'!C63-'Choose Housekeeping Genes'!AA$20,35-'Choose Housekeeping Genes'!AA$20),"")</f>
        <v/>
      </c>
      <c r="Z63" s="22" t="str">
        <f>IF(SUM('Control Sample Data'!D$3:D$194)&gt;10,IF(AND(ISNUMBER('Control Sample Data'!D63),'Control Sample Data'!D63&lt;35,'Control Sample Data'!D63&gt;0),'Control Sample Data'!D63-'Choose Housekeeping Genes'!AB$20,35-'Choose Housekeeping Genes'!AB$20),"")</f>
        <v/>
      </c>
      <c r="AA63" s="22" t="str">
        <f>IF(SUM('Control Sample Data'!E$3:E$194)&gt;10,IF(AND(ISNUMBER('Control Sample Data'!E63),'Control Sample Data'!E63&lt;35,'Control Sample Data'!E63&gt;0),'Control Sample Data'!E63-'Choose Housekeeping Genes'!AC$20,35-'Choose Housekeeping Genes'!AC$20),"")</f>
        <v/>
      </c>
      <c r="AB63" s="22" t="str">
        <f>IF(SUM('Control Sample Data'!F$3:F$194)&gt;10,IF(AND(ISNUMBER('Control Sample Data'!F63),'Control Sample Data'!F63&lt;35,'Control Sample Data'!F63&gt;0),'Control Sample Data'!F63-'Choose Housekeeping Genes'!AD$20,35-'Choose Housekeeping Genes'!AD$20),"")</f>
        <v/>
      </c>
      <c r="AC63" s="22" t="str">
        <f>IF(SUM('Control Sample Data'!G$3:G$194)&gt;10,IF(AND(ISNUMBER('Control Sample Data'!G63),'Control Sample Data'!G63&lt;35,'Control Sample Data'!G63&gt;0),'Control Sample Data'!G63-'Choose Housekeeping Genes'!AE$20,35-'Choose Housekeeping Genes'!AE$20),"")</f>
        <v/>
      </c>
      <c r="AD63" s="22" t="str">
        <f>IF(SUM('Control Sample Data'!H$3:H$194)&gt;10,IF(AND(ISNUMBER('Control Sample Data'!H63),'Control Sample Data'!H63&lt;35,'Control Sample Data'!H63&gt;0),'Control Sample Data'!H63-'Choose Housekeeping Genes'!AF$20,35-'Choose Housekeeping Genes'!AF$20),"")</f>
        <v/>
      </c>
      <c r="AE63" s="22" t="str">
        <f>IF(SUM('Control Sample Data'!I$3:I$194)&gt;10,IF(AND(ISNUMBER('Control Sample Data'!I63),'Control Sample Data'!I63&lt;35,'Control Sample Data'!I63&gt;0),'Control Sample Data'!I63-'Choose Housekeeping Genes'!AG$20,35-'Choose Housekeeping Genes'!AG$20),"")</f>
        <v/>
      </c>
      <c r="AF63" s="22" t="str">
        <f>IF(SUM('Control Sample Data'!J$3:J$194)&gt;10,IF(AND(ISNUMBER('Control Sample Data'!J63),'Control Sample Data'!J63&lt;35,'Control Sample Data'!J63&gt;0),'Control Sample Data'!J63-'Choose Housekeeping Genes'!AH$20,35-'Choose Housekeeping Genes'!AH$20),"")</f>
        <v/>
      </c>
      <c r="AG63" s="22" t="str">
        <f>IF(SUM('Control Sample Data'!K$3:K$194)&gt;10,IF(AND(ISNUMBER('Control Sample Data'!K63),'Control Sample Data'!K63&lt;35,'Control Sample Data'!K63&gt;0),'Control Sample Data'!K63-'Choose Housekeeping Genes'!AI$20,35-'Choose Housekeeping Genes'!AI$20),"")</f>
        <v/>
      </c>
      <c r="AH63" s="22" t="str">
        <f>IF(SUM('Control Sample Data'!L$3:L$194)&gt;10,IF(AND(ISNUMBER('Control Sample Data'!L63),'Control Sample Data'!L63&lt;35,'Control Sample Data'!L63&gt;0),'Control Sample Data'!L63-'Choose Housekeeping Genes'!AJ$20,35-'Choose Housekeeping Genes'!AJ$20),"")</f>
        <v/>
      </c>
      <c r="AI63" s="22" t="str">
        <f>IF(SUM('Control Sample Data'!M$3:M$194)&gt;10,IF(AND(ISNUMBER('Control Sample Data'!M63),'Control Sample Data'!M63&lt;35,'Control Sample Data'!M63&gt;0),'Control Sample Data'!M63-'Choose Housekeeping Genes'!AK$20,35-'Choose Housekeeping Genes'!AK$20),"")</f>
        <v/>
      </c>
      <c r="AJ63" s="22" t="str">
        <f>IF(SUM('Control Sample Data'!N$3:N$194)&gt;10,IF(AND(ISNUMBER('Control Sample Data'!N63),'Control Sample Data'!N63&lt;35,'Control Sample Data'!N63&gt;0),'Control Sample Data'!N63-'Choose Housekeeping Genes'!AL$20,35-'Choose Housekeeping Genes'!AL$20),"")</f>
        <v/>
      </c>
      <c r="AK63" s="22" t="str">
        <f>IF(SUM('Control Sample Data'!O$3:O$194)&gt;10,IF(AND(ISNUMBER('Control Sample Data'!O63),'Control Sample Data'!O63&lt;35,'Control Sample Data'!O63&gt;0),'Control Sample Data'!O63-'Choose Housekeeping Genes'!AM$20,35-'Choose Housekeeping Genes'!AM$20),"")</f>
        <v/>
      </c>
      <c r="AL63" s="22" t="str">
        <f>IF(SUM('Control Sample Data'!P$3:P$194)&gt;10,IF(AND(ISNUMBER('Control Sample Data'!P63),'Control Sample Data'!P63&lt;35,'Control Sample Data'!P63&gt;0),'Control Sample Data'!P63-'Choose Housekeeping Genes'!AN$20,35-'Choose Housekeeping Genes'!AN$20),"")</f>
        <v/>
      </c>
      <c r="AM63" s="22" t="str">
        <f>IF(SUM('Control Sample Data'!Q$3:Q$194)&gt;10,IF(AND(ISNUMBER('Control Sample Data'!Q63),'Control Sample Data'!Q63&lt;35,'Control Sample Data'!Q63&gt;0),'Control Sample Data'!Q63-'Choose Housekeeping Genes'!AO$20,35-'Choose Housekeeping Genes'!AO$20),"")</f>
        <v/>
      </c>
      <c r="AN63" s="22" t="str">
        <f>IF(SUM('Control Sample Data'!R$3:R$194)&gt;10,IF(AND(ISNUMBER('Control Sample Data'!R63),'Control Sample Data'!R63&lt;35,'Control Sample Data'!R63&gt;0),'Control Sample Data'!R63-'Choose Housekeeping Genes'!AP$20,35-'Choose Housekeeping Genes'!AP$20),"")</f>
        <v/>
      </c>
      <c r="AO63" s="22" t="str">
        <f>IF(SUM('Control Sample Data'!S$3:S$194)&gt;10,IF(AND(ISNUMBER('Control Sample Data'!S63),'Control Sample Data'!S63&lt;35,'Control Sample Data'!S63&gt;0),'Control Sample Data'!S63-'Choose Housekeeping Genes'!AQ$20,35-'Choose Housekeeping Genes'!AQ$20),"")</f>
        <v/>
      </c>
      <c r="AP63" s="22" t="str">
        <f>IF(SUM('Control Sample Data'!T$3:T$194)&gt;10,IF(AND(ISNUMBER('Control Sample Data'!T63),'Control Sample Data'!T63&lt;35,'Control Sample Data'!T63&gt;0),'Control Sample Data'!T63-'Choose Housekeeping Genes'!AR$20,35-'Choose Housekeeping Genes'!AR$20),"")</f>
        <v/>
      </c>
      <c r="AQ63" s="22" t="str">
        <f>IF(SUM('Control Sample Data'!U$3:U$194)&gt;10,IF(AND(ISNUMBER('Control Sample Data'!U63),'Control Sample Data'!U63&lt;35,'Control Sample Data'!U63&gt;0),'Control Sample Data'!U63-'Choose Housekeeping Genes'!AS$20,35-'Choose Housekeeping Genes'!AS$20),"")</f>
        <v/>
      </c>
      <c r="AR63" s="22" t="str">
        <f>IF(SUM('Control Sample Data'!V$3:V$194)&gt;10,IF(AND(ISNUMBER('Control Sample Data'!V63),'Control Sample Data'!V63&lt;35,'Control Sample Data'!V63&gt;0),'Control Sample Data'!V63-'Choose Housekeeping Genes'!AT$20,35-'Choose Housekeeping Genes'!AT$20),"")</f>
        <v/>
      </c>
      <c r="AS63" s="73" t="str">
        <f>'Control Sample Data'!A63</f>
        <v>Gas5</v>
      </c>
      <c r="AT63" s="21" t="s">
        <v>320</v>
      </c>
      <c r="AU63" s="22" t="str">
        <f ca="1">IF(ISNUMBER(C63-'Choose Housekeeping Genes'!D$12),C63-'Choose Housekeeping Genes'!D$12,"")</f>
        <v/>
      </c>
      <c r="AV63" s="22" t="str">
        <f ca="1">IF(ISNUMBER(D63-'Choose Housekeeping Genes'!E$12),D63-'Choose Housekeeping Genes'!E$12,"")</f>
        <v/>
      </c>
      <c r="AW63" s="22" t="str">
        <f ca="1">IF(ISNUMBER(E63-'Choose Housekeeping Genes'!F$12),E63-'Choose Housekeeping Genes'!F$12,"")</f>
        <v/>
      </c>
      <c r="AX63" s="22" t="str">
        <f ca="1">IF(ISNUMBER(F63-'Choose Housekeeping Genes'!G$12),F63-'Choose Housekeeping Genes'!G$12,"")</f>
        <v/>
      </c>
      <c r="AY63" s="22" t="str">
        <f ca="1">IF(ISNUMBER(G63-'Choose Housekeeping Genes'!H$12),G63-'Choose Housekeeping Genes'!H$12,"")</f>
        <v/>
      </c>
      <c r="AZ63" s="22" t="str">
        <f ca="1">IF(ISNUMBER(H63-'Choose Housekeeping Genes'!I$12),H63-'Choose Housekeeping Genes'!I$12,"")</f>
        <v/>
      </c>
      <c r="BA63" s="22" t="str">
        <f ca="1">IF(ISNUMBER(I63-'Choose Housekeeping Genes'!J$12),I63-'Choose Housekeeping Genes'!J$12,"")</f>
        <v/>
      </c>
      <c r="BB63" s="22" t="str">
        <f ca="1">IF(ISNUMBER(J63-'Choose Housekeeping Genes'!K$12),J63-'Choose Housekeeping Genes'!K$12,"")</f>
        <v/>
      </c>
      <c r="BC63" s="22" t="str">
        <f ca="1">IF(ISNUMBER(K63-'Choose Housekeeping Genes'!L$12),K63-'Choose Housekeeping Genes'!L$12,"")</f>
        <v/>
      </c>
      <c r="BD63" s="22" t="str">
        <f ca="1">IF(ISNUMBER(L63-'Choose Housekeeping Genes'!M$12),L63-'Choose Housekeeping Genes'!M$12,"")</f>
        <v/>
      </c>
      <c r="BE63" s="22" t="str">
        <f ca="1">IF(ISNUMBER(M63-'Choose Housekeeping Genes'!N$12),M63-'Choose Housekeeping Genes'!N$12,"")</f>
        <v/>
      </c>
      <c r="BF63" s="22" t="str">
        <f ca="1">IF(ISNUMBER(N63-'Choose Housekeeping Genes'!O$12),N63-'Choose Housekeeping Genes'!O$12,"")</f>
        <v/>
      </c>
      <c r="BG63" s="22" t="str">
        <f ca="1">IF(ISNUMBER(O63-'Choose Housekeeping Genes'!P$12),O63-'Choose Housekeeping Genes'!P$12,"")</f>
        <v/>
      </c>
      <c r="BH63" s="22" t="str">
        <f ca="1">IF(ISNUMBER(P63-'Choose Housekeeping Genes'!Q$12),P63-'Choose Housekeeping Genes'!Q$12,"")</f>
        <v/>
      </c>
      <c r="BI63" s="22" t="str">
        <f ca="1">IF(ISNUMBER(Q63-'Choose Housekeeping Genes'!R$12),Q63-'Choose Housekeeping Genes'!R$12,"")</f>
        <v/>
      </c>
      <c r="BJ63" s="22" t="str">
        <f ca="1">IF(ISNUMBER(R63-'Choose Housekeeping Genes'!S$12),R63-'Choose Housekeeping Genes'!S$12,"")</f>
        <v/>
      </c>
      <c r="BK63" s="22" t="str">
        <f ca="1">IF(ISNUMBER(S63-'Choose Housekeeping Genes'!T$12),S63-'Choose Housekeeping Genes'!T$12,"")</f>
        <v/>
      </c>
      <c r="BL63" s="22" t="str">
        <f ca="1">IF(ISNUMBER(T63-'Choose Housekeeping Genes'!U$12),T63-'Choose Housekeeping Genes'!U$12,"")</f>
        <v/>
      </c>
      <c r="BM63" s="22" t="str">
        <f ca="1">IF(ISNUMBER(U63-'Choose Housekeeping Genes'!V$12),U63-'Choose Housekeeping Genes'!V$12,"")</f>
        <v/>
      </c>
      <c r="BN63" s="22" t="str">
        <f ca="1">IF(ISNUMBER(V63-'Choose Housekeeping Genes'!W$12),V63-'Choose Housekeeping Genes'!W$12,"")</f>
        <v/>
      </c>
      <c r="BO63" s="147" t="str">
        <f t="shared" si="47"/>
        <v>Gas5</v>
      </c>
      <c r="BP63" s="145" t="s">
        <v>320</v>
      </c>
      <c r="BQ63" s="22" t="str">
        <f ca="1">IF(ISNUMBER(Y63-'Choose Housekeeping Genes'!AA$12),Y63-'Choose Housekeeping Genes'!AA$12,"")</f>
        <v/>
      </c>
      <c r="BR63" s="22" t="str">
        <f ca="1">IF(ISNUMBER(Z63-'Choose Housekeeping Genes'!AB$12),Z63-'Choose Housekeeping Genes'!AB$12,"")</f>
        <v/>
      </c>
      <c r="BS63" s="22" t="str">
        <f ca="1">IF(ISNUMBER(AA63-'Choose Housekeeping Genes'!AC$12),AA63-'Choose Housekeeping Genes'!AC$12,"")</f>
        <v/>
      </c>
      <c r="BT63" s="22" t="str">
        <f ca="1">IF(ISNUMBER(AB63-'Choose Housekeeping Genes'!AD$12),AB63-'Choose Housekeeping Genes'!AD$12,"")</f>
        <v/>
      </c>
      <c r="BU63" s="22" t="str">
        <f ca="1">IF(ISNUMBER(AC63-'Choose Housekeeping Genes'!AE$12),AC63-'Choose Housekeeping Genes'!AE$12,"")</f>
        <v/>
      </c>
      <c r="BV63" s="22" t="str">
        <f ca="1">IF(ISNUMBER(AD63-'Choose Housekeeping Genes'!AF$12),AD63-'Choose Housekeeping Genes'!AF$12,"")</f>
        <v/>
      </c>
      <c r="BW63" s="22" t="str">
        <f ca="1">IF(ISNUMBER(AE63-'Choose Housekeeping Genes'!AG$12),AE63-'Choose Housekeeping Genes'!AG$12,"")</f>
        <v/>
      </c>
      <c r="BX63" s="22" t="str">
        <f ca="1">IF(ISNUMBER(AF63-'Choose Housekeeping Genes'!AH$12),AF63-'Choose Housekeeping Genes'!AH$12,"")</f>
        <v/>
      </c>
      <c r="BY63" s="22" t="str">
        <f ca="1">IF(ISNUMBER(AG63-'Choose Housekeeping Genes'!AI$12),AG63-'Choose Housekeeping Genes'!AI$12,"")</f>
        <v/>
      </c>
      <c r="BZ63" s="22" t="str">
        <f ca="1">IF(ISNUMBER(AH63-'Choose Housekeeping Genes'!AJ$12),AH63-'Choose Housekeeping Genes'!AJ$12,"")</f>
        <v/>
      </c>
      <c r="CA63" s="22" t="str">
        <f ca="1">IF(ISNUMBER(AI63-'Choose Housekeeping Genes'!AK$12),AI63-'Choose Housekeeping Genes'!AK$12,"")</f>
        <v/>
      </c>
      <c r="CB63" s="22" t="str">
        <f ca="1">IF(ISNUMBER(AJ63-'Choose Housekeeping Genes'!AL$12),AJ63-'Choose Housekeeping Genes'!AL$12,"")</f>
        <v/>
      </c>
      <c r="CC63" s="22" t="str">
        <f ca="1">IF(ISNUMBER(AK63-'Choose Housekeeping Genes'!AM$12),AK63-'Choose Housekeeping Genes'!AM$12,"")</f>
        <v/>
      </c>
      <c r="CD63" s="22" t="str">
        <f ca="1">IF(ISNUMBER(AL63-'Choose Housekeeping Genes'!AN$12),AL63-'Choose Housekeeping Genes'!AN$12,"")</f>
        <v/>
      </c>
      <c r="CE63" s="22" t="str">
        <f ca="1">IF(ISNUMBER(AM63-'Choose Housekeeping Genes'!AO$12),AM63-'Choose Housekeeping Genes'!AO$12,"")</f>
        <v/>
      </c>
      <c r="CF63" s="22" t="str">
        <f ca="1">IF(ISNUMBER(AN63-'Choose Housekeeping Genes'!AP$12),AN63-'Choose Housekeeping Genes'!AP$12,"")</f>
        <v/>
      </c>
      <c r="CG63" s="22" t="str">
        <f ca="1">IF(ISNUMBER(AO63-'Choose Housekeeping Genes'!AQ$12),AO63-'Choose Housekeeping Genes'!AQ$12,"")</f>
        <v/>
      </c>
      <c r="CH63" s="22" t="str">
        <f ca="1">IF(ISNUMBER(AP63-'Choose Housekeeping Genes'!AR$12),AP63-'Choose Housekeeping Genes'!AR$12,"")</f>
        <v/>
      </c>
      <c r="CI63" s="22" t="str">
        <f ca="1">IF(ISNUMBER(AQ63-'Choose Housekeeping Genes'!AS$12),AQ63-'Choose Housekeeping Genes'!AS$12,"")</f>
        <v/>
      </c>
      <c r="CJ63" s="22" t="str">
        <f ca="1">IF(ISNUMBER(AR63-'Choose Housekeeping Genes'!AT$12),AR63-'Choose Housekeeping Genes'!AT$12,"")</f>
        <v/>
      </c>
      <c r="CK63" s="69" t="e">
        <f t="shared" ca="1" si="4"/>
        <v>#DIV/0!</v>
      </c>
      <c r="CL63" s="148" t="e">
        <f t="shared" ca="1" si="5"/>
        <v>#DIV/0!</v>
      </c>
      <c r="DA63" s="73" t="str">
        <f>'Transcript table'!C71</f>
        <v>Gas5</v>
      </c>
      <c r="DB63" s="21" t="s">
        <v>320</v>
      </c>
      <c r="DC63" s="68" t="str">
        <f t="shared" ca="1" si="6"/>
        <v/>
      </c>
      <c r="DD63" s="68" t="str">
        <f t="shared" ca="1" si="7"/>
        <v/>
      </c>
      <c r="DE63" s="68" t="str">
        <f t="shared" ca="1" si="8"/>
        <v/>
      </c>
      <c r="DF63" s="68" t="str">
        <f t="shared" ca="1" si="9"/>
        <v/>
      </c>
      <c r="DG63" s="68" t="str">
        <f t="shared" ca="1" si="10"/>
        <v/>
      </c>
      <c r="DH63" s="68" t="str">
        <f t="shared" ca="1" si="11"/>
        <v/>
      </c>
      <c r="DI63" s="68" t="str">
        <f t="shared" ca="1" si="12"/>
        <v/>
      </c>
      <c r="DJ63" s="68" t="str">
        <f t="shared" ca="1" si="13"/>
        <v/>
      </c>
      <c r="DK63" s="68" t="str">
        <f t="shared" ca="1" si="14"/>
        <v/>
      </c>
      <c r="DL63" s="68" t="str">
        <f t="shared" ca="1" si="15"/>
        <v/>
      </c>
      <c r="DM63" s="68" t="str">
        <f t="shared" ca="1" si="16"/>
        <v/>
      </c>
      <c r="DN63" s="68" t="str">
        <f t="shared" ca="1" si="17"/>
        <v/>
      </c>
      <c r="DO63" s="68" t="str">
        <f t="shared" ca="1" si="18"/>
        <v/>
      </c>
      <c r="DP63" s="68" t="str">
        <f t="shared" ca="1" si="19"/>
        <v/>
      </c>
      <c r="DQ63" s="68" t="str">
        <f t="shared" ca="1" si="20"/>
        <v/>
      </c>
      <c r="DR63" s="68" t="str">
        <f t="shared" ca="1" si="21"/>
        <v/>
      </c>
      <c r="DS63" s="68" t="str">
        <f t="shared" ca="1" si="22"/>
        <v/>
      </c>
      <c r="DT63" s="68" t="str">
        <f t="shared" ca="1" si="23"/>
        <v/>
      </c>
      <c r="DU63" s="68" t="str">
        <f t="shared" ca="1" si="24"/>
        <v/>
      </c>
      <c r="DV63" s="68" t="str">
        <f t="shared" ca="1" si="25"/>
        <v/>
      </c>
      <c r="DW63" s="146" t="str">
        <f>'Transcript table'!C71</f>
        <v>Gas5</v>
      </c>
      <c r="DX63" s="145" t="s">
        <v>320</v>
      </c>
      <c r="DY63" s="68" t="str">
        <f t="shared" ca="1" si="26"/>
        <v/>
      </c>
      <c r="DZ63" s="68" t="str">
        <f t="shared" ca="1" si="27"/>
        <v/>
      </c>
      <c r="EA63" s="68" t="str">
        <f t="shared" ca="1" si="28"/>
        <v/>
      </c>
      <c r="EB63" s="68" t="str">
        <f t="shared" ca="1" si="29"/>
        <v/>
      </c>
      <c r="EC63" s="68" t="str">
        <f t="shared" ca="1" si="30"/>
        <v/>
      </c>
      <c r="ED63" s="68" t="str">
        <f t="shared" ca="1" si="31"/>
        <v/>
      </c>
      <c r="EE63" s="68" t="str">
        <f t="shared" ca="1" si="32"/>
        <v/>
      </c>
      <c r="EF63" s="68" t="str">
        <f t="shared" ca="1" si="33"/>
        <v/>
      </c>
      <c r="EG63" s="68" t="str">
        <f t="shared" ca="1" si="34"/>
        <v/>
      </c>
      <c r="EH63" s="68" t="str">
        <f t="shared" ca="1" si="35"/>
        <v/>
      </c>
      <c r="EI63" s="68" t="str">
        <f t="shared" ca="1" si="36"/>
        <v/>
      </c>
      <c r="EJ63" s="68" t="str">
        <f t="shared" ca="1" si="37"/>
        <v/>
      </c>
      <c r="EK63" s="68" t="str">
        <f t="shared" ca="1" si="38"/>
        <v/>
      </c>
      <c r="EL63" s="68" t="str">
        <f t="shared" ca="1" si="39"/>
        <v/>
      </c>
      <c r="EM63" s="68" t="str">
        <f t="shared" ca="1" si="40"/>
        <v/>
      </c>
      <c r="EN63" s="68" t="str">
        <f t="shared" ca="1" si="41"/>
        <v/>
      </c>
      <c r="EO63" s="68" t="str">
        <f t="shared" ca="1" si="42"/>
        <v/>
      </c>
      <c r="EP63" s="68" t="str">
        <f t="shared" ca="1" si="43"/>
        <v/>
      </c>
      <c r="EQ63" s="68" t="str">
        <f t="shared" ca="1" si="44"/>
        <v/>
      </c>
      <c r="ER63" s="68" t="str">
        <f t="shared" ca="1" si="45"/>
        <v/>
      </c>
    </row>
    <row r="64" spans="1:148" ht="12.75" customHeight="1">
      <c r="A64" s="139" t="str">
        <f>'Test Sample Data'!A64</f>
        <v>Gfra1</v>
      </c>
      <c r="B64" s="141" t="s">
        <v>318</v>
      </c>
      <c r="C64" s="22" t="str">
        <f>IF(SUM('Test Sample Data'!C$3:C$194)&gt;10,IF(AND(ISNUMBER('Test Sample Data'!C64),'Test Sample Data'!C64&lt;35,'Test Sample Data'!C64&gt;0),'Test Sample Data'!C64-'Choose Housekeeping Genes'!D$20,35-'Choose Housekeeping Genes'!D$20),"")</f>
        <v/>
      </c>
      <c r="D64" s="22" t="str">
        <f>IF(SUM('Test Sample Data'!D$3:D$194)&gt;10,IF(AND(ISNUMBER('Test Sample Data'!D64),'Test Sample Data'!D64&lt;35,'Test Sample Data'!D64&gt;0),'Test Sample Data'!D64-'Choose Housekeeping Genes'!E$20,35-'Choose Housekeeping Genes'!E$20),"")</f>
        <v/>
      </c>
      <c r="E64" s="22" t="str">
        <f>IF(SUM('Test Sample Data'!E$3:E$194)&gt;10,IF(AND(ISNUMBER('Test Sample Data'!E64),'Test Sample Data'!E64&lt;35,'Test Sample Data'!E64&gt;0),'Test Sample Data'!E64-'Choose Housekeeping Genes'!F$20,35-'Choose Housekeeping Genes'!F$20),"")</f>
        <v/>
      </c>
      <c r="F64" s="22" t="str">
        <f>IF(SUM('Test Sample Data'!F$3:F$194)&gt;10,IF(AND(ISNUMBER('Test Sample Data'!F64),'Test Sample Data'!F64&lt;35,'Test Sample Data'!F64&gt;0),'Test Sample Data'!F64-'Choose Housekeeping Genes'!G$20,35-'Choose Housekeeping Genes'!G$20),"")</f>
        <v/>
      </c>
      <c r="G64" s="22" t="str">
        <f>IF(SUM('Test Sample Data'!G$3:G$194)&gt;10,IF(AND(ISNUMBER('Test Sample Data'!G64),'Test Sample Data'!G64&lt;35,'Test Sample Data'!G64&gt;0),'Test Sample Data'!G64-'Choose Housekeeping Genes'!H$20,35-'Choose Housekeeping Genes'!H$20),"")</f>
        <v/>
      </c>
      <c r="H64" s="22" t="str">
        <f>IF(SUM('Test Sample Data'!H$3:H$194)&gt;10,IF(AND(ISNUMBER('Test Sample Data'!H64),'Test Sample Data'!H64&lt;35,'Test Sample Data'!H64&gt;0),'Test Sample Data'!H64-'Choose Housekeeping Genes'!I$20,35-'Choose Housekeeping Genes'!I$20),"")</f>
        <v/>
      </c>
      <c r="I64" s="22" t="str">
        <f>IF(SUM('Test Sample Data'!I$3:I$194)&gt;10,IF(AND(ISNUMBER('Test Sample Data'!I64),'Test Sample Data'!I64&lt;35,'Test Sample Data'!I64&gt;0),'Test Sample Data'!I64-'Choose Housekeeping Genes'!J$20,35-'Choose Housekeeping Genes'!J$20),"")</f>
        <v/>
      </c>
      <c r="J64" s="22" t="str">
        <f>IF(SUM('Test Sample Data'!J$3:J$194)&gt;10,IF(AND(ISNUMBER('Test Sample Data'!J64),'Test Sample Data'!J64&lt;35,'Test Sample Data'!J64&gt;0),'Test Sample Data'!J64-'Choose Housekeeping Genes'!K$20,35-'Choose Housekeeping Genes'!K$20),"")</f>
        <v/>
      </c>
      <c r="K64" s="22" t="str">
        <f>IF(SUM('Test Sample Data'!K$3:K$194)&gt;10,IF(AND(ISNUMBER('Test Sample Data'!K64),'Test Sample Data'!K64&lt;35,'Test Sample Data'!K64&gt;0),'Test Sample Data'!K64-'Choose Housekeeping Genes'!L$20,35-'Choose Housekeeping Genes'!L$20),"")</f>
        <v/>
      </c>
      <c r="L64" s="22" t="str">
        <f>IF(SUM('Test Sample Data'!L$3:L$194)&gt;10,IF(AND(ISNUMBER('Test Sample Data'!L64),'Test Sample Data'!L64&lt;35,'Test Sample Data'!L64&gt;0),'Test Sample Data'!L64-'Choose Housekeeping Genes'!M$20,35-'Choose Housekeeping Genes'!M$20),"")</f>
        <v/>
      </c>
      <c r="M64" s="22" t="str">
        <f>IF(SUM('Test Sample Data'!M$3:M$194)&gt;10,IF(AND(ISNUMBER('Test Sample Data'!M64),'Test Sample Data'!M64&lt;35,'Test Sample Data'!M64&gt;0),'Test Sample Data'!M64-'Choose Housekeeping Genes'!N$20,35-'Choose Housekeeping Genes'!N$20),"")</f>
        <v/>
      </c>
      <c r="N64" s="22" t="str">
        <f>IF(SUM('Test Sample Data'!N$3:N$194)&gt;10,IF(AND(ISNUMBER('Test Sample Data'!N64),'Test Sample Data'!N64&lt;35,'Test Sample Data'!N64&gt;0),'Test Sample Data'!N64-'Choose Housekeeping Genes'!O$20,35-'Choose Housekeeping Genes'!O$20),"")</f>
        <v/>
      </c>
      <c r="O64" s="22" t="str">
        <f>IF(SUM('Test Sample Data'!O$3:O$194)&gt;10,IF(AND(ISNUMBER('Test Sample Data'!O64),'Test Sample Data'!O64&lt;35,'Test Sample Data'!O64&gt;0),'Test Sample Data'!O64-'Choose Housekeeping Genes'!P$20,35-'Choose Housekeeping Genes'!P$20),"")</f>
        <v/>
      </c>
      <c r="P64" s="22" t="str">
        <f>IF(SUM('Test Sample Data'!P$3:P$194)&gt;10,IF(AND(ISNUMBER('Test Sample Data'!P64),'Test Sample Data'!P64&lt;35,'Test Sample Data'!P64&gt;0),'Test Sample Data'!P64-'Choose Housekeeping Genes'!Q$20,35-'Choose Housekeeping Genes'!Q$20),"")</f>
        <v/>
      </c>
      <c r="Q64" s="22" t="str">
        <f>IF(SUM('Test Sample Data'!Q$3:Q$194)&gt;10,IF(AND(ISNUMBER('Test Sample Data'!Q64),'Test Sample Data'!Q64&lt;35,'Test Sample Data'!Q64&gt;0),'Test Sample Data'!Q64-'Choose Housekeeping Genes'!R$20,35-'Choose Housekeeping Genes'!R$20),"")</f>
        <v/>
      </c>
      <c r="R64" s="22" t="str">
        <f>IF(SUM('Test Sample Data'!R$3:R$194)&gt;10,IF(AND(ISNUMBER('Test Sample Data'!R64),'Test Sample Data'!R64&lt;35,'Test Sample Data'!R64&gt;0),'Test Sample Data'!R64-'Choose Housekeeping Genes'!S$20,35-'Choose Housekeeping Genes'!S$20),"")</f>
        <v/>
      </c>
      <c r="S64" s="22" t="str">
        <f>IF(SUM('Test Sample Data'!S$3:S$194)&gt;10,IF(AND(ISNUMBER('Test Sample Data'!S64),'Test Sample Data'!S64&lt;35,'Test Sample Data'!S64&gt;0),'Test Sample Data'!S64-'Choose Housekeeping Genes'!T$20,35-'Choose Housekeeping Genes'!T$20),"")</f>
        <v/>
      </c>
      <c r="T64" s="22" t="str">
        <f>IF(SUM('Test Sample Data'!T$3:T$194)&gt;10,IF(AND(ISNUMBER('Test Sample Data'!T64),'Test Sample Data'!T64&lt;35,'Test Sample Data'!T64&gt;0),'Test Sample Data'!T64-'Choose Housekeeping Genes'!U$20,35-'Choose Housekeeping Genes'!U$20),"")</f>
        <v/>
      </c>
      <c r="U64" s="22" t="str">
        <f>IF(SUM('Test Sample Data'!U$3:U$194)&gt;10,IF(AND(ISNUMBER('Test Sample Data'!U64),'Test Sample Data'!U64&lt;35,'Test Sample Data'!U64&gt;0),'Test Sample Data'!U64-'Choose Housekeeping Genes'!V$20,35-'Choose Housekeeping Genes'!V$20),"")</f>
        <v/>
      </c>
      <c r="V64" s="22" t="str">
        <f>IF(SUM('Test Sample Data'!V$3:V$194)&gt;10,IF(AND(ISNUMBER('Test Sample Data'!V64),'Test Sample Data'!V64&lt;35,'Test Sample Data'!V64&gt;0),'Test Sample Data'!V64-'Choose Housekeeping Genes'!W$20,35-'Choose Housekeeping Genes'!W$20),"")</f>
        <v/>
      </c>
      <c r="W64" s="144" t="str">
        <f>'Control Sample Data'!A64</f>
        <v>Gfra1</v>
      </c>
      <c r="X64" s="145" t="s">
        <v>318</v>
      </c>
      <c r="Y64" s="22" t="str">
        <f>IF(SUM('Control Sample Data'!C$3:C$194)&gt;10,IF(AND(ISNUMBER('Control Sample Data'!C64),'Control Sample Data'!C64&lt;35,'Control Sample Data'!C64&gt;0),'Control Sample Data'!C64-'Choose Housekeeping Genes'!AA$20,35-'Choose Housekeeping Genes'!AA$20),"")</f>
        <v/>
      </c>
      <c r="Z64" s="22" t="str">
        <f>IF(SUM('Control Sample Data'!D$3:D$194)&gt;10,IF(AND(ISNUMBER('Control Sample Data'!D64),'Control Sample Data'!D64&lt;35,'Control Sample Data'!D64&gt;0),'Control Sample Data'!D64-'Choose Housekeeping Genes'!AB$20,35-'Choose Housekeeping Genes'!AB$20),"")</f>
        <v/>
      </c>
      <c r="AA64" s="22" t="str">
        <f>IF(SUM('Control Sample Data'!E$3:E$194)&gt;10,IF(AND(ISNUMBER('Control Sample Data'!E64),'Control Sample Data'!E64&lt;35,'Control Sample Data'!E64&gt;0),'Control Sample Data'!E64-'Choose Housekeeping Genes'!AC$20,35-'Choose Housekeeping Genes'!AC$20),"")</f>
        <v/>
      </c>
      <c r="AB64" s="22" t="str">
        <f>IF(SUM('Control Sample Data'!F$3:F$194)&gt;10,IF(AND(ISNUMBER('Control Sample Data'!F64),'Control Sample Data'!F64&lt;35,'Control Sample Data'!F64&gt;0),'Control Sample Data'!F64-'Choose Housekeeping Genes'!AD$20,35-'Choose Housekeeping Genes'!AD$20),"")</f>
        <v/>
      </c>
      <c r="AC64" s="22" t="str">
        <f>IF(SUM('Control Sample Data'!G$3:G$194)&gt;10,IF(AND(ISNUMBER('Control Sample Data'!G64),'Control Sample Data'!G64&lt;35,'Control Sample Data'!G64&gt;0),'Control Sample Data'!G64-'Choose Housekeeping Genes'!AE$20,35-'Choose Housekeeping Genes'!AE$20),"")</f>
        <v/>
      </c>
      <c r="AD64" s="22" t="str">
        <f>IF(SUM('Control Sample Data'!H$3:H$194)&gt;10,IF(AND(ISNUMBER('Control Sample Data'!H64),'Control Sample Data'!H64&lt;35,'Control Sample Data'!H64&gt;0),'Control Sample Data'!H64-'Choose Housekeeping Genes'!AF$20,35-'Choose Housekeeping Genes'!AF$20),"")</f>
        <v/>
      </c>
      <c r="AE64" s="22" t="str">
        <f>IF(SUM('Control Sample Data'!I$3:I$194)&gt;10,IF(AND(ISNUMBER('Control Sample Data'!I64),'Control Sample Data'!I64&lt;35,'Control Sample Data'!I64&gt;0),'Control Sample Data'!I64-'Choose Housekeeping Genes'!AG$20,35-'Choose Housekeeping Genes'!AG$20),"")</f>
        <v/>
      </c>
      <c r="AF64" s="22" t="str">
        <f>IF(SUM('Control Sample Data'!J$3:J$194)&gt;10,IF(AND(ISNUMBER('Control Sample Data'!J64),'Control Sample Data'!J64&lt;35,'Control Sample Data'!J64&gt;0),'Control Sample Data'!J64-'Choose Housekeeping Genes'!AH$20,35-'Choose Housekeeping Genes'!AH$20),"")</f>
        <v/>
      </c>
      <c r="AG64" s="22" t="str">
        <f>IF(SUM('Control Sample Data'!K$3:K$194)&gt;10,IF(AND(ISNUMBER('Control Sample Data'!K64),'Control Sample Data'!K64&lt;35,'Control Sample Data'!K64&gt;0),'Control Sample Data'!K64-'Choose Housekeeping Genes'!AI$20,35-'Choose Housekeeping Genes'!AI$20),"")</f>
        <v/>
      </c>
      <c r="AH64" s="22" t="str">
        <f>IF(SUM('Control Sample Data'!L$3:L$194)&gt;10,IF(AND(ISNUMBER('Control Sample Data'!L64),'Control Sample Data'!L64&lt;35,'Control Sample Data'!L64&gt;0),'Control Sample Data'!L64-'Choose Housekeeping Genes'!AJ$20,35-'Choose Housekeeping Genes'!AJ$20),"")</f>
        <v/>
      </c>
      <c r="AI64" s="22" t="str">
        <f>IF(SUM('Control Sample Data'!M$3:M$194)&gt;10,IF(AND(ISNUMBER('Control Sample Data'!M64),'Control Sample Data'!M64&lt;35,'Control Sample Data'!M64&gt;0),'Control Sample Data'!M64-'Choose Housekeeping Genes'!AK$20,35-'Choose Housekeeping Genes'!AK$20),"")</f>
        <v/>
      </c>
      <c r="AJ64" s="22" t="str">
        <f>IF(SUM('Control Sample Data'!N$3:N$194)&gt;10,IF(AND(ISNUMBER('Control Sample Data'!N64),'Control Sample Data'!N64&lt;35,'Control Sample Data'!N64&gt;0),'Control Sample Data'!N64-'Choose Housekeeping Genes'!AL$20,35-'Choose Housekeeping Genes'!AL$20),"")</f>
        <v/>
      </c>
      <c r="AK64" s="22" t="str">
        <f>IF(SUM('Control Sample Data'!O$3:O$194)&gt;10,IF(AND(ISNUMBER('Control Sample Data'!O64),'Control Sample Data'!O64&lt;35,'Control Sample Data'!O64&gt;0),'Control Sample Data'!O64-'Choose Housekeeping Genes'!AM$20,35-'Choose Housekeeping Genes'!AM$20),"")</f>
        <v/>
      </c>
      <c r="AL64" s="22" t="str">
        <f>IF(SUM('Control Sample Data'!P$3:P$194)&gt;10,IF(AND(ISNUMBER('Control Sample Data'!P64),'Control Sample Data'!P64&lt;35,'Control Sample Data'!P64&gt;0),'Control Sample Data'!P64-'Choose Housekeeping Genes'!AN$20,35-'Choose Housekeeping Genes'!AN$20),"")</f>
        <v/>
      </c>
      <c r="AM64" s="22" t="str">
        <f>IF(SUM('Control Sample Data'!Q$3:Q$194)&gt;10,IF(AND(ISNUMBER('Control Sample Data'!Q64),'Control Sample Data'!Q64&lt;35,'Control Sample Data'!Q64&gt;0),'Control Sample Data'!Q64-'Choose Housekeeping Genes'!AO$20,35-'Choose Housekeeping Genes'!AO$20),"")</f>
        <v/>
      </c>
      <c r="AN64" s="22" t="str">
        <f>IF(SUM('Control Sample Data'!R$3:R$194)&gt;10,IF(AND(ISNUMBER('Control Sample Data'!R64),'Control Sample Data'!R64&lt;35,'Control Sample Data'!R64&gt;0),'Control Sample Data'!R64-'Choose Housekeeping Genes'!AP$20,35-'Choose Housekeeping Genes'!AP$20),"")</f>
        <v/>
      </c>
      <c r="AO64" s="22" t="str">
        <f>IF(SUM('Control Sample Data'!S$3:S$194)&gt;10,IF(AND(ISNUMBER('Control Sample Data'!S64),'Control Sample Data'!S64&lt;35,'Control Sample Data'!S64&gt;0),'Control Sample Data'!S64-'Choose Housekeeping Genes'!AQ$20,35-'Choose Housekeeping Genes'!AQ$20),"")</f>
        <v/>
      </c>
      <c r="AP64" s="22" t="str">
        <f>IF(SUM('Control Sample Data'!T$3:T$194)&gt;10,IF(AND(ISNUMBER('Control Sample Data'!T64),'Control Sample Data'!T64&lt;35,'Control Sample Data'!T64&gt;0),'Control Sample Data'!T64-'Choose Housekeeping Genes'!AR$20,35-'Choose Housekeeping Genes'!AR$20),"")</f>
        <v/>
      </c>
      <c r="AQ64" s="22" t="str">
        <f>IF(SUM('Control Sample Data'!U$3:U$194)&gt;10,IF(AND(ISNUMBER('Control Sample Data'!U64),'Control Sample Data'!U64&lt;35,'Control Sample Data'!U64&gt;0),'Control Sample Data'!U64-'Choose Housekeeping Genes'!AS$20,35-'Choose Housekeeping Genes'!AS$20),"")</f>
        <v/>
      </c>
      <c r="AR64" s="22" t="str">
        <f>IF(SUM('Control Sample Data'!V$3:V$194)&gt;10,IF(AND(ISNUMBER('Control Sample Data'!V64),'Control Sample Data'!V64&lt;35,'Control Sample Data'!V64&gt;0),'Control Sample Data'!V64-'Choose Housekeeping Genes'!AT$20,35-'Choose Housekeeping Genes'!AT$20),"")</f>
        <v/>
      </c>
      <c r="AS64" s="73" t="str">
        <f>'Control Sample Data'!A64</f>
        <v>Gfra1</v>
      </c>
      <c r="AT64" s="21" t="s">
        <v>318</v>
      </c>
      <c r="AU64" s="22" t="str">
        <f ca="1">IF(ISNUMBER(C64-'Choose Housekeeping Genes'!D$12),C64-'Choose Housekeeping Genes'!D$12,"")</f>
        <v/>
      </c>
      <c r="AV64" s="22" t="str">
        <f ca="1">IF(ISNUMBER(D64-'Choose Housekeeping Genes'!E$12),D64-'Choose Housekeeping Genes'!E$12,"")</f>
        <v/>
      </c>
      <c r="AW64" s="22" t="str">
        <f ca="1">IF(ISNUMBER(E64-'Choose Housekeeping Genes'!F$12),E64-'Choose Housekeeping Genes'!F$12,"")</f>
        <v/>
      </c>
      <c r="AX64" s="22" t="str">
        <f ca="1">IF(ISNUMBER(F64-'Choose Housekeeping Genes'!G$12),F64-'Choose Housekeeping Genes'!G$12,"")</f>
        <v/>
      </c>
      <c r="AY64" s="22" t="str">
        <f ca="1">IF(ISNUMBER(G64-'Choose Housekeeping Genes'!H$12),G64-'Choose Housekeeping Genes'!H$12,"")</f>
        <v/>
      </c>
      <c r="AZ64" s="22" t="str">
        <f ca="1">IF(ISNUMBER(H64-'Choose Housekeeping Genes'!I$12),H64-'Choose Housekeeping Genes'!I$12,"")</f>
        <v/>
      </c>
      <c r="BA64" s="22" t="str">
        <f ca="1">IF(ISNUMBER(I64-'Choose Housekeeping Genes'!J$12),I64-'Choose Housekeeping Genes'!J$12,"")</f>
        <v/>
      </c>
      <c r="BB64" s="22" t="str">
        <f ca="1">IF(ISNUMBER(J64-'Choose Housekeeping Genes'!K$12),J64-'Choose Housekeeping Genes'!K$12,"")</f>
        <v/>
      </c>
      <c r="BC64" s="22" t="str">
        <f ca="1">IF(ISNUMBER(K64-'Choose Housekeeping Genes'!L$12),K64-'Choose Housekeeping Genes'!L$12,"")</f>
        <v/>
      </c>
      <c r="BD64" s="22" t="str">
        <f ca="1">IF(ISNUMBER(L64-'Choose Housekeeping Genes'!M$12),L64-'Choose Housekeeping Genes'!M$12,"")</f>
        <v/>
      </c>
      <c r="BE64" s="22" t="str">
        <f ca="1">IF(ISNUMBER(M64-'Choose Housekeeping Genes'!N$12),M64-'Choose Housekeeping Genes'!N$12,"")</f>
        <v/>
      </c>
      <c r="BF64" s="22" t="str">
        <f ca="1">IF(ISNUMBER(N64-'Choose Housekeeping Genes'!O$12),N64-'Choose Housekeeping Genes'!O$12,"")</f>
        <v/>
      </c>
      <c r="BG64" s="22" t="str">
        <f ca="1">IF(ISNUMBER(O64-'Choose Housekeeping Genes'!P$12),O64-'Choose Housekeeping Genes'!P$12,"")</f>
        <v/>
      </c>
      <c r="BH64" s="22" t="str">
        <f ca="1">IF(ISNUMBER(P64-'Choose Housekeeping Genes'!Q$12),P64-'Choose Housekeeping Genes'!Q$12,"")</f>
        <v/>
      </c>
      <c r="BI64" s="22" t="str">
        <f ca="1">IF(ISNUMBER(Q64-'Choose Housekeeping Genes'!R$12),Q64-'Choose Housekeeping Genes'!R$12,"")</f>
        <v/>
      </c>
      <c r="BJ64" s="22" t="str">
        <f ca="1">IF(ISNUMBER(R64-'Choose Housekeeping Genes'!S$12),R64-'Choose Housekeeping Genes'!S$12,"")</f>
        <v/>
      </c>
      <c r="BK64" s="22" t="str">
        <f ca="1">IF(ISNUMBER(S64-'Choose Housekeeping Genes'!T$12),S64-'Choose Housekeeping Genes'!T$12,"")</f>
        <v/>
      </c>
      <c r="BL64" s="22" t="str">
        <f ca="1">IF(ISNUMBER(T64-'Choose Housekeeping Genes'!U$12),T64-'Choose Housekeeping Genes'!U$12,"")</f>
        <v/>
      </c>
      <c r="BM64" s="22" t="str">
        <f ca="1">IF(ISNUMBER(U64-'Choose Housekeeping Genes'!V$12),U64-'Choose Housekeeping Genes'!V$12,"")</f>
        <v/>
      </c>
      <c r="BN64" s="22" t="str">
        <f ca="1">IF(ISNUMBER(V64-'Choose Housekeeping Genes'!W$12),V64-'Choose Housekeeping Genes'!W$12,"")</f>
        <v/>
      </c>
      <c r="BO64" s="147" t="str">
        <f t="shared" si="47"/>
        <v>Gfra1</v>
      </c>
      <c r="BP64" s="145" t="s">
        <v>318</v>
      </c>
      <c r="BQ64" s="22" t="str">
        <f ca="1">IF(ISNUMBER(Y64-'Choose Housekeeping Genes'!AA$12),Y64-'Choose Housekeeping Genes'!AA$12,"")</f>
        <v/>
      </c>
      <c r="BR64" s="22" t="str">
        <f ca="1">IF(ISNUMBER(Z64-'Choose Housekeeping Genes'!AB$12),Z64-'Choose Housekeeping Genes'!AB$12,"")</f>
        <v/>
      </c>
      <c r="BS64" s="22" t="str">
        <f ca="1">IF(ISNUMBER(AA64-'Choose Housekeeping Genes'!AC$12),AA64-'Choose Housekeeping Genes'!AC$12,"")</f>
        <v/>
      </c>
      <c r="BT64" s="22" t="str">
        <f ca="1">IF(ISNUMBER(AB64-'Choose Housekeeping Genes'!AD$12),AB64-'Choose Housekeeping Genes'!AD$12,"")</f>
        <v/>
      </c>
      <c r="BU64" s="22" t="str">
        <f ca="1">IF(ISNUMBER(AC64-'Choose Housekeeping Genes'!AE$12),AC64-'Choose Housekeeping Genes'!AE$12,"")</f>
        <v/>
      </c>
      <c r="BV64" s="22" t="str">
        <f ca="1">IF(ISNUMBER(AD64-'Choose Housekeeping Genes'!AF$12),AD64-'Choose Housekeeping Genes'!AF$12,"")</f>
        <v/>
      </c>
      <c r="BW64" s="22" t="str">
        <f ca="1">IF(ISNUMBER(AE64-'Choose Housekeeping Genes'!AG$12),AE64-'Choose Housekeeping Genes'!AG$12,"")</f>
        <v/>
      </c>
      <c r="BX64" s="22" t="str">
        <f ca="1">IF(ISNUMBER(AF64-'Choose Housekeeping Genes'!AH$12),AF64-'Choose Housekeeping Genes'!AH$12,"")</f>
        <v/>
      </c>
      <c r="BY64" s="22" t="str">
        <f ca="1">IF(ISNUMBER(AG64-'Choose Housekeeping Genes'!AI$12),AG64-'Choose Housekeeping Genes'!AI$12,"")</f>
        <v/>
      </c>
      <c r="BZ64" s="22" t="str">
        <f ca="1">IF(ISNUMBER(AH64-'Choose Housekeeping Genes'!AJ$12),AH64-'Choose Housekeeping Genes'!AJ$12,"")</f>
        <v/>
      </c>
      <c r="CA64" s="22" t="str">
        <f ca="1">IF(ISNUMBER(AI64-'Choose Housekeeping Genes'!AK$12),AI64-'Choose Housekeeping Genes'!AK$12,"")</f>
        <v/>
      </c>
      <c r="CB64" s="22" t="str">
        <f ca="1">IF(ISNUMBER(AJ64-'Choose Housekeeping Genes'!AL$12),AJ64-'Choose Housekeeping Genes'!AL$12,"")</f>
        <v/>
      </c>
      <c r="CC64" s="22" t="str">
        <f ca="1">IF(ISNUMBER(AK64-'Choose Housekeeping Genes'!AM$12),AK64-'Choose Housekeeping Genes'!AM$12,"")</f>
        <v/>
      </c>
      <c r="CD64" s="22" t="str">
        <f ca="1">IF(ISNUMBER(AL64-'Choose Housekeeping Genes'!AN$12),AL64-'Choose Housekeeping Genes'!AN$12,"")</f>
        <v/>
      </c>
      <c r="CE64" s="22" t="str">
        <f ca="1">IF(ISNUMBER(AM64-'Choose Housekeeping Genes'!AO$12),AM64-'Choose Housekeeping Genes'!AO$12,"")</f>
        <v/>
      </c>
      <c r="CF64" s="22" t="str">
        <f ca="1">IF(ISNUMBER(AN64-'Choose Housekeeping Genes'!AP$12),AN64-'Choose Housekeeping Genes'!AP$12,"")</f>
        <v/>
      </c>
      <c r="CG64" s="22" t="str">
        <f ca="1">IF(ISNUMBER(AO64-'Choose Housekeeping Genes'!AQ$12),AO64-'Choose Housekeeping Genes'!AQ$12,"")</f>
        <v/>
      </c>
      <c r="CH64" s="22" t="str">
        <f ca="1">IF(ISNUMBER(AP64-'Choose Housekeeping Genes'!AR$12),AP64-'Choose Housekeeping Genes'!AR$12,"")</f>
        <v/>
      </c>
      <c r="CI64" s="22" t="str">
        <f ca="1">IF(ISNUMBER(AQ64-'Choose Housekeeping Genes'!AS$12),AQ64-'Choose Housekeeping Genes'!AS$12,"")</f>
        <v/>
      </c>
      <c r="CJ64" s="22" t="str">
        <f ca="1">IF(ISNUMBER(AR64-'Choose Housekeeping Genes'!AT$12),AR64-'Choose Housekeeping Genes'!AT$12,"")</f>
        <v/>
      </c>
      <c r="CK64" s="69" t="e">
        <f t="shared" ca="1" si="4"/>
        <v>#DIV/0!</v>
      </c>
      <c r="CL64" s="148" t="e">
        <f t="shared" ca="1" si="5"/>
        <v>#DIV/0!</v>
      </c>
      <c r="DA64" s="73" t="str">
        <f>'Transcript table'!C72</f>
        <v>Gfra1</v>
      </c>
      <c r="DB64" s="21" t="s">
        <v>318</v>
      </c>
      <c r="DC64" s="68" t="str">
        <f t="shared" ca="1" si="6"/>
        <v/>
      </c>
      <c r="DD64" s="68" t="str">
        <f t="shared" ca="1" si="7"/>
        <v/>
      </c>
      <c r="DE64" s="68" t="str">
        <f t="shared" ca="1" si="8"/>
        <v/>
      </c>
      <c r="DF64" s="68" t="str">
        <f t="shared" ca="1" si="9"/>
        <v/>
      </c>
      <c r="DG64" s="68" t="str">
        <f t="shared" ca="1" si="10"/>
        <v/>
      </c>
      <c r="DH64" s="68" t="str">
        <f t="shared" ca="1" si="11"/>
        <v/>
      </c>
      <c r="DI64" s="68" t="str">
        <f t="shared" ca="1" si="12"/>
        <v/>
      </c>
      <c r="DJ64" s="68" t="str">
        <f t="shared" ca="1" si="13"/>
        <v/>
      </c>
      <c r="DK64" s="68" t="str">
        <f t="shared" ca="1" si="14"/>
        <v/>
      </c>
      <c r="DL64" s="68" t="str">
        <f t="shared" ca="1" si="15"/>
        <v/>
      </c>
      <c r="DM64" s="68" t="str">
        <f t="shared" ca="1" si="16"/>
        <v/>
      </c>
      <c r="DN64" s="68" t="str">
        <f t="shared" ca="1" si="17"/>
        <v/>
      </c>
      <c r="DO64" s="68" t="str">
        <f t="shared" ca="1" si="18"/>
        <v/>
      </c>
      <c r="DP64" s="68" t="str">
        <f t="shared" ca="1" si="19"/>
        <v/>
      </c>
      <c r="DQ64" s="68" t="str">
        <f t="shared" ca="1" si="20"/>
        <v/>
      </c>
      <c r="DR64" s="68" t="str">
        <f t="shared" ca="1" si="21"/>
        <v/>
      </c>
      <c r="DS64" s="68" t="str">
        <f t="shared" ca="1" si="22"/>
        <v/>
      </c>
      <c r="DT64" s="68" t="str">
        <f t="shared" ca="1" si="23"/>
        <v/>
      </c>
      <c r="DU64" s="68" t="str">
        <f t="shared" ca="1" si="24"/>
        <v/>
      </c>
      <c r="DV64" s="68" t="str">
        <f t="shared" ca="1" si="25"/>
        <v/>
      </c>
      <c r="DW64" s="146" t="str">
        <f>'Transcript table'!C72</f>
        <v>Gfra1</v>
      </c>
      <c r="DX64" s="145" t="s">
        <v>318</v>
      </c>
      <c r="DY64" s="68" t="str">
        <f t="shared" ca="1" si="26"/>
        <v/>
      </c>
      <c r="DZ64" s="68" t="str">
        <f t="shared" ca="1" si="27"/>
        <v/>
      </c>
      <c r="EA64" s="68" t="str">
        <f t="shared" ca="1" si="28"/>
        <v/>
      </c>
      <c r="EB64" s="68" t="str">
        <f t="shared" ca="1" si="29"/>
        <v/>
      </c>
      <c r="EC64" s="68" t="str">
        <f t="shared" ca="1" si="30"/>
        <v/>
      </c>
      <c r="ED64" s="68" t="str">
        <f t="shared" ca="1" si="31"/>
        <v/>
      </c>
      <c r="EE64" s="68" t="str">
        <f t="shared" ca="1" si="32"/>
        <v/>
      </c>
      <c r="EF64" s="68" t="str">
        <f t="shared" ca="1" si="33"/>
        <v/>
      </c>
      <c r="EG64" s="68" t="str">
        <f t="shared" ca="1" si="34"/>
        <v/>
      </c>
      <c r="EH64" s="68" t="str">
        <f t="shared" ca="1" si="35"/>
        <v/>
      </c>
      <c r="EI64" s="68" t="str">
        <f t="shared" ca="1" si="36"/>
        <v/>
      </c>
      <c r="EJ64" s="68" t="str">
        <f t="shared" ca="1" si="37"/>
        <v/>
      </c>
      <c r="EK64" s="68" t="str">
        <f t="shared" ca="1" si="38"/>
        <v/>
      </c>
      <c r="EL64" s="68" t="str">
        <f t="shared" ca="1" si="39"/>
        <v/>
      </c>
      <c r="EM64" s="68" t="str">
        <f t="shared" ca="1" si="40"/>
        <v/>
      </c>
      <c r="EN64" s="68" t="str">
        <f t="shared" ca="1" si="41"/>
        <v/>
      </c>
      <c r="EO64" s="68" t="str">
        <f t="shared" ca="1" si="42"/>
        <v/>
      </c>
      <c r="EP64" s="68" t="str">
        <f t="shared" ca="1" si="43"/>
        <v/>
      </c>
      <c r="EQ64" s="68" t="str">
        <f t="shared" ca="1" si="44"/>
        <v/>
      </c>
      <c r="ER64" s="68" t="str">
        <f t="shared" ca="1" si="45"/>
        <v/>
      </c>
    </row>
    <row r="65" spans="1:148" ht="12.75" customHeight="1">
      <c r="A65" s="139" t="str">
        <f>'Test Sample Data'!A65</f>
        <v>Gm12919</v>
      </c>
      <c r="B65" s="141" t="s">
        <v>316</v>
      </c>
      <c r="C65" s="22" t="str">
        <f>IF(SUM('Test Sample Data'!C$3:C$194)&gt;10,IF(AND(ISNUMBER('Test Sample Data'!C65),'Test Sample Data'!C65&lt;35,'Test Sample Data'!C65&gt;0),'Test Sample Data'!C65-'Choose Housekeeping Genes'!D$20,35-'Choose Housekeeping Genes'!D$20),"")</f>
        <v/>
      </c>
      <c r="D65" s="22" t="str">
        <f>IF(SUM('Test Sample Data'!D$3:D$194)&gt;10,IF(AND(ISNUMBER('Test Sample Data'!D65),'Test Sample Data'!D65&lt;35,'Test Sample Data'!D65&gt;0),'Test Sample Data'!D65-'Choose Housekeeping Genes'!E$20,35-'Choose Housekeeping Genes'!E$20),"")</f>
        <v/>
      </c>
      <c r="E65" s="22" t="str">
        <f>IF(SUM('Test Sample Data'!E$3:E$194)&gt;10,IF(AND(ISNUMBER('Test Sample Data'!E65),'Test Sample Data'!E65&lt;35,'Test Sample Data'!E65&gt;0),'Test Sample Data'!E65-'Choose Housekeeping Genes'!F$20,35-'Choose Housekeeping Genes'!F$20),"")</f>
        <v/>
      </c>
      <c r="F65" s="22" t="str">
        <f>IF(SUM('Test Sample Data'!F$3:F$194)&gt;10,IF(AND(ISNUMBER('Test Sample Data'!F65),'Test Sample Data'!F65&lt;35,'Test Sample Data'!F65&gt;0),'Test Sample Data'!F65-'Choose Housekeeping Genes'!G$20,35-'Choose Housekeeping Genes'!G$20),"")</f>
        <v/>
      </c>
      <c r="G65" s="22" t="str">
        <f>IF(SUM('Test Sample Data'!G$3:G$194)&gt;10,IF(AND(ISNUMBER('Test Sample Data'!G65),'Test Sample Data'!G65&lt;35,'Test Sample Data'!G65&gt;0),'Test Sample Data'!G65-'Choose Housekeeping Genes'!H$20,35-'Choose Housekeeping Genes'!H$20),"")</f>
        <v/>
      </c>
      <c r="H65" s="22" t="str">
        <f>IF(SUM('Test Sample Data'!H$3:H$194)&gt;10,IF(AND(ISNUMBER('Test Sample Data'!H65),'Test Sample Data'!H65&lt;35,'Test Sample Data'!H65&gt;0),'Test Sample Data'!H65-'Choose Housekeeping Genes'!I$20,35-'Choose Housekeeping Genes'!I$20),"")</f>
        <v/>
      </c>
      <c r="I65" s="22" t="str">
        <f>IF(SUM('Test Sample Data'!I$3:I$194)&gt;10,IF(AND(ISNUMBER('Test Sample Data'!I65),'Test Sample Data'!I65&lt;35,'Test Sample Data'!I65&gt;0),'Test Sample Data'!I65-'Choose Housekeeping Genes'!J$20,35-'Choose Housekeeping Genes'!J$20),"")</f>
        <v/>
      </c>
      <c r="J65" s="22" t="str">
        <f>IF(SUM('Test Sample Data'!J$3:J$194)&gt;10,IF(AND(ISNUMBER('Test Sample Data'!J65),'Test Sample Data'!J65&lt;35,'Test Sample Data'!J65&gt;0),'Test Sample Data'!J65-'Choose Housekeeping Genes'!K$20,35-'Choose Housekeeping Genes'!K$20),"")</f>
        <v/>
      </c>
      <c r="K65" s="22" t="str">
        <f>IF(SUM('Test Sample Data'!K$3:K$194)&gt;10,IF(AND(ISNUMBER('Test Sample Data'!K65),'Test Sample Data'!K65&lt;35,'Test Sample Data'!K65&gt;0),'Test Sample Data'!K65-'Choose Housekeeping Genes'!L$20,35-'Choose Housekeeping Genes'!L$20),"")</f>
        <v/>
      </c>
      <c r="L65" s="22" t="str">
        <f>IF(SUM('Test Sample Data'!L$3:L$194)&gt;10,IF(AND(ISNUMBER('Test Sample Data'!L65),'Test Sample Data'!L65&lt;35,'Test Sample Data'!L65&gt;0),'Test Sample Data'!L65-'Choose Housekeeping Genes'!M$20,35-'Choose Housekeeping Genes'!M$20),"")</f>
        <v/>
      </c>
      <c r="M65" s="22" t="str">
        <f>IF(SUM('Test Sample Data'!M$3:M$194)&gt;10,IF(AND(ISNUMBER('Test Sample Data'!M65),'Test Sample Data'!M65&lt;35,'Test Sample Data'!M65&gt;0),'Test Sample Data'!M65-'Choose Housekeeping Genes'!N$20,35-'Choose Housekeeping Genes'!N$20),"")</f>
        <v/>
      </c>
      <c r="N65" s="22" t="str">
        <f>IF(SUM('Test Sample Data'!N$3:N$194)&gt;10,IF(AND(ISNUMBER('Test Sample Data'!N65),'Test Sample Data'!N65&lt;35,'Test Sample Data'!N65&gt;0),'Test Sample Data'!N65-'Choose Housekeeping Genes'!O$20,35-'Choose Housekeeping Genes'!O$20),"")</f>
        <v/>
      </c>
      <c r="O65" s="22" t="str">
        <f>IF(SUM('Test Sample Data'!O$3:O$194)&gt;10,IF(AND(ISNUMBER('Test Sample Data'!O65),'Test Sample Data'!O65&lt;35,'Test Sample Data'!O65&gt;0),'Test Sample Data'!O65-'Choose Housekeeping Genes'!P$20,35-'Choose Housekeeping Genes'!P$20),"")</f>
        <v/>
      </c>
      <c r="P65" s="22" t="str">
        <f>IF(SUM('Test Sample Data'!P$3:P$194)&gt;10,IF(AND(ISNUMBER('Test Sample Data'!P65),'Test Sample Data'!P65&lt;35,'Test Sample Data'!P65&gt;0),'Test Sample Data'!P65-'Choose Housekeeping Genes'!Q$20,35-'Choose Housekeeping Genes'!Q$20),"")</f>
        <v/>
      </c>
      <c r="Q65" s="22" t="str">
        <f>IF(SUM('Test Sample Data'!Q$3:Q$194)&gt;10,IF(AND(ISNUMBER('Test Sample Data'!Q65),'Test Sample Data'!Q65&lt;35,'Test Sample Data'!Q65&gt;0),'Test Sample Data'!Q65-'Choose Housekeeping Genes'!R$20,35-'Choose Housekeeping Genes'!R$20),"")</f>
        <v/>
      </c>
      <c r="R65" s="22" t="str">
        <f>IF(SUM('Test Sample Data'!R$3:R$194)&gt;10,IF(AND(ISNUMBER('Test Sample Data'!R65),'Test Sample Data'!R65&lt;35,'Test Sample Data'!R65&gt;0),'Test Sample Data'!R65-'Choose Housekeeping Genes'!S$20,35-'Choose Housekeeping Genes'!S$20),"")</f>
        <v/>
      </c>
      <c r="S65" s="22" t="str">
        <f>IF(SUM('Test Sample Data'!S$3:S$194)&gt;10,IF(AND(ISNUMBER('Test Sample Data'!S65),'Test Sample Data'!S65&lt;35,'Test Sample Data'!S65&gt;0),'Test Sample Data'!S65-'Choose Housekeeping Genes'!T$20,35-'Choose Housekeeping Genes'!T$20),"")</f>
        <v/>
      </c>
      <c r="T65" s="22" t="str">
        <f>IF(SUM('Test Sample Data'!T$3:T$194)&gt;10,IF(AND(ISNUMBER('Test Sample Data'!T65),'Test Sample Data'!T65&lt;35,'Test Sample Data'!T65&gt;0),'Test Sample Data'!T65-'Choose Housekeeping Genes'!U$20,35-'Choose Housekeeping Genes'!U$20),"")</f>
        <v/>
      </c>
      <c r="U65" s="22" t="str">
        <f>IF(SUM('Test Sample Data'!U$3:U$194)&gt;10,IF(AND(ISNUMBER('Test Sample Data'!U65),'Test Sample Data'!U65&lt;35,'Test Sample Data'!U65&gt;0),'Test Sample Data'!U65-'Choose Housekeeping Genes'!V$20,35-'Choose Housekeeping Genes'!V$20),"")</f>
        <v/>
      </c>
      <c r="V65" s="22" t="str">
        <f>IF(SUM('Test Sample Data'!V$3:V$194)&gt;10,IF(AND(ISNUMBER('Test Sample Data'!V65),'Test Sample Data'!V65&lt;35,'Test Sample Data'!V65&gt;0),'Test Sample Data'!V65-'Choose Housekeeping Genes'!W$20,35-'Choose Housekeeping Genes'!W$20),"")</f>
        <v/>
      </c>
      <c r="W65" s="144" t="str">
        <f>'Control Sample Data'!A65</f>
        <v>Gm12919</v>
      </c>
      <c r="X65" s="145" t="s">
        <v>316</v>
      </c>
      <c r="Y65" s="22" t="str">
        <f>IF(SUM('Control Sample Data'!C$3:C$194)&gt;10,IF(AND(ISNUMBER('Control Sample Data'!C65),'Control Sample Data'!C65&lt;35,'Control Sample Data'!C65&gt;0),'Control Sample Data'!C65-'Choose Housekeeping Genes'!AA$20,35-'Choose Housekeeping Genes'!AA$20),"")</f>
        <v/>
      </c>
      <c r="Z65" s="22" t="str">
        <f>IF(SUM('Control Sample Data'!D$3:D$194)&gt;10,IF(AND(ISNUMBER('Control Sample Data'!D65),'Control Sample Data'!D65&lt;35,'Control Sample Data'!D65&gt;0),'Control Sample Data'!D65-'Choose Housekeeping Genes'!AB$20,35-'Choose Housekeeping Genes'!AB$20),"")</f>
        <v/>
      </c>
      <c r="AA65" s="22" t="str">
        <f>IF(SUM('Control Sample Data'!E$3:E$194)&gt;10,IF(AND(ISNUMBER('Control Sample Data'!E65),'Control Sample Data'!E65&lt;35,'Control Sample Data'!E65&gt;0),'Control Sample Data'!E65-'Choose Housekeeping Genes'!AC$20,35-'Choose Housekeeping Genes'!AC$20),"")</f>
        <v/>
      </c>
      <c r="AB65" s="22" t="str">
        <f>IF(SUM('Control Sample Data'!F$3:F$194)&gt;10,IF(AND(ISNUMBER('Control Sample Data'!F65),'Control Sample Data'!F65&lt;35,'Control Sample Data'!F65&gt;0),'Control Sample Data'!F65-'Choose Housekeeping Genes'!AD$20,35-'Choose Housekeeping Genes'!AD$20),"")</f>
        <v/>
      </c>
      <c r="AC65" s="22" t="str">
        <f>IF(SUM('Control Sample Data'!G$3:G$194)&gt;10,IF(AND(ISNUMBER('Control Sample Data'!G65),'Control Sample Data'!G65&lt;35,'Control Sample Data'!G65&gt;0),'Control Sample Data'!G65-'Choose Housekeeping Genes'!AE$20,35-'Choose Housekeeping Genes'!AE$20),"")</f>
        <v/>
      </c>
      <c r="AD65" s="22" t="str">
        <f>IF(SUM('Control Sample Data'!H$3:H$194)&gt;10,IF(AND(ISNUMBER('Control Sample Data'!H65),'Control Sample Data'!H65&lt;35,'Control Sample Data'!H65&gt;0),'Control Sample Data'!H65-'Choose Housekeeping Genes'!AF$20,35-'Choose Housekeeping Genes'!AF$20),"")</f>
        <v/>
      </c>
      <c r="AE65" s="22" t="str">
        <f>IF(SUM('Control Sample Data'!I$3:I$194)&gt;10,IF(AND(ISNUMBER('Control Sample Data'!I65),'Control Sample Data'!I65&lt;35,'Control Sample Data'!I65&gt;0),'Control Sample Data'!I65-'Choose Housekeeping Genes'!AG$20,35-'Choose Housekeeping Genes'!AG$20),"")</f>
        <v/>
      </c>
      <c r="AF65" s="22" t="str">
        <f>IF(SUM('Control Sample Data'!J$3:J$194)&gt;10,IF(AND(ISNUMBER('Control Sample Data'!J65),'Control Sample Data'!J65&lt;35,'Control Sample Data'!J65&gt;0),'Control Sample Data'!J65-'Choose Housekeeping Genes'!AH$20,35-'Choose Housekeeping Genes'!AH$20),"")</f>
        <v/>
      </c>
      <c r="AG65" s="22" t="str">
        <f>IF(SUM('Control Sample Data'!K$3:K$194)&gt;10,IF(AND(ISNUMBER('Control Sample Data'!K65),'Control Sample Data'!K65&lt;35,'Control Sample Data'!K65&gt;0),'Control Sample Data'!K65-'Choose Housekeeping Genes'!AI$20,35-'Choose Housekeeping Genes'!AI$20),"")</f>
        <v/>
      </c>
      <c r="AH65" s="22" t="str">
        <f>IF(SUM('Control Sample Data'!L$3:L$194)&gt;10,IF(AND(ISNUMBER('Control Sample Data'!L65),'Control Sample Data'!L65&lt;35,'Control Sample Data'!L65&gt;0),'Control Sample Data'!L65-'Choose Housekeeping Genes'!AJ$20,35-'Choose Housekeeping Genes'!AJ$20),"")</f>
        <v/>
      </c>
      <c r="AI65" s="22" t="str">
        <f>IF(SUM('Control Sample Data'!M$3:M$194)&gt;10,IF(AND(ISNUMBER('Control Sample Data'!M65),'Control Sample Data'!M65&lt;35,'Control Sample Data'!M65&gt;0),'Control Sample Data'!M65-'Choose Housekeeping Genes'!AK$20,35-'Choose Housekeeping Genes'!AK$20),"")</f>
        <v/>
      </c>
      <c r="AJ65" s="22" t="str">
        <f>IF(SUM('Control Sample Data'!N$3:N$194)&gt;10,IF(AND(ISNUMBER('Control Sample Data'!N65),'Control Sample Data'!N65&lt;35,'Control Sample Data'!N65&gt;0),'Control Sample Data'!N65-'Choose Housekeeping Genes'!AL$20,35-'Choose Housekeeping Genes'!AL$20),"")</f>
        <v/>
      </c>
      <c r="AK65" s="22" t="str">
        <f>IF(SUM('Control Sample Data'!O$3:O$194)&gt;10,IF(AND(ISNUMBER('Control Sample Data'!O65),'Control Sample Data'!O65&lt;35,'Control Sample Data'!O65&gt;0),'Control Sample Data'!O65-'Choose Housekeeping Genes'!AM$20,35-'Choose Housekeeping Genes'!AM$20),"")</f>
        <v/>
      </c>
      <c r="AL65" s="22" t="str">
        <f>IF(SUM('Control Sample Data'!P$3:P$194)&gt;10,IF(AND(ISNUMBER('Control Sample Data'!P65),'Control Sample Data'!P65&lt;35,'Control Sample Data'!P65&gt;0),'Control Sample Data'!P65-'Choose Housekeeping Genes'!AN$20,35-'Choose Housekeeping Genes'!AN$20),"")</f>
        <v/>
      </c>
      <c r="AM65" s="22" t="str">
        <f>IF(SUM('Control Sample Data'!Q$3:Q$194)&gt;10,IF(AND(ISNUMBER('Control Sample Data'!Q65),'Control Sample Data'!Q65&lt;35,'Control Sample Data'!Q65&gt;0),'Control Sample Data'!Q65-'Choose Housekeeping Genes'!AO$20,35-'Choose Housekeeping Genes'!AO$20),"")</f>
        <v/>
      </c>
      <c r="AN65" s="22" t="str">
        <f>IF(SUM('Control Sample Data'!R$3:R$194)&gt;10,IF(AND(ISNUMBER('Control Sample Data'!R65),'Control Sample Data'!R65&lt;35,'Control Sample Data'!R65&gt;0),'Control Sample Data'!R65-'Choose Housekeeping Genes'!AP$20,35-'Choose Housekeeping Genes'!AP$20),"")</f>
        <v/>
      </c>
      <c r="AO65" s="22" t="str">
        <f>IF(SUM('Control Sample Data'!S$3:S$194)&gt;10,IF(AND(ISNUMBER('Control Sample Data'!S65),'Control Sample Data'!S65&lt;35,'Control Sample Data'!S65&gt;0),'Control Sample Data'!S65-'Choose Housekeeping Genes'!AQ$20,35-'Choose Housekeeping Genes'!AQ$20),"")</f>
        <v/>
      </c>
      <c r="AP65" s="22" t="str">
        <f>IF(SUM('Control Sample Data'!T$3:T$194)&gt;10,IF(AND(ISNUMBER('Control Sample Data'!T65),'Control Sample Data'!T65&lt;35,'Control Sample Data'!T65&gt;0),'Control Sample Data'!T65-'Choose Housekeeping Genes'!AR$20,35-'Choose Housekeeping Genes'!AR$20),"")</f>
        <v/>
      </c>
      <c r="AQ65" s="22" t="str">
        <f>IF(SUM('Control Sample Data'!U$3:U$194)&gt;10,IF(AND(ISNUMBER('Control Sample Data'!U65),'Control Sample Data'!U65&lt;35,'Control Sample Data'!U65&gt;0),'Control Sample Data'!U65-'Choose Housekeeping Genes'!AS$20,35-'Choose Housekeeping Genes'!AS$20),"")</f>
        <v/>
      </c>
      <c r="AR65" s="22" t="str">
        <f>IF(SUM('Control Sample Data'!V$3:V$194)&gt;10,IF(AND(ISNUMBER('Control Sample Data'!V65),'Control Sample Data'!V65&lt;35,'Control Sample Data'!V65&gt;0),'Control Sample Data'!V65-'Choose Housekeeping Genes'!AT$20,35-'Choose Housekeeping Genes'!AT$20),"")</f>
        <v/>
      </c>
      <c r="AS65" s="73" t="str">
        <f>'Control Sample Data'!A65</f>
        <v>Gm12919</v>
      </c>
      <c r="AT65" s="21" t="s">
        <v>316</v>
      </c>
      <c r="AU65" s="22" t="str">
        <f ca="1">IF(ISNUMBER(C65-'Choose Housekeeping Genes'!D$12),C65-'Choose Housekeeping Genes'!D$12,"")</f>
        <v/>
      </c>
      <c r="AV65" s="22" t="str">
        <f ca="1">IF(ISNUMBER(D65-'Choose Housekeeping Genes'!E$12),D65-'Choose Housekeeping Genes'!E$12,"")</f>
        <v/>
      </c>
      <c r="AW65" s="22" t="str">
        <f ca="1">IF(ISNUMBER(E65-'Choose Housekeeping Genes'!F$12),E65-'Choose Housekeeping Genes'!F$12,"")</f>
        <v/>
      </c>
      <c r="AX65" s="22" t="str">
        <f ca="1">IF(ISNUMBER(F65-'Choose Housekeeping Genes'!G$12),F65-'Choose Housekeeping Genes'!G$12,"")</f>
        <v/>
      </c>
      <c r="AY65" s="22" t="str">
        <f ca="1">IF(ISNUMBER(G65-'Choose Housekeeping Genes'!H$12),G65-'Choose Housekeeping Genes'!H$12,"")</f>
        <v/>
      </c>
      <c r="AZ65" s="22" t="str">
        <f ca="1">IF(ISNUMBER(H65-'Choose Housekeeping Genes'!I$12),H65-'Choose Housekeeping Genes'!I$12,"")</f>
        <v/>
      </c>
      <c r="BA65" s="22" t="str">
        <f ca="1">IF(ISNUMBER(I65-'Choose Housekeeping Genes'!J$12),I65-'Choose Housekeeping Genes'!J$12,"")</f>
        <v/>
      </c>
      <c r="BB65" s="22" t="str">
        <f ca="1">IF(ISNUMBER(J65-'Choose Housekeeping Genes'!K$12),J65-'Choose Housekeeping Genes'!K$12,"")</f>
        <v/>
      </c>
      <c r="BC65" s="22" t="str">
        <f ca="1">IF(ISNUMBER(K65-'Choose Housekeeping Genes'!L$12),K65-'Choose Housekeeping Genes'!L$12,"")</f>
        <v/>
      </c>
      <c r="BD65" s="22" t="str">
        <f ca="1">IF(ISNUMBER(L65-'Choose Housekeeping Genes'!M$12),L65-'Choose Housekeeping Genes'!M$12,"")</f>
        <v/>
      </c>
      <c r="BE65" s="22" t="str">
        <f ca="1">IF(ISNUMBER(M65-'Choose Housekeeping Genes'!N$12),M65-'Choose Housekeeping Genes'!N$12,"")</f>
        <v/>
      </c>
      <c r="BF65" s="22" t="str">
        <f ca="1">IF(ISNUMBER(N65-'Choose Housekeeping Genes'!O$12),N65-'Choose Housekeeping Genes'!O$12,"")</f>
        <v/>
      </c>
      <c r="BG65" s="22" t="str">
        <f ca="1">IF(ISNUMBER(O65-'Choose Housekeeping Genes'!P$12),O65-'Choose Housekeeping Genes'!P$12,"")</f>
        <v/>
      </c>
      <c r="BH65" s="22" t="str">
        <f ca="1">IF(ISNUMBER(P65-'Choose Housekeeping Genes'!Q$12),P65-'Choose Housekeeping Genes'!Q$12,"")</f>
        <v/>
      </c>
      <c r="BI65" s="22" t="str">
        <f ca="1">IF(ISNUMBER(Q65-'Choose Housekeeping Genes'!R$12),Q65-'Choose Housekeeping Genes'!R$12,"")</f>
        <v/>
      </c>
      <c r="BJ65" s="22" t="str">
        <f ca="1">IF(ISNUMBER(R65-'Choose Housekeeping Genes'!S$12),R65-'Choose Housekeeping Genes'!S$12,"")</f>
        <v/>
      </c>
      <c r="BK65" s="22" t="str">
        <f ca="1">IF(ISNUMBER(S65-'Choose Housekeeping Genes'!T$12),S65-'Choose Housekeeping Genes'!T$12,"")</f>
        <v/>
      </c>
      <c r="BL65" s="22" t="str">
        <f ca="1">IF(ISNUMBER(T65-'Choose Housekeeping Genes'!U$12),T65-'Choose Housekeeping Genes'!U$12,"")</f>
        <v/>
      </c>
      <c r="BM65" s="22" t="str">
        <f ca="1">IF(ISNUMBER(U65-'Choose Housekeeping Genes'!V$12),U65-'Choose Housekeeping Genes'!V$12,"")</f>
        <v/>
      </c>
      <c r="BN65" s="22" t="str">
        <f ca="1">IF(ISNUMBER(V65-'Choose Housekeeping Genes'!W$12),V65-'Choose Housekeeping Genes'!W$12,"")</f>
        <v/>
      </c>
      <c r="BO65" s="147" t="str">
        <f t="shared" si="47"/>
        <v>Gm12919</v>
      </c>
      <c r="BP65" s="145" t="s">
        <v>316</v>
      </c>
      <c r="BQ65" s="22" t="str">
        <f ca="1">IF(ISNUMBER(Y65-'Choose Housekeeping Genes'!AA$12),Y65-'Choose Housekeeping Genes'!AA$12,"")</f>
        <v/>
      </c>
      <c r="BR65" s="22" t="str">
        <f ca="1">IF(ISNUMBER(Z65-'Choose Housekeeping Genes'!AB$12),Z65-'Choose Housekeeping Genes'!AB$12,"")</f>
        <v/>
      </c>
      <c r="BS65" s="22" t="str">
        <f ca="1">IF(ISNUMBER(AA65-'Choose Housekeeping Genes'!AC$12),AA65-'Choose Housekeeping Genes'!AC$12,"")</f>
        <v/>
      </c>
      <c r="BT65" s="22" t="str">
        <f ca="1">IF(ISNUMBER(AB65-'Choose Housekeeping Genes'!AD$12),AB65-'Choose Housekeeping Genes'!AD$12,"")</f>
        <v/>
      </c>
      <c r="BU65" s="22" t="str">
        <f ca="1">IF(ISNUMBER(AC65-'Choose Housekeeping Genes'!AE$12),AC65-'Choose Housekeeping Genes'!AE$12,"")</f>
        <v/>
      </c>
      <c r="BV65" s="22" t="str">
        <f ca="1">IF(ISNUMBER(AD65-'Choose Housekeeping Genes'!AF$12),AD65-'Choose Housekeeping Genes'!AF$12,"")</f>
        <v/>
      </c>
      <c r="BW65" s="22" t="str">
        <f ca="1">IF(ISNUMBER(AE65-'Choose Housekeeping Genes'!AG$12),AE65-'Choose Housekeeping Genes'!AG$12,"")</f>
        <v/>
      </c>
      <c r="BX65" s="22" t="str">
        <f ca="1">IF(ISNUMBER(AF65-'Choose Housekeeping Genes'!AH$12),AF65-'Choose Housekeeping Genes'!AH$12,"")</f>
        <v/>
      </c>
      <c r="BY65" s="22" t="str">
        <f ca="1">IF(ISNUMBER(AG65-'Choose Housekeeping Genes'!AI$12),AG65-'Choose Housekeeping Genes'!AI$12,"")</f>
        <v/>
      </c>
      <c r="BZ65" s="22" t="str">
        <f ca="1">IF(ISNUMBER(AH65-'Choose Housekeeping Genes'!AJ$12),AH65-'Choose Housekeeping Genes'!AJ$12,"")</f>
        <v/>
      </c>
      <c r="CA65" s="22" t="str">
        <f ca="1">IF(ISNUMBER(AI65-'Choose Housekeeping Genes'!AK$12),AI65-'Choose Housekeeping Genes'!AK$12,"")</f>
        <v/>
      </c>
      <c r="CB65" s="22" t="str">
        <f ca="1">IF(ISNUMBER(AJ65-'Choose Housekeeping Genes'!AL$12),AJ65-'Choose Housekeeping Genes'!AL$12,"")</f>
        <v/>
      </c>
      <c r="CC65" s="22" t="str">
        <f ca="1">IF(ISNUMBER(AK65-'Choose Housekeeping Genes'!AM$12),AK65-'Choose Housekeeping Genes'!AM$12,"")</f>
        <v/>
      </c>
      <c r="CD65" s="22" t="str">
        <f ca="1">IF(ISNUMBER(AL65-'Choose Housekeeping Genes'!AN$12),AL65-'Choose Housekeeping Genes'!AN$12,"")</f>
        <v/>
      </c>
      <c r="CE65" s="22" t="str">
        <f ca="1">IF(ISNUMBER(AM65-'Choose Housekeeping Genes'!AO$12),AM65-'Choose Housekeeping Genes'!AO$12,"")</f>
        <v/>
      </c>
      <c r="CF65" s="22" t="str">
        <f ca="1">IF(ISNUMBER(AN65-'Choose Housekeeping Genes'!AP$12),AN65-'Choose Housekeeping Genes'!AP$12,"")</f>
        <v/>
      </c>
      <c r="CG65" s="22" t="str">
        <f ca="1">IF(ISNUMBER(AO65-'Choose Housekeeping Genes'!AQ$12),AO65-'Choose Housekeeping Genes'!AQ$12,"")</f>
        <v/>
      </c>
      <c r="CH65" s="22" t="str">
        <f ca="1">IF(ISNUMBER(AP65-'Choose Housekeeping Genes'!AR$12),AP65-'Choose Housekeeping Genes'!AR$12,"")</f>
        <v/>
      </c>
      <c r="CI65" s="22" t="str">
        <f ca="1">IF(ISNUMBER(AQ65-'Choose Housekeeping Genes'!AS$12),AQ65-'Choose Housekeeping Genes'!AS$12,"")</f>
        <v/>
      </c>
      <c r="CJ65" s="22" t="str">
        <f ca="1">IF(ISNUMBER(AR65-'Choose Housekeeping Genes'!AT$12),AR65-'Choose Housekeeping Genes'!AT$12,"")</f>
        <v/>
      </c>
      <c r="CK65" s="69" t="e">
        <f t="shared" ca="1" si="4"/>
        <v>#DIV/0!</v>
      </c>
      <c r="CL65" s="148" t="e">
        <f t="shared" ca="1" si="5"/>
        <v>#DIV/0!</v>
      </c>
      <c r="DA65" s="73" t="str">
        <f>'Transcript table'!C73</f>
        <v>Gm12919</v>
      </c>
      <c r="DB65" s="21" t="s">
        <v>316</v>
      </c>
      <c r="DC65" s="68" t="str">
        <f t="shared" ca="1" si="6"/>
        <v/>
      </c>
      <c r="DD65" s="68" t="str">
        <f t="shared" ca="1" si="7"/>
        <v/>
      </c>
      <c r="DE65" s="68" t="str">
        <f t="shared" ca="1" si="8"/>
        <v/>
      </c>
      <c r="DF65" s="68" t="str">
        <f t="shared" ca="1" si="9"/>
        <v/>
      </c>
      <c r="DG65" s="68" t="str">
        <f t="shared" ca="1" si="10"/>
        <v/>
      </c>
      <c r="DH65" s="68" t="str">
        <f t="shared" ca="1" si="11"/>
        <v/>
      </c>
      <c r="DI65" s="68" t="str">
        <f t="shared" ca="1" si="12"/>
        <v/>
      </c>
      <c r="DJ65" s="68" t="str">
        <f t="shared" ca="1" si="13"/>
        <v/>
      </c>
      <c r="DK65" s="68" t="str">
        <f t="shared" ca="1" si="14"/>
        <v/>
      </c>
      <c r="DL65" s="68" t="str">
        <f t="shared" ca="1" si="15"/>
        <v/>
      </c>
      <c r="DM65" s="68" t="str">
        <f t="shared" ca="1" si="16"/>
        <v/>
      </c>
      <c r="DN65" s="68" t="str">
        <f t="shared" ca="1" si="17"/>
        <v/>
      </c>
      <c r="DO65" s="68" t="str">
        <f t="shared" ca="1" si="18"/>
        <v/>
      </c>
      <c r="DP65" s="68" t="str">
        <f t="shared" ca="1" si="19"/>
        <v/>
      </c>
      <c r="DQ65" s="68" t="str">
        <f t="shared" ca="1" si="20"/>
        <v/>
      </c>
      <c r="DR65" s="68" t="str">
        <f t="shared" ca="1" si="21"/>
        <v/>
      </c>
      <c r="DS65" s="68" t="str">
        <f t="shared" ca="1" si="22"/>
        <v/>
      </c>
      <c r="DT65" s="68" t="str">
        <f t="shared" ca="1" si="23"/>
        <v/>
      </c>
      <c r="DU65" s="68" t="str">
        <f t="shared" ca="1" si="24"/>
        <v/>
      </c>
      <c r="DV65" s="68" t="str">
        <f t="shared" ca="1" si="25"/>
        <v/>
      </c>
      <c r="DW65" s="146" t="str">
        <f>'Transcript table'!C73</f>
        <v>Gm12919</v>
      </c>
      <c r="DX65" s="145" t="s">
        <v>316</v>
      </c>
      <c r="DY65" s="68" t="str">
        <f t="shared" ca="1" si="26"/>
        <v/>
      </c>
      <c r="DZ65" s="68" t="str">
        <f t="shared" ca="1" si="27"/>
        <v/>
      </c>
      <c r="EA65" s="68" t="str">
        <f t="shared" ca="1" si="28"/>
        <v/>
      </c>
      <c r="EB65" s="68" t="str">
        <f t="shared" ca="1" si="29"/>
        <v/>
      </c>
      <c r="EC65" s="68" t="str">
        <f t="shared" ca="1" si="30"/>
        <v/>
      </c>
      <c r="ED65" s="68" t="str">
        <f t="shared" ca="1" si="31"/>
        <v/>
      </c>
      <c r="EE65" s="68" t="str">
        <f t="shared" ca="1" si="32"/>
        <v/>
      </c>
      <c r="EF65" s="68" t="str">
        <f t="shared" ca="1" si="33"/>
        <v/>
      </c>
      <c r="EG65" s="68" t="str">
        <f t="shared" ca="1" si="34"/>
        <v/>
      </c>
      <c r="EH65" s="68" t="str">
        <f t="shared" ca="1" si="35"/>
        <v/>
      </c>
      <c r="EI65" s="68" t="str">
        <f t="shared" ca="1" si="36"/>
        <v/>
      </c>
      <c r="EJ65" s="68" t="str">
        <f t="shared" ca="1" si="37"/>
        <v/>
      </c>
      <c r="EK65" s="68" t="str">
        <f t="shared" ca="1" si="38"/>
        <v/>
      </c>
      <c r="EL65" s="68" t="str">
        <f t="shared" ca="1" si="39"/>
        <v/>
      </c>
      <c r="EM65" s="68" t="str">
        <f t="shared" ca="1" si="40"/>
        <v/>
      </c>
      <c r="EN65" s="68" t="str">
        <f t="shared" ca="1" si="41"/>
        <v/>
      </c>
      <c r="EO65" s="68" t="str">
        <f t="shared" ca="1" si="42"/>
        <v/>
      </c>
      <c r="EP65" s="68" t="str">
        <f t="shared" ca="1" si="43"/>
        <v/>
      </c>
      <c r="EQ65" s="68" t="str">
        <f t="shared" ca="1" si="44"/>
        <v/>
      </c>
      <c r="ER65" s="68" t="str">
        <f t="shared" ca="1" si="45"/>
        <v/>
      </c>
    </row>
    <row r="66" spans="1:148" ht="12.75" customHeight="1">
      <c r="A66" s="139" t="str">
        <f>'Test Sample Data'!A66</f>
        <v>Gm13865</v>
      </c>
      <c r="B66" s="141" t="s">
        <v>314</v>
      </c>
      <c r="C66" s="22" t="str">
        <f>IF(SUM('Test Sample Data'!C$3:C$194)&gt;10,IF(AND(ISNUMBER('Test Sample Data'!C66),'Test Sample Data'!C66&lt;35,'Test Sample Data'!C66&gt;0),'Test Sample Data'!C66-'Choose Housekeeping Genes'!D$20,35-'Choose Housekeeping Genes'!D$20),"")</f>
        <v/>
      </c>
      <c r="D66" s="22" t="str">
        <f>IF(SUM('Test Sample Data'!D$3:D$194)&gt;10,IF(AND(ISNUMBER('Test Sample Data'!D66),'Test Sample Data'!D66&lt;35,'Test Sample Data'!D66&gt;0),'Test Sample Data'!D66-'Choose Housekeeping Genes'!E$20,35-'Choose Housekeeping Genes'!E$20),"")</f>
        <v/>
      </c>
      <c r="E66" s="22" t="str">
        <f>IF(SUM('Test Sample Data'!E$3:E$194)&gt;10,IF(AND(ISNUMBER('Test Sample Data'!E66),'Test Sample Data'!E66&lt;35,'Test Sample Data'!E66&gt;0),'Test Sample Data'!E66-'Choose Housekeeping Genes'!F$20,35-'Choose Housekeeping Genes'!F$20),"")</f>
        <v/>
      </c>
      <c r="F66" s="22" t="str">
        <f>IF(SUM('Test Sample Data'!F$3:F$194)&gt;10,IF(AND(ISNUMBER('Test Sample Data'!F66),'Test Sample Data'!F66&lt;35,'Test Sample Data'!F66&gt;0),'Test Sample Data'!F66-'Choose Housekeeping Genes'!G$20,35-'Choose Housekeeping Genes'!G$20),"")</f>
        <v/>
      </c>
      <c r="G66" s="22" t="str">
        <f>IF(SUM('Test Sample Data'!G$3:G$194)&gt;10,IF(AND(ISNUMBER('Test Sample Data'!G66),'Test Sample Data'!G66&lt;35,'Test Sample Data'!G66&gt;0),'Test Sample Data'!G66-'Choose Housekeeping Genes'!H$20,35-'Choose Housekeeping Genes'!H$20),"")</f>
        <v/>
      </c>
      <c r="H66" s="22" t="str">
        <f>IF(SUM('Test Sample Data'!H$3:H$194)&gt;10,IF(AND(ISNUMBER('Test Sample Data'!H66),'Test Sample Data'!H66&lt;35,'Test Sample Data'!H66&gt;0),'Test Sample Data'!H66-'Choose Housekeeping Genes'!I$20,35-'Choose Housekeeping Genes'!I$20),"")</f>
        <v/>
      </c>
      <c r="I66" s="22" t="str">
        <f>IF(SUM('Test Sample Data'!I$3:I$194)&gt;10,IF(AND(ISNUMBER('Test Sample Data'!I66),'Test Sample Data'!I66&lt;35,'Test Sample Data'!I66&gt;0),'Test Sample Data'!I66-'Choose Housekeeping Genes'!J$20,35-'Choose Housekeeping Genes'!J$20),"")</f>
        <v/>
      </c>
      <c r="J66" s="22" t="str">
        <f>IF(SUM('Test Sample Data'!J$3:J$194)&gt;10,IF(AND(ISNUMBER('Test Sample Data'!J66),'Test Sample Data'!J66&lt;35,'Test Sample Data'!J66&gt;0),'Test Sample Data'!J66-'Choose Housekeeping Genes'!K$20,35-'Choose Housekeeping Genes'!K$20),"")</f>
        <v/>
      </c>
      <c r="K66" s="22" t="str">
        <f>IF(SUM('Test Sample Data'!K$3:K$194)&gt;10,IF(AND(ISNUMBER('Test Sample Data'!K66),'Test Sample Data'!K66&lt;35,'Test Sample Data'!K66&gt;0),'Test Sample Data'!K66-'Choose Housekeeping Genes'!L$20,35-'Choose Housekeeping Genes'!L$20),"")</f>
        <v/>
      </c>
      <c r="L66" s="22" t="str">
        <f>IF(SUM('Test Sample Data'!L$3:L$194)&gt;10,IF(AND(ISNUMBER('Test Sample Data'!L66),'Test Sample Data'!L66&lt;35,'Test Sample Data'!L66&gt;0),'Test Sample Data'!L66-'Choose Housekeeping Genes'!M$20,35-'Choose Housekeeping Genes'!M$20),"")</f>
        <v/>
      </c>
      <c r="M66" s="22" t="str">
        <f>IF(SUM('Test Sample Data'!M$3:M$194)&gt;10,IF(AND(ISNUMBER('Test Sample Data'!M66),'Test Sample Data'!M66&lt;35,'Test Sample Data'!M66&gt;0),'Test Sample Data'!M66-'Choose Housekeeping Genes'!N$20,35-'Choose Housekeeping Genes'!N$20),"")</f>
        <v/>
      </c>
      <c r="N66" s="22" t="str">
        <f>IF(SUM('Test Sample Data'!N$3:N$194)&gt;10,IF(AND(ISNUMBER('Test Sample Data'!N66),'Test Sample Data'!N66&lt;35,'Test Sample Data'!N66&gt;0),'Test Sample Data'!N66-'Choose Housekeeping Genes'!O$20,35-'Choose Housekeeping Genes'!O$20),"")</f>
        <v/>
      </c>
      <c r="O66" s="22" t="str">
        <f>IF(SUM('Test Sample Data'!O$3:O$194)&gt;10,IF(AND(ISNUMBER('Test Sample Data'!O66),'Test Sample Data'!O66&lt;35,'Test Sample Data'!O66&gt;0),'Test Sample Data'!O66-'Choose Housekeeping Genes'!P$20,35-'Choose Housekeeping Genes'!P$20),"")</f>
        <v/>
      </c>
      <c r="P66" s="22" t="str">
        <f>IF(SUM('Test Sample Data'!P$3:P$194)&gt;10,IF(AND(ISNUMBER('Test Sample Data'!P66),'Test Sample Data'!P66&lt;35,'Test Sample Data'!P66&gt;0),'Test Sample Data'!P66-'Choose Housekeeping Genes'!Q$20,35-'Choose Housekeeping Genes'!Q$20),"")</f>
        <v/>
      </c>
      <c r="Q66" s="22" t="str">
        <f>IF(SUM('Test Sample Data'!Q$3:Q$194)&gt;10,IF(AND(ISNUMBER('Test Sample Data'!Q66),'Test Sample Data'!Q66&lt;35,'Test Sample Data'!Q66&gt;0),'Test Sample Data'!Q66-'Choose Housekeeping Genes'!R$20,35-'Choose Housekeeping Genes'!R$20),"")</f>
        <v/>
      </c>
      <c r="R66" s="22" t="str">
        <f>IF(SUM('Test Sample Data'!R$3:R$194)&gt;10,IF(AND(ISNUMBER('Test Sample Data'!R66),'Test Sample Data'!R66&lt;35,'Test Sample Data'!R66&gt;0),'Test Sample Data'!R66-'Choose Housekeeping Genes'!S$20,35-'Choose Housekeeping Genes'!S$20),"")</f>
        <v/>
      </c>
      <c r="S66" s="22" t="str">
        <f>IF(SUM('Test Sample Data'!S$3:S$194)&gt;10,IF(AND(ISNUMBER('Test Sample Data'!S66),'Test Sample Data'!S66&lt;35,'Test Sample Data'!S66&gt;0),'Test Sample Data'!S66-'Choose Housekeeping Genes'!T$20,35-'Choose Housekeeping Genes'!T$20),"")</f>
        <v/>
      </c>
      <c r="T66" s="22" t="str">
        <f>IF(SUM('Test Sample Data'!T$3:T$194)&gt;10,IF(AND(ISNUMBER('Test Sample Data'!T66),'Test Sample Data'!T66&lt;35,'Test Sample Data'!T66&gt;0),'Test Sample Data'!T66-'Choose Housekeeping Genes'!U$20,35-'Choose Housekeeping Genes'!U$20),"")</f>
        <v/>
      </c>
      <c r="U66" s="22" t="str">
        <f>IF(SUM('Test Sample Data'!U$3:U$194)&gt;10,IF(AND(ISNUMBER('Test Sample Data'!U66),'Test Sample Data'!U66&lt;35,'Test Sample Data'!U66&gt;0),'Test Sample Data'!U66-'Choose Housekeeping Genes'!V$20,35-'Choose Housekeeping Genes'!V$20),"")</f>
        <v/>
      </c>
      <c r="V66" s="22" t="str">
        <f>IF(SUM('Test Sample Data'!V$3:V$194)&gt;10,IF(AND(ISNUMBER('Test Sample Data'!V66),'Test Sample Data'!V66&lt;35,'Test Sample Data'!V66&gt;0),'Test Sample Data'!V66-'Choose Housekeeping Genes'!W$20,35-'Choose Housekeeping Genes'!W$20),"")</f>
        <v/>
      </c>
      <c r="W66" s="144" t="str">
        <f>'Control Sample Data'!A66</f>
        <v>Gm13865</v>
      </c>
      <c r="X66" s="145" t="s">
        <v>314</v>
      </c>
      <c r="Y66" s="22" t="str">
        <f>IF(SUM('Control Sample Data'!C$3:C$194)&gt;10,IF(AND(ISNUMBER('Control Sample Data'!C66),'Control Sample Data'!C66&lt;35,'Control Sample Data'!C66&gt;0),'Control Sample Data'!C66-'Choose Housekeeping Genes'!AA$20,35-'Choose Housekeeping Genes'!AA$20),"")</f>
        <v/>
      </c>
      <c r="Z66" s="22" t="str">
        <f>IF(SUM('Control Sample Data'!D$3:D$194)&gt;10,IF(AND(ISNUMBER('Control Sample Data'!D66),'Control Sample Data'!D66&lt;35,'Control Sample Data'!D66&gt;0),'Control Sample Data'!D66-'Choose Housekeeping Genes'!AB$20,35-'Choose Housekeeping Genes'!AB$20),"")</f>
        <v/>
      </c>
      <c r="AA66" s="22" t="str">
        <f>IF(SUM('Control Sample Data'!E$3:E$194)&gt;10,IF(AND(ISNUMBER('Control Sample Data'!E66),'Control Sample Data'!E66&lt;35,'Control Sample Data'!E66&gt;0),'Control Sample Data'!E66-'Choose Housekeeping Genes'!AC$20,35-'Choose Housekeeping Genes'!AC$20),"")</f>
        <v/>
      </c>
      <c r="AB66" s="22" t="str">
        <f>IF(SUM('Control Sample Data'!F$3:F$194)&gt;10,IF(AND(ISNUMBER('Control Sample Data'!F66),'Control Sample Data'!F66&lt;35,'Control Sample Data'!F66&gt;0),'Control Sample Data'!F66-'Choose Housekeeping Genes'!AD$20,35-'Choose Housekeeping Genes'!AD$20),"")</f>
        <v/>
      </c>
      <c r="AC66" s="22" t="str">
        <f>IF(SUM('Control Sample Data'!G$3:G$194)&gt;10,IF(AND(ISNUMBER('Control Sample Data'!G66),'Control Sample Data'!G66&lt;35,'Control Sample Data'!G66&gt;0),'Control Sample Data'!G66-'Choose Housekeeping Genes'!AE$20,35-'Choose Housekeeping Genes'!AE$20),"")</f>
        <v/>
      </c>
      <c r="AD66" s="22" t="str">
        <f>IF(SUM('Control Sample Data'!H$3:H$194)&gt;10,IF(AND(ISNUMBER('Control Sample Data'!H66),'Control Sample Data'!H66&lt;35,'Control Sample Data'!H66&gt;0),'Control Sample Data'!H66-'Choose Housekeeping Genes'!AF$20,35-'Choose Housekeeping Genes'!AF$20),"")</f>
        <v/>
      </c>
      <c r="AE66" s="22" t="str">
        <f>IF(SUM('Control Sample Data'!I$3:I$194)&gt;10,IF(AND(ISNUMBER('Control Sample Data'!I66),'Control Sample Data'!I66&lt;35,'Control Sample Data'!I66&gt;0),'Control Sample Data'!I66-'Choose Housekeeping Genes'!AG$20,35-'Choose Housekeeping Genes'!AG$20),"")</f>
        <v/>
      </c>
      <c r="AF66" s="22" t="str">
        <f>IF(SUM('Control Sample Data'!J$3:J$194)&gt;10,IF(AND(ISNUMBER('Control Sample Data'!J66),'Control Sample Data'!J66&lt;35,'Control Sample Data'!J66&gt;0),'Control Sample Data'!J66-'Choose Housekeeping Genes'!AH$20,35-'Choose Housekeeping Genes'!AH$20),"")</f>
        <v/>
      </c>
      <c r="AG66" s="22" t="str">
        <f>IF(SUM('Control Sample Data'!K$3:K$194)&gt;10,IF(AND(ISNUMBER('Control Sample Data'!K66),'Control Sample Data'!K66&lt;35,'Control Sample Data'!K66&gt;0),'Control Sample Data'!K66-'Choose Housekeeping Genes'!AI$20,35-'Choose Housekeeping Genes'!AI$20),"")</f>
        <v/>
      </c>
      <c r="AH66" s="22" t="str">
        <f>IF(SUM('Control Sample Data'!L$3:L$194)&gt;10,IF(AND(ISNUMBER('Control Sample Data'!L66),'Control Sample Data'!L66&lt;35,'Control Sample Data'!L66&gt;0),'Control Sample Data'!L66-'Choose Housekeeping Genes'!AJ$20,35-'Choose Housekeeping Genes'!AJ$20),"")</f>
        <v/>
      </c>
      <c r="AI66" s="22" t="str">
        <f>IF(SUM('Control Sample Data'!M$3:M$194)&gt;10,IF(AND(ISNUMBER('Control Sample Data'!M66),'Control Sample Data'!M66&lt;35,'Control Sample Data'!M66&gt;0),'Control Sample Data'!M66-'Choose Housekeeping Genes'!AK$20,35-'Choose Housekeeping Genes'!AK$20),"")</f>
        <v/>
      </c>
      <c r="AJ66" s="22" t="str">
        <f>IF(SUM('Control Sample Data'!N$3:N$194)&gt;10,IF(AND(ISNUMBER('Control Sample Data'!N66),'Control Sample Data'!N66&lt;35,'Control Sample Data'!N66&gt;0),'Control Sample Data'!N66-'Choose Housekeeping Genes'!AL$20,35-'Choose Housekeeping Genes'!AL$20),"")</f>
        <v/>
      </c>
      <c r="AK66" s="22" t="str">
        <f>IF(SUM('Control Sample Data'!O$3:O$194)&gt;10,IF(AND(ISNUMBER('Control Sample Data'!O66),'Control Sample Data'!O66&lt;35,'Control Sample Data'!O66&gt;0),'Control Sample Data'!O66-'Choose Housekeeping Genes'!AM$20,35-'Choose Housekeeping Genes'!AM$20),"")</f>
        <v/>
      </c>
      <c r="AL66" s="22" t="str">
        <f>IF(SUM('Control Sample Data'!P$3:P$194)&gt;10,IF(AND(ISNUMBER('Control Sample Data'!P66),'Control Sample Data'!P66&lt;35,'Control Sample Data'!P66&gt;0),'Control Sample Data'!P66-'Choose Housekeeping Genes'!AN$20,35-'Choose Housekeeping Genes'!AN$20),"")</f>
        <v/>
      </c>
      <c r="AM66" s="22" t="str">
        <f>IF(SUM('Control Sample Data'!Q$3:Q$194)&gt;10,IF(AND(ISNUMBER('Control Sample Data'!Q66),'Control Sample Data'!Q66&lt;35,'Control Sample Data'!Q66&gt;0),'Control Sample Data'!Q66-'Choose Housekeeping Genes'!AO$20,35-'Choose Housekeeping Genes'!AO$20),"")</f>
        <v/>
      </c>
      <c r="AN66" s="22" t="str">
        <f>IF(SUM('Control Sample Data'!R$3:R$194)&gt;10,IF(AND(ISNUMBER('Control Sample Data'!R66),'Control Sample Data'!R66&lt;35,'Control Sample Data'!R66&gt;0),'Control Sample Data'!R66-'Choose Housekeeping Genes'!AP$20,35-'Choose Housekeeping Genes'!AP$20),"")</f>
        <v/>
      </c>
      <c r="AO66" s="22" t="str">
        <f>IF(SUM('Control Sample Data'!S$3:S$194)&gt;10,IF(AND(ISNUMBER('Control Sample Data'!S66),'Control Sample Data'!S66&lt;35,'Control Sample Data'!S66&gt;0),'Control Sample Data'!S66-'Choose Housekeeping Genes'!AQ$20,35-'Choose Housekeeping Genes'!AQ$20),"")</f>
        <v/>
      </c>
      <c r="AP66" s="22" t="str">
        <f>IF(SUM('Control Sample Data'!T$3:T$194)&gt;10,IF(AND(ISNUMBER('Control Sample Data'!T66),'Control Sample Data'!T66&lt;35,'Control Sample Data'!T66&gt;0),'Control Sample Data'!T66-'Choose Housekeeping Genes'!AR$20,35-'Choose Housekeeping Genes'!AR$20),"")</f>
        <v/>
      </c>
      <c r="AQ66" s="22" t="str">
        <f>IF(SUM('Control Sample Data'!U$3:U$194)&gt;10,IF(AND(ISNUMBER('Control Sample Data'!U66),'Control Sample Data'!U66&lt;35,'Control Sample Data'!U66&gt;0),'Control Sample Data'!U66-'Choose Housekeeping Genes'!AS$20,35-'Choose Housekeeping Genes'!AS$20),"")</f>
        <v/>
      </c>
      <c r="AR66" s="22" t="str">
        <f>IF(SUM('Control Sample Data'!V$3:V$194)&gt;10,IF(AND(ISNUMBER('Control Sample Data'!V66),'Control Sample Data'!V66&lt;35,'Control Sample Data'!V66&gt;0),'Control Sample Data'!V66-'Choose Housekeeping Genes'!AT$20,35-'Choose Housekeeping Genes'!AT$20),"")</f>
        <v/>
      </c>
      <c r="AS66" s="73" t="str">
        <f>'Control Sample Data'!A66</f>
        <v>Gm13865</v>
      </c>
      <c r="AT66" s="21" t="s">
        <v>314</v>
      </c>
      <c r="AU66" s="22" t="str">
        <f ca="1">IF(ISNUMBER(C66-'Choose Housekeeping Genes'!D$12),C66-'Choose Housekeeping Genes'!D$12,"")</f>
        <v/>
      </c>
      <c r="AV66" s="22" t="str">
        <f ca="1">IF(ISNUMBER(D66-'Choose Housekeeping Genes'!E$12),D66-'Choose Housekeeping Genes'!E$12,"")</f>
        <v/>
      </c>
      <c r="AW66" s="22" t="str">
        <f ca="1">IF(ISNUMBER(E66-'Choose Housekeeping Genes'!F$12),E66-'Choose Housekeeping Genes'!F$12,"")</f>
        <v/>
      </c>
      <c r="AX66" s="22" t="str">
        <f ca="1">IF(ISNUMBER(F66-'Choose Housekeeping Genes'!G$12),F66-'Choose Housekeeping Genes'!G$12,"")</f>
        <v/>
      </c>
      <c r="AY66" s="22" t="str">
        <f ca="1">IF(ISNUMBER(G66-'Choose Housekeeping Genes'!H$12),G66-'Choose Housekeeping Genes'!H$12,"")</f>
        <v/>
      </c>
      <c r="AZ66" s="22" t="str">
        <f ca="1">IF(ISNUMBER(H66-'Choose Housekeeping Genes'!I$12),H66-'Choose Housekeeping Genes'!I$12,"")</f>
        <v/>
      </c>
      <c r="BA66" s="22" t="str">
        <f ca="1">IF(ISNUMBER(I66-'Choose Housekeeping Genes'!J$12),I66-'Choose Housekeeping Genes'!J$12,"")</f>
        <v/>
      </c>
      <c r="BB66" s="22" t="str">
        <f ca="1">IF(ISNUMBER(J66-'Choose Housekeeping Genes'!K$12),J66-'Choose Housekeeping Genes'!K$12,"")</f>
        <v/>
      </c>
      <c r="BC66" s="22" t="str">
        <f ca="1">IF(ISNUMBER(K66-'Choose Housekeeping Genes'!L$12),K66-'Choose Housekeeping Genes'!L$12,"")</f>
        <v/>
      </c>
      <c r="BD66" s="22" t="str">
        <f ca="1">IF(ISNUMBER(L66-'Choose Housekeeping Genes'!M$12),L66-'Choose Housekeeping Genes'!M$12,"")</f>
        <v/>
      </c>
      <c r="BE66" s="22" t="str">
        <f ca="1">IF(ISNUMBER(M66-'Choose Housekeeping Genes'!N$12),M66-'Choose Housekeeping Genes'!N$12,"")</f>
        <v/>
      </c>
      <c r="BF66" s="22" t="str">
        <f ca="1">IF(ISNUMBER(N66-'Choose Housekeeping Genes'!O$12),N66-'Choose Housekeeping Genes'!O$12,"")</f>
        <v/>
      </c>
      <c r="BG66" s="22" t="str">
        <f ca="1">IF(ISNUMBER(O66-'Choose Housekeeping Genes'!P$12),O66-'Choose Housekeeping Genes'!P$12,"")</f>
        <v/>
      </c>
      <c r="BH66" s="22" t="str">
        <f ca="1">IF(ISNUMBER(P66-'Choose Housekeeping Genes'!Q$12),P66-'Choose Housekeeping Genes'!Q$12,"")</f>
        <v/>
      </c>
      <c r="BI66" s="22" t="str">
        <f ca="1">IF(ISNUMBER(Q66-'Choose Housekeeping Genes'!R$12),Q66-'Choose Housekeeping Genes'!R$12,"")</f>
        <v/>
      </c>
      <c r="BJ66" s="22" t="str">
        <f ca="1">IF(ISNUMBER(R66-'Choose Housekeeping Genes'!S$12),R66-'Choose Housekeeping Genes'!S$12,"")</f>
        <v/>
      </c>
      <c r="BK66" s="22" t="str">
        <f ca="1">IF(ISNUMBER(S66-'Choose Housekeeping Genes'!T$12),S66-'Choose Housekeeping Genes'!T$12,"")</f>
        <v/>
      </c>
      <c r="BL66" s="22" t="str">
        <f ca="1">IF(ISNUMBER(T66-'Choose Housekeeping Genes'!U$12),T66-'Choose Housekeeping Genes'!U$12,"")</f>
        <v/>
      </c>
      <c r="BM66" s="22" t="str">
        <f ca="1">IF(ISNUMBER(U66-'Choose Housekeeping Genes'!V$12),U66-'Choose Housekeeping Genes'!V$12,"")</f>
        <v/>
      </c>
      <c r="BN66" s="22" t="str">
        <f ca="1">IF(ISNUMBER(V66-'Choose Housekeeping Genes'!W$12),V66-'Choose Housekeeping Genes'!W$12,"")</f>
        <v/>
      </c>
      <c r="BO66" s="147" t="str">
        <f t="shared" si="47"/>
        <v>Gm13865</v>
      </c>
      <c r="BP66" s="145" t="s">
        <v>314</v>
      </c>
      <c r="BQ66" s="22" t="str">
        <f ca="1">IF(ISNUMBER(Y66-'Choose Housekeeping Genes'!AA$12),Y66-'Choose Housekeeping Genes'!AA$12,"")</f>
        <v/>
      </c>
      <c r="BR66" s="22" t="str">
        <f ca="1">IF(ISNUMBER(Z66-'Choose Housekeeping Genes'!AB$12),Z66-'Choose Housekeeping Genes'!AB$12,"")</f>
        <v/>
      </c>
      <c r="BS66" s="22" t="str">
        <f ca="1">IF(ISNUMBER(AA66-'Choose Housekeeping Genes'!AC$12),AA66-'Choose Housekeeping Genes'!AC$12,"")</f>
        <v/>
      </c>
      <c r="BT66" s="22" t="str">
        <f ca="1">IF(ISNUMBER(AB66-'Choose Housekeeping Genes'!AD$12),AB66-'Choose Housekeeping Genes'!AD$12,"")</f>
        <v/>
      </c>
      <c r="BU66" s="22" t="str">
        <f ca="1">IF(ISNUMBER(AC66-'Choose Housekeeping Genes'!AE$12),AC66-'Choose Housekeeping Genes'!AE$12,"")</f>
        <v/>
      </c>
      <c r="BV66" s="22" t="str">
        <f ca="1">IF(ISNUMBER(AD66-'Choose Housekeeping Genes'!AF$12),AD66-'Choose Housekeeping Genes'!AF$12,"")</f>
        <v/>
      </c>
      <c r="BW66" s="22" t="str">
        <f ca="1">IF(ISNUMBER(AE66-'Choose Housekeeping Genes'!AG$12),AE66-'Choose Housekeeping Genes'!AG$12,"")</f>
        <v/>
      </c>
      <c r="BX66" s="22" t="str">
        <f ca="1">IF(ISNUMBER(AF66-'Choose Housekeeping Genes'!AH$12),AF66-'Choose Housekeeping Genes'!AH$12,"")</f>
        <v/>
      </c>
      <c r="BY66" s="22" t="str">
        <f ca="1">IF(ISNUMBER(AG66-'Choose Housekeeping Genes'!AI$12),AG66-'Choose Housekeeping Genes'!AI$12,"")</f>
        <v/>
      </c>
      <c r="BZ66" s="22" t="str">
        <f ca="1">IF(ISNUMBER(AH66-'Choose Housekeeping Genes'!AJ$12),AH66-'Choose Housekeeping Genes'!AJ$12,"")</f>
        <v/>
      </c>
      <c r="CA66" s="22" t="str">
        <f ca="1">IF(ISNUMBER(AI66-'Choose Housekeeping Genes'!AK$12),AI66-'Choose Housekeeping Genes'!AK$12,"")</f>
        <v/>
      </c>
      <c r="CB66" s="22" t="str">
        <f ca="1">IF(ISNUMBER(AJ66-'Choose Housekeeping Genes'!AL$12),AJ66-'Choose Housekeeping Genes'!AL$12,"")</f>
        <v/>
      </c>
      <c r="CC66" s="22" t="str">
        <f ca="1">IF(ISNUMBER(AK66-'Choose Housekeeping Genes'!AM$12),AK66-'Choose Housekeeping Genes'!AM$12,"")</f>
        <v/>
      </c>
      <c r="CD66" s="22" t="str">
        <f ca="1">IF(ISNUMBER(AL66-'Choose Housekeeping Genes'!AN$12),AL66-'Choose Housekeeping Genes'!AN$12,"")</f>
        <v/>
      </c>
      <c r="CE66" s="22" t="str">
        <f ca="1">IF(ISNUMBER(AM66-'Choose Housekeeping Genes'!AO$12),AM66-'Choose Housekeeping Genes'!AO$12,"")</f>
        <v/>
      </c>
      <c r="CF66" s="22" t="str">
        <f ca="1">IF(ISNUMBER(AN66-'Choose Housekeeping Genes'!AP$12),AN66-'Choose Housekeeping Genes'!AP$12,"")</f>
        <v/>
      </c>
      <c r="CG66" s="22" t="str">
        <f ca="1">IF(ISNUMBER(AO66-'Choose Housekeeping Genes'!AQ$12),AO66-'Choose Housekeeping Genes'!AQ$12,"")</f>
        <v/>
      </c>
      <c r="CH66" s="22" t="str">
        <f ca="1">IF(ISNUMBER(AP66-'Choose Housekeeping Genes'!AR$12),AP66-'Choose Housekeeping Genes'!AR$12,"")</f>
        <v/>
      </c>
      <c r="CI66" s="22" t="str">
        <f ca="1">IF(ISNUMBER(AQ66-'Choose Housekeeping Genes'!AS$12),AQ66-'Choose Housekeeping Genes'!AS$12,"")</f>
        <v/>
      </c>
      <c r="CJ66" s="22" t="str">
        <f ca="1">IF(ISNUMBER(AR66-'Choose Housekeeping Genes'!AT$12),AR66-'Choose Housekeeping Genes'!AT$12,"")</f>
        <v/>
      </c>
      <c r="CK66" s="69" t="e">
        <f t="shared" ca="1" si="4"/>
        <v>#DIV/0!</v>
      </c>
      <c r="CL66" s="148" t="e">
        <f t="shared" ca="1" si="5"/>
        <v>#DIV/0!</v>
      </c>
      <c r="DA66" s="73" t="str">
        <f>'Transcript table'!C74</f>
        <v>Gm13865</v>
      </c>
      <c r="DB66" s="21" t="s">
        <v>314</v>
      </c>
      <c r="DC66" s="68" t="str">
        <f t="shared" ca="1" si="6"/>
        <v/>
      </c>
      <c r="DD66" s="68" t="str">
        <f t="shared" ca="1" si="7"/>
        <v/>
      </c>
      <c r="DE66" s="68" t="str">
        <f t="shared" ca="1" si="8"/>
        <v/>
      </c>
      <c r="DF66" s="68" t="str">
        <f t="shared" ca="1" si="9"/>
        <v/>
      </c>
      <c r="DG66" s="68" t="str">
        <f t="shared" ca="1" si="10"/>
        <v/>
      </c>
      <c r="DH66" s="68" t="str">
        <f t="shared" ca="1" si="11"/>
        <v/>
      </c>
      <c r="DI66" s="68" t="str">
        <f t="shared" ca="1" si="12"/>
        <v/>
      </c>
      <c r="DJ66" s="68" t="str">
        <f t="shared" ca="1" si="13"/>
        <v/>
      </c>
      <c r="DK66" s="68" t="str">
        <f t="shared" ca="1" si="14"/>
        <v/>
      </c>
      <c r="DL66" s="68" t="str">
        <f t="shared" ca="1" si="15"/>
        <v/>
      </c>
      <c r="DM66" s="68" t="str">
        <f t="shared" ca="1" si="16"/>
        <v/>
      </c>
      <c r="DN66" s="68" t="str">
        <f t="shared" ca="1" si="17"/>
        <v/>
      </c>
      <c r="DO66" s="68" t="str">
        <f t="shared" ca="1" si="18"/>
        <v/>
      </c>
      <c r="DP66" s="68" t="str">
        <f t="shared" ca="1" si="19"/>
        <v/>
      </c>
      <c r="DQ66" s="68" t="str">
        <f t="shared" ca="1" si="20"/>
        <v/>
      </c>
      <c r="DR66" s="68" t="str">
        <f t="shared" ca="1" si="21"/>
        <v/>
      </c>
      <c r="DS66" s="68" t="str">
        <f t="shared" ca="1" si="22"/>
        <v/>
      </c>
      <c r="DT66" s="68" t="str">
        <f t="shared" ca="1" si="23"/>
        <v/>
      </c>
      <c r="DU66" s="68" t="str">
        <f t="shared" ca="1" si="24"/>
        <v/>
      </c>
      <c r="DV66" s="68" t="str">
        <f t="shared" ca="1" si="25"/>
        <v/>
      </c>
      <c r="DW66" s="146" t="str">
        <f>'Transcript table'!C74</f>
        <v>Gm13865</v>
      </c>
      <c r="DX66" s="145" t="s">
        <v>314</v>
      </c>
      <c r="DY66" s="68" t="str">
        <f t="shared" ca="1" si="26"/>
        <v/>
      </c>
      <c r="DZ66" s="68" t="str">
        <f t="shared" ca="1" si="27"/>
        <v/>
      </c>
      <c r="EA66" s="68" t="str">
        <f t="shared" ca="1" si="28"/>
        <v/>
      </c>
      <c r="EB66" s="68" t="str">
        <f t="shared" ca="1" si="29"/>
        <v/>
      </c>
      <c r="EC66" s="68" t="str">
        <f t="shared" ca="1" si="30"/>
        <v/>
      </c>
      <c r="ED66" s="68" t="str">
        <f t="shared" ca="1" si="31"/>
        <v/>
      </c>
      <c r="EE66" s="68" t="str">
        <f t="shared" ca="1" si="32"/>
        <v/>
      </c>
      <c r="EF66" s="68" t="str">
        <f t="shared" ca="1" si="33"/>
        <v/>
      </c>
      <c r="EG66" s="68" t="str">
        <f t="shared" ca="1" si="34"/>
        <v/>
      </c>
      <c r="EH66" s="68" t="str">
        <f t="shared" ca="1" si="35"/>
        <v/>
      </c>
      <c r="EI66" s="68" t="str">
        <f t="shared" ca="1" si="36"/>
        <v/>
      </c>
      <c r="EJ66" s="68" t="str">
        <f t="shared" ca="1" si="37"/>
        <v/>
      </c>
      <c r="EK66" s="68" t="str">
        <f t="shared" ca="1" si="38"/>
        <v/>
      </c>
      <c r="EL66" s="68" t="str">
        <f t="shared" ca="1" si="39"/>
        <v/>
      </c>
      <c r="EM66" s="68" t="str">
        <f t="shared" ca="1" si="40"/>
        <v/>
      </c>
      <c r="EN66" s="68" t="str">
        <f t="shared" ca="1" si="41"/>
        <v/>
      </c>
      <c r="EO66" s="68" t="str">
        <f t="shared" ca="1" si="42"/>
        <v/>
      </c>
      <c r="EP66" s="68" t="str">
        <f t="shared" ca="1" si="43"/>
        <v/>
      </c>
      <c r="EQ66" s="68" t="str">
        <f t="shared" ca="1" si="44"/>
        <v/>
      </c>
      <c r="ER66" s="68" t="str">
        <f t="shared" ca="1" si="45"/>
        <v/>
      </c>
    </row>
    <row r="67" spans="1:148" ht="12.75" customHeight="1">
      <c r="A67" s="139" t="str">
        <f>'Test Sample Data'!A67</f>
        <v>Gm14155</v>
      </c>
      <c r="B67" s="141" t="s">
        <v>312</v>
      </c>
      <c r="C67" s="22" t="str">
        <f>IF(SUM('Test Sample Data'!C$3:C$194)&gt;10,IF(AND(ISNUMBER('Test Sample Data'!C67),'Test Sample Data'!C67&lt;35,'Test Sample Data'!C67&gt;0),'Test Sample Data'!C67-'Choose Housekeeping Genes'!D$20,35-'Choose Housekeeping Genes'!D$20),"")</f>
        <v/>
      </c>
      <c r="D67" s="22" t="str">
        <f>IF(SUM('Test Sample Data'!D$3:D$194)&gt;10,IF(AND(ISNUMBER('Test Sample Data'!D67),'Test Sample Data'!D67&lt;35,'Test Sample Data'!D67&gt;0),'Test Sample Data'!D67-'Choose Housekeeping Genes'!E$20,35-'Choose Housekeeping Genes'!E$20),"")</f>
        <v/>
      </c>
      <c r="E67" s="22" t="str">
        <f>IF(SUM('Test Sample Data'!E$3:E$194)&gt;10,IF(AND(ISNUMBER('Test Sample Data'!E67),'Test Sample Data'!E67&lt;35,'Test Sample Data'!E67&gt;0),'Test Sample Data'!E67-'Choose Housekeeping Genes'!F$20,35-'Choose Housekeeping Genes'!F$20),"")</f>
        <v/>
      </c>
      <c r="F67" s="22" t="str">
        <f>IF(SUM('Test Sample Data'!F$3:F$194)&gt;10,IF(AND(ISNUMBER('Test Sample Data'!F67),'Test Sample Data'!F67&lt;35,'Test Sample Data'!F67&gt;0),'Test Sample Data'!F67-'Choose Housekeeping Genes'!G$20,35-'Choose Housekeeping Genes'!G$20),"")</f>
        <v/>
      </c>
      <c r="G67" s="22" t="str">
        <f>IF(SUM('Test Sample Data'!G$3:G$194)&gt;10,IF(AND(ISNUMBER('Test Sample Data'!G67),'Test Sample Data'!G67&lt;35,'Test Sample Data'!G67&gt;0),'Test Sample Data'!G67-'Choose Housekeeping Genes'!H$20,35-'Choose Housekeeping Genes'!H$20),"")</f>
        <v/>
      </c>
      <c r="H67" s="22" t="str">
        <f>IF(SUM('Test Sample Data'!H$3:H$194)&gt;10,IF(AND(ISNUMBER('Test Sample Data'!H67),'Test Sample Data'!H67&lt;35,'Test Sample Data'!H67&gt;0),'Test Sample Data'!H67-'Choose Housekeeping Genes'!I$20,35-'Choose Housekeeping Genes'!I$20),"")</f>
        <v/>
      </c>
      <c r="I67" s="22" t="str">
        <f>IF(SUM('Test Sample Data'!I$3:I$194)&gt;10,IF(AND(ISNUMBER('Test Sample Data'!I67),'Test Sample Data'!I67&lt;35,'Test Sample Data'!I67&gt;0),'Test Sample Data'!I67-'Choose Housekeeping Genes'!J$20,35-'Choose Housekeeping Genes'!J$20),"")</f>
        <v/>
      </c>
      <c r="J67" s="22" t="str">
        <f>IF(SUM('Test Sample Data'!J$3:J$194)&gt;10,IF(AND(ISNUMBER('Test Sample Data'!J67),'Test Sample Data'!J67&lt;35,'Test Sample Data'!J67&gt;0),'Test Sample Data'!J67-'Choose Housekeeping Genes'!K$20,35-'Choose Housekeeping Genes'!K$20),"")</f>
        <v/>
      </c>
      <c r="K67" s="22" t="str">
        <f>IF(SUM('Test Sample Data'!K$3:K$194)&gt;10,IF(AND(ISNUMBER('Test Sample Data'!K67),'Test Sample Data'!K67&lt;35,'Test Sample Data'!K67&gt;0),'Test Sample Data'!K67-'Choose Housekeeping Genes'!L$20,35-'Choose Housekeeping Genes'!L$20),"")</f>
        <v/>
      </c>
      <c r="L67" s="22" t="str">
        <f>IF(SUM('Test Sample Data'!L$3:L$194)&gt;10,IF(AND(ISNUMBER('Test Sample Data'!L67),'Test Sample Data'!L67&lt;35,'Test Sample Data'!L67&gt;0),'Test Sample Data'!L67-'Choose Housekeeping Genes'!M$20,35-'Choose Housekeeping Genes'!M$20),"")</f>
        <v/>
      </c>
      <c r="M67" s="22" t="str">
        <f>IF(SUM('Test Sample Data'!M$3:M$194)&gt;10,IF(AND(ISNUMBER('Test Sample Data'!M67),'Test Sample Data'!M67&lt;35,'Test Sample Data'!M67&gt;0),'Test Sample Data'!M67-'Choose Housekeeping Genes'!N$20,35-'Choose Housekeeping Genes'!N$20),"")</f>
        <v/>
      </c>
      <c r="N67" s="22" t="str">
        <f>IF(SUM('Test Sample Data'!N$3:N$194)&gt;10,IF(AND(ISNUMBER('Test Sample Data'!N67),'Test Sample Data'!N67&lt;35,'Test Sample Data'!N67&gt;0),'Test Sample Data'!N67-'Choose Housekeeping Genes'!O$20,35-'Choose Housekeeping Genes'!O$20),"")</f>
        <v/>
      </c>
      <c r="O67" s="22" t="str">
        <f>IF(SUM('Test Sample Data'!O$3:O$194)&gt;10,IF(AND(ISNUMBER('Test Sample Data'!O67),'Test Sample Data'!O67&lt;35,'Test Sample Data'!O67&gt;0),'Test Sample Data'!O67-'Choose Housekeeping Genes'!P$20,35-'Choose Housekeeping Genes'!P$20),"")</f>
        <v/>
      </c>
      <c r="P67" s="22" t="str">
        <f>IF(SUM('Test Sample Data'!P$3:P$194)&gt;10,IF(AND(ISNUMBER('Test Sample Data'!P67),'Test Sample Data'!P67&lt;35,'Test Sample Data'!P67&gt;0),'Test Sample Data'!P67-'Choose Housekeeping Genes'!Q$20,35-'Choose Housekeeping Genes'!Q$20),"")</f>
        <v/>
      </c>
      <c r="Q67" s="22" t="str">
        <f>IF(SUM('Test Sample Data'!Q$3:Q$194)&gt;10,IF(AND(ISNUMBER('Test Sample Data'!Q67),'Test Sample Data'!Q67&lt;35,'Test Sample Data'!Q67&gt;0),'Test Sample Data'!Q67-'Choose Housekeeping Genes'!R$20,35-'Choose Housekeeping Genes'!R$20),"")</f>
        <v/>
      </c>
      <c r="R67" s="22" t="str">
        <f>IF(SUM('Test Sample Data'!R$3:R$194)&gt;10,IF(AND(ISNUMBER('Test Sample Data'!R67),'Test Sample Data'!R67&lt;35,'Test Sample Data'!R67&gt;0),'Test Sample Data'!R67-'Choose Housekeeping Genes'!S$20,35-'Choose Housekeeping Genes'!S$20),"")</f>
        <v/>
      </c>
      <c r="S67" s="22" t="str">
        <f>IF(SUM('Test Sample Data'!S$3:S$194)&gt;10,IF(AND(ISNUMBER('Test Sample Data'!S67),'Test Sample Data'!S67&lt;35,'Test Sample Data'!S67&gt;0),'Test Sample Data'!S67-'Choose Housekeeping Genes'!T$20,35-'Choose Housekeeping Genes'!T$20),"")</f>
        <v/>
      </c>
      <c r="T67" s="22" t="str">
        <f>IF(SUM('Test Sample Data'!T$3:T$194)&gt;10,IF(AND(ISNUMBER('Test Sample Data'!T67),'Test Sample Data'!T67&lt;35,'Test Sample Data'!T67&gt;0),'Test Sample Data'!T67-'Choose Housekeeping Genes'!U$20,35-'Choose Housekeeping Genes'!U$20),"")</f>
        <v/>
      </c>
      <c r="U67" s="22" t="str">
        <f>IF(SUM('Test Sample Data'!U$3:U$194)&gt;10,IF(AND(ISNUMBER('Test Sample Data'!U67),'Test Sample Data'!U67&lt;35,'Test Sample Data'!U67&gt;0),'Test Sample Data'!U67-'Choose Housekeeping Genes'!V$20,35-'Choose Housekeeping Genes'!V$20),"")</f>
        <v/>
      </c>
      <c r="V67" s="22" t="str">
        <f>IF(SUM('Test Sample Data'!V$3:V$194)&gt;10,IF(AND(ISNUMBER('Test Sample Data'!V67),'Test Sample Data'!V67&lt;35,'Test Sample Data'!V67&gt;0),'Test Sample Data'!V67-'Choose Housekeeping Genes'!W$20,35-'Choose Housekeeping Genes'!W$20),"")</f>
        <v/>
      </c>
      <c r="W67" s="144" t="str">
        <f>'Control Sample Data'!A67</f>
        <v>Gm14155</v>
      </c>
      <c r="X67" s="145" t="s">
        <v>312</v>
      </c>
      <c r="Y67" s="22" t="str">
        <f>IF(SUM('Control Sample Data'!C$3:C$194)&gt;10,IF(AND(ISNUMBER('Control Sample Data'!C67),'Control Sample Data'!C67&lt;35,'Control Sample Data'!C67&gt;0),'Control Sample Data'!C67-'Choose Housekeeping Genes'!AA$20,35-'Choose Housekeeping Genes'!AA$20),"")</f>
        <v/>
      </c>
      <c r="Z67" s="22" t="str">
        <f>IF(SUM('Control Sample Data'!D$3:D$194)&gt;10,IF(AND(ISNUMBER('Control Sample Data'!D67),'Control Sample Data'!D67&lt;35,'Control Sample Data'!D67&gt;0),'Control Sample Data'!D67-'Choose Housekeeping Genes'!AB$20,35-'Choose Housekeeping Genes'!AB$20),"")</f>
        <v/>
      </c>
      <c r="AA67" s="22" t="str">
        <f>IF(SUM('Control Sample Data'!E$3:E$194)&gt;10,IF(AND(ISNUMBER('Control Sample Data'!E67),'Control Sample Data'!E67&lt;35,'Control Sample Data'!E67&gt;0),'Control Sample Data'!E67-'Choose Housekeeping Genes'!AC$20,35-'Choose Housekeeping Genes'!AC$20),"")</f>
        <v/>
      </c>
      <c r="AB67" s="22" t="str">
        <f>IF(SUM('Control Sample Data'!F$3:F$194)&gt;10,IF(AND(ISNUMBER('Control Sample Data'!F67),'Control Sample Data'!F67&lt;35,'Control Sample Data'!F67&gt;0),'Control Sample Data'!F67-'Choose Housekeeping Genes'!AD$20,35-'Choose Housekeeping Genes'!AD$20),"")</f>
        <v/>
      </c>
      <c r="AC67" s="22" t="str">
        <f>IF(SUM('Control Sample Data'!G$3:G$194)&gt;10,IF(AND(ISNUMBER('Control Sample Data'!G67),'Control Sample Data'!G67&lt;35,'Control Sample Data'!G67&gt;0),'Control Sample Data'!G67-'Choose Housekeeping Genes'!AE$20,35-'Choose Housekeeping Genes'!AE$20),"")</f>
        <v/>
      </c>
      <c r="AD67" s="22" t="str">
        <f>IF(SUM('Control Sample Data'!H$3:H$194)&gt;10,IF(AND(ISNUMBER('Control Sample Data'!H67),'Control Sample Data'!H67&lt;35,'Control Sample Data'!H67&gt;0),'Control Sample Data'!H67-'Choose Housekeeping Genes'!AF$20,35-'Choose Housekeeping Genes'!AF$20),"")</f>
        <v/>
      </c>
      <c r="AE67" s="22" t="str">
        <f>IF(SUM('Control Sample Data'!I$3:I$194)&gt;10,IF(AND(ISNUMBER('Control Sample Data'!I67),'Control Sample Data'!I67&lt;35,'Control Sample Data'!I67&gt;0),'Control Sample Data'!I67-'Choose Housekeeping Genes'!AG$20,35-'Choose Housekeeping Genes'!AG$20),"")</f>
        <v/>
      </c>
      <c r="AF67" s="22" t="str">
        <f>IF(SUM('Control Sample Data'!J$3:J$194)&gt;10,IF(AND(ISNUMBER('Control Sample Data'!J67),'Control Sample Data'!J67&lt;35,'Control Sample Data'!J67&gt;0),'Control Sample Data'!J67-'Choose Housekeeping Genes'!AH$20,35-'Choose Housekeeping Genes'!AH$20),"")</f>
        <v/>
      </c>
      <c r="AG67" s="22" t="str">
        <f>IF(SUM('Control Sample Data'!K$3:K$194)&gt;10,IF(AND(ISNUMBER('Control Sample Data'!K67),'Control Sample Data'!K67&lt;35,'Control Sample Data'!K67&gt;0),'Control Sample Data'!K67-'Choose Housekeeping Genes'!AI$20,35-'Choose Housekeeping Genes'!AI$20),"")</f>
        <v/>
      </c>
      <c r="AH67" s="22" t="str">
        <f>IF(SUM('Control Sample Data'!L$3:L$194)&gt;10,IF(AND(ISNUMBER('Control Sample Data'!L67),'Control Sample Data'!L67&lt;35,'Control Sample Data'!L67&gt;0),'Control Sample Data'!L67-'Choose Housekeeping Genes'!AJ$20,35-'Choose Housekeeping Genes'!AJ$20),"")</f>
        <v/>
      </c>
      <c r="AI67" s="22" t="str">
        <f>IF(SUM('Control Sample Data'!M$3:M$194)&gt;10,IF(AND(ISNUMBER('Control Sample Data'!M67),'Control Sample Data'!M67&lt;35,'Control Sample Data'!M67&gt;0),'Control Sample Data'!M67-'Choose Housekeeping Genes'!AK$20,35-'Choose Housekeeping Genes'!AK$20),"")</f>
        <v/>
      </c>
      <c r="AJ67" s="22" t="str">
        <f>IF(SUM('Control Sample Data'!N$3:N$194)&gt;10,IF(AND(ISNUMBER('Control Sample Data'!N67),'Control Sample Data'!N67&lt;35,'Control Sample Data'!N67&gt;0),'Control Sample Data'!N67-'Choose Housekeeping Genes'!AL$20,35-'Choose Housekeeping Genes'!AL$20),"")</f>
        <v/>
      </c>
      <c r="AK67" s="22" t="str">
        <f>IF(SUM('Control Sample Data'!O$3:O$194)&gt;10,IF(AND(ISNUMBER('Control Sample Data'!O67),'Control Sample Data'!O67&lt;35,'Control Sample Data'!O67&gt;0),'Control Sample Data'!O67-'Choose Housekeeping Genes'!AM$20,35-'Choose Housekeeping Genes'!AM$20),"")</f>
        <v/>
      </c>
      <c r="AL67" s="22" t="str">
        <f>IF(SUM('Control Sample Data'!P$3:P$194)&gt;10,IF(AND(ISNUMBER('Control Sample Data'!P67),'Control Sample Data'!P67&lt;35,'Control Sample Data'!P67&gt;0),'Control Sample Data'!P67-'Choose Housekeeping Genes'!AN$20,35-'Choose Housekeeping Genes'!AN$20),"")</f>
        <v/>
      </c>
      <c r="AM67" s="22" t="str">
        <f>IF(SUM('Control Sample Data'!Q$3:Q$194)&gt;10,IF(AND(ISNUMBER('Control Sample Data'!Q67),'Control Sample Data'!Q67&lt;35,'Control Sample Data'!Q67&gt;0),'Control Sample Data'!Q67-'Choose Housekeeping Genes'!AO$20,35-'Choose Housekeeping Genes'!AO$20),"")</f>
        <v/>
      </c>
      <c r="AN67" s="22" t="str">
        <f>IF(SUM('Control Sample Data'!R$3:R$194)&gt;10,IF(AND(ISNUMBER('Control Sample Data'!R67),'Control Sample Data'!R67&lt;35,'Control Sample Data'!R67&gt;0),'Control Sample Data'!R67-'Choose Housekeeping Genes'!AP$20,35-'Choose Housekeeping Genes'!AP$20),"")</f>
        <v/>
      </c>
      <c r="AO67" s="22" t="str">
        <f>IF(SUM('Control Sample Data'!S$3:S$194)&gt;10,IF(AND(ISNUMBER('Control Sample Data'!S67),'Control Sample Data'!S67&lt;35,'Control Sample Data'!S67&gt;0),'Control Sample Data'!S67-'Choose Housekeeping Genes'!AQ$20,35-'Choose Housekeeping Genes'!AQ$20),"")</f>
        <v/>
      </c>
      <c r="AP67" s="22" t="str">
        <f>IF(SUM('Control Sample Data'!T$3:T$194)&gt;10,IF(AND(ISNUMBER('Control Sample Data'!T67),'Control Sample Data'!T67&lt;35,'Control Sample Data'!T67&gt;0),'Control Sample Data'!T67-'Choose Housekeeping Genes'!AR$20,35-'Choose Housekeeping Genes'!AR$20),"")</f>
        <v/>
      </c>
      <c r="AQ67" s="22" t="str">
        <f>IF(SUM('Control Sample Data'!U$3:U$194)&gt;10,IF(AND(ISNUMBER('Control Sample Data'!U67),'Control Sample Data'!U67&lt;35,'Control Sample Data'!U67&gt;0),'Control Sample Data'!U67-'Choose Housekeeping Genes'!AS$20,35-'Choose Housekeeping Genes'!AS$20),"")</f>
        <v/>
      </c>
      <c r="AR67" s="22" t="str">
        <f>IF(SUM('Control Sample Data'!V$3:V$194)&gt;10,IF(AND(ISNUMBER('Control Sample Data'!V67),'Control Sample Data'!V67&lt;35,'Control Sample Data'!V67&gt;0),'Control Sample Data'!V67-'Choose Housekeeping Genes'!AT$20,35-'Choose Housekeeping Genes'!AT$20),"")</f>
        <v/>
      </c>
      <c r="AS67" s="73" t="str">
        <f>'Control Sample Data'!A67</f>
        <v>Gm14155</v>
      </c>
      <c r="AT67" s="21" t="s">
        <v>312</v>
      </c>
      <c r="AU67" s="22" t="str">
        <f ca="1">IF(ISNUMBER(C67-'Choose Housekeeping Genes'!D$12),C67-'Choose Housekeeping Genes'!D$12,"")</f>
        <v/>
      </c>
      <c r="AV67" s="22" t="str">
        <f ca="1">IF(ISNUMBER(D67-'Choose Housekeeping Genes'!E$12),D67-'Choose Housekeeping Genes'!E$12,"")</f>
        <v/>
      </c>
      <c r="AW67" s="22" t="str">
        <f ca="1">IF(ISNUMBER(E67-'Choose Housekeeping Genes'!F$12),E67-'Choose Housekeeping Genes'!F$12,"")</f>
        <v/>
      </c>
      <c r="AX67" s="22" t="str">
        <f ca="1">IF(ISNUMBER(F67-'Choose Housekeeping Genes'!G$12),F67-'Choose Housekeeping Genes'!G$12,"")</f>
        <v/>
      </c>
      <c r="AY67" s="22" t="str">
        <f ca="1">IF(ISNUMBER(G67-'Choose Housekeeping Genes'!H$12),G67-'Choose Housekeeping Genes'!H$12,"")</f>
        <v/>
      </c>
      <c r="AZ67" s="22" t="str">
        <f ca="1">IF(ISNUMBER(H67-'Choose Housekeeping Genes'!I$12),H67-'Choose Housekeeping Genes'!I$12,"")</f>
        <v/>
      </c>
      <c r="BA67" s="22" t="str">
        <f ca="1">IF(ISNUMBER(I67-'Choose Housekeeping Genes'!J$12),I67-'Choose Housekeeping Genes'!J$12,"")</f>
        <v/>
      </c>
      <c r="BB67" s="22" t="str">
        <f ca="1">IF(ISNUMBER(J67-'Choose Housekeeping Genes'!K$12),J67-'Choose Housekeeping Genes'!K$12,"")</f>
        <v/>
      </c>
      <c r="BC67" s="22" t="str">
        <f ca="1">IF(ISNUMBER(K67-'Choose Housekeeping Genes'!L$12),K67-'Choose Housekeeping Genes'!L$12,"")</f>
        <v/>
      </c>
      <c r="BD67" s="22" t="str">
        <f ca="1">IF(ISNUMBER(L67-'Choose Housekeeping Genes'!M$12),L67-'Choose Housekeeping Genes'!M$12,"")</f>
        <v/>
      </c>
      <c r="BE67" s="22" t="str">
        <f ca="1">IF(ISNUMBER(M67-'Choose Housekeeping Genes'!N$12),M67-'Choose Housekeeping Genes'!N$12,"")</f>
        <v/>
      </c>
      <c r="BF67" s="22" t="str">
        <f ca="1">IF(ISNUMBER(N67-'Choose Housekeeping Genes'!O$12),N67-'Choose Housekeeping Genes'!O$12,"")</f>
        <v/>
      </c>
      <c r="BG67" s="22" t="str">
        <f ca="1">IF(ISNUMBER(O67-'Choose Housekeeping Genes'!P$12),O67-'Choose Housekeeping Genes'!P$12,"")</f>
        <v/>
      </c>
      <c r="BH67" s="22" t="str">
        <f ca="1">IF(ISNUMBER(P67-'Choose Housekeeping Genes'!Q$12),P67-'Choose Housekeeping Genes'!Q$12,"")</f>
        <v/>
      </c>
      <c r="BI67" s="22" t="str">
        <f ca="1">IF(ISNUMBER(Q67-'Choose Housekeeping Genes'!R$12),Q67-'Choose Housekeeping Genes'!R$12,"")</f>
        <v/>
      </c>
      <c r="BJ67" s="22" t="str">
        <f ca="1">IF(ISNUMBER(R67-'Choose Housekeeping Genes'!S$12),R67-'Choose Housekeeping Genes'!S$12,"")</f>
        <v/>
      </c>
      <c r="BK67" s="22" t="str">
        <f ca="1">IF(ISNUMBER(S67-'Choose Housekeeping Genes'!T$12),S67-'Choose Housekeeping Genes'!T$12,"")</f>
        <v/>
      </c>
      <c r="BL67" s="22" t="str">
        <f ca="1">IF(ISNUMBER(T67-'Choose Housekeeping Genes'!U$12),T67-'Choose Housekeeping Genes'!U$12,"")</f>
        <v/>
      </c>
      <c r="BM67" s="22" t="str">
        <f ca="1">IF(ISNUMBER(U67-'Choose Housekeeping Genes'!V$12),U67-'Choose Housekeeping Genes'!V$12,"")</f>
        <v/>
      </c>
      <c r="BN67" s="22" t="str">
        <f ca="1">IF(ISNUMBER(V67-'Choose Housekeeping Genes'!W$12),V67-'Choose Housekeeping Genes'!W$12,"")</f>
        <v/>
      </c>
      <c r="BO67" s="147" t="str">
        <f t="shared" ref="BO67:BO98" si="48">W67</f>
        <v>Gm14155</v>
      </c>
      <c r="BP67" s="145" t="s">
        <v>312</v>
      </c>
      <c r="BQ67" s="22" t="str">
        <f ca="1">IF(ISNUMBER(Y67-'Choose Housekeeping Genes'!AA$12),Y67-'Choose Housekeeping Genes'!AA$12,"")</f>
        <v/>
      </c>
      <c r="BR67" s="22" t="str">
        <f ca="1">IF(ISNUMBER(Z67-'Choose Housekeeping Genes'!AB$12),Z67-'Choose Housekeeping Genes'!AB$12,"")</f>
        <v/>
      </c>
      <c r="BS67" s="22" t="str">
        <f ca="1">IF(ISNUMBER(AA67-'Choose Housekeeping Genes'!AC$12),AA67-'Choose Housekeeping Genes'!AC$12,"")</f>
        <v/>
      </c>
      <c r="BT67" s="22" t="str">
        <f ca="1">IF(ISNUMBER(AB67-'Choose Housekeeping Genes'!AD$12),AB67-'Choose Housekeeping Genes'!AD$12,"")</f>
        <v/>
      </c>
      <c r="BU67" s="22" t="str">
        <f ca="1">IF(ISNUMBER(AC67-'Choose Housekeeping Genes'!AE$12),AC67-'Choose Housekeeping Genes'!AE$12,"")</f>
        <v/>
      </c>
      <c r="BV67" s="22" t="str">
        <f ca="1">IF(ISNUMBER(AD67-'Choose Housekeeping Genes'!AF$12),AD67-'Choose Housekeeping Genes'!AF$12,"")</f>
        <v/>
      </c>
      <c r="BW67" s="22" t="str">
        <f ca="1">IF(ISNUMBER(AE67-'Choose Housekeeping Genes'!AG$12),AE67-'Choose Housekeeping Genes'!AG$12,"")</f>
        <v/>
      </c>
      <c r="BX67" s="22" t="str">
        <f ca="1">IF(ISNUMBER(AF67-'Choose Housekeeping Genes'!AH$12),AF67-'Choose Housekeeping Genes'!AH$12,"")</f>
        <v/>
      </c>
      <c r="BY67" s="22" t="str">
        <f ca="1">IF(ISNUMBER(AG67-'Choose Housekeeping Genes'!AI$12),AG67-'Choose Housekeeping Genes'!AI$12,"")</f>
        <v/>
      </c>
      <c r="BZ67" s="22" t="str">
        <f ca="1">IF(ISNUMBER(AH67-'Choose Housekeeping Genes'!AJ$12),AH67-'Choose Housekeeping Genes'!AJ$12,"")</f>
        <v/>
      </c>
      <c r="CA67" s="22" t="str">
        <f ca="1">IF(ISNUMBER(AI67-'Choose Housekeeping Genes'!AK$12),AI67-'Choose Housekeeping Genes'!AK$12,"")</f>
        <v/>
      </c>
      <c r="CB67" s="22" t="str">
        <f ca="1">IF(ISNUMBER(AJ67-'Choose Housekeeping Genes'!AL$12),AJ67-'Choose Housekeeping Genes'!AL$12,"")</f>
        <v/>
      </c>
      <c r="CC67" s="22" t="str">
        <f ca="1">IF(ISNUMBER(AK67-'Choose Housekeeping Genes'!AM$12),AK67-'Choose Housekeeping Genes'!AM$12,"")</f>
        <v/>
      </c>
      <c r="CD67" s="22" t="str">
        <f ca="1">IF(ISNUMBER(AL67-'Choose Housekeeping Genes'!AN$12),AL67-'Choose Housekeeping Genes'!AN$12,"")</f>
        <v/>
      </c>
      <c r="CE67" s="22" t="str">
        <f ca="1">IF(ISNUMBER(AM67-'Choose Housekeeping Genes'!AO$12),AM67-'Choose Housekeeping Genes'!AO$12,"")</f>
        <v/>
      </c>
      <c r="CF67" s="22" t="str">
        <f ca="1">IF(ISNUMBER(AN67-'Choose Housekeeping Genes'!AP$12),AN67-'Choose Housekeeping Genes'!AP$12,"")</f>
        <v/>
      </c>
      <c r="CG67" s="22" t="str">
        <f ca="1">IF(ISNUMBER(AO67-'Choose Housekeeping Genes'!AQ$12),AO67-'Choose Housekeeping Genes'!AQ$12,"")</f>
        <v/>
      </c>
      <c r="CH67" s="22" t="str">
        <f ca="1">IF(ISNUMBER(AP67-'Choose Housekeeping Genes'!AR$12),AP67-'Choose Housekeeping Genes'!AR$12,"")</f>
        <v/>
      </c>
      <c r="CI67" s="22" t="str">
        <f ca="1">IF(ISNUMBER(AQ67-'Choose Housekeeping Genes'!AS$12),AQ67-'Choose Housekeeping Genes'!AS$12,"")</f>
        <v/>
      </c>
      <c r="CJ67" s="22" t="str">
        <f ca="1">IF(ISNUMBER(AR67-'Choose Housekeeping Genes'!AT$12),AR67-'Choose Housekeeping Genes'!AT$12,"")</f>
        <v/>
      </c>
      <c r="CK67" s="69" t="e">
        <f t="shared" ca="1" si="4"/>
        <v>#DIV/0!</v>
      </c>
      <c r="CL67" s="148" t="e">
        <f t="shared" ca="1" si="5"/>
        <v>#DIV/0!</v>
      </c>
      <c r="DA67" s="73" t="str">
        <f>'Transcript table'!C75</f>
        <v>Gm14155</v>
      </c>
      <c r="DB67" s="21" t="s">
        <v>312</v>
      </c>
      <c r="DC67" s="68" t="str">
        <f t="shared" ca="1" si="6"/>
        <v/>
      </c>
      <c r="DD67" s="68" t="str">
        <f t="shared" ca="1" si="7"/>
        <v/>
      </c>
      <c r="DE67" s="68" t="str">
        <f t="shared" ca="1" si="8"/>
        <v/>
      </c>
      <c r="DF67" s="68" t="str">
        <f t="shared" ca="1" si="9"/>
        <v/>
      </c>
      <c r="DG67" s="68" t="str">
        <f t="shared" ca="1" si="10"/>
        <v/>
      </c>
      <c r="DH67" s="68" t="str">
        <f t="shared" ca="1" si="11"/>
        <v/>
      </c>
      <c r="DI67" s="68" t="str">
        <f t="shared" ca="1" si="12"/>
        <v/>
      </c>
      <c r="DJ67" s="68" t="str">
        <f t="shared" ca="1" si="13"/>
        <v/>
      </c>
      <c r="DK67" s="68" t="str">
        <f t="shared" ca="1" si="14"/>
        <v/>
      </c>
      <c r="DL67" s="68" t="str">
        <f t="shared" ca="1" si="15"/>
        <v/>
      </c>
      <c r="DM67" s="68" t="str">
        <f t="shared" ca="1" si="16"/>
        <v/>
      </c>
      <c r="DN67" s="68" t="str">
        <f t="shared" ca="1" si="17"/>
        <v/>
      </c>
      <c r="DO67" s="68" t="str">
        <f t="shared" ca="1" si="18"/>
        <v/>
      </c>
      <c r="DP67" s="68" t="str">
        <f t="shared" ca="1" si="19"/>
        <v/>
      </c>
      <c r="DQ67" s="68" t="str">
        <f t="shared" ca="1" si="20"/>
        <v/>
      </c>
      <c r="DR67" s="68" t="str">
        <f t="shared" ca="1" si="21"/>
        <v/>
      </c>
      <c r="DS67" s="68" t="str">
        <f t="shared" ca="1" si="22"/>
        <v/>
      </c>
      <c r="DT67" s="68" t="str">
        <f t="shared" ca="1" si="23"/>
        <v/>
      </c>
      <c r="DU67" s="68" t="str">
        <f t="shared" ca="1" si="24"/>
        <v/>
      </c>
      <c r="DV67" s="68" t="str">
        <f t="shared" ca="1" si="25"/>
        <v/>
      </c>
      <c r="DW67" s="146" t="str">
        <f>'Transcript table'!C75</f>
        <v>Gm14155</v>
      </c>
      <c r="DX67" s="145" t="s">
        <v>312</v>
      </c>
      <c r="DY67" s="68" t="str">
        <f t="shared" ca="1" si="26"/>
        <v/>
      </c>
      <c r="DZ67" s="68" t="str">
        <f t="shared" ca="1" si="27"/>
        <v/>
      </c>
      <c r="EA67" s="68" t="str">
        <f t="shared" ca="1" si="28"/>
        <v/>
      </c>
      <c r="EB67" s="68" t="str">
        <f t="shared" ca="1" si="29"/>
        <v/>
      </c>
      <c r="EC67" s="68" t="str">
        <f t="shared" ca="1" si="30"/>
        <v/>
      </c>
      <c r="ED67" s="68" t="str">
        <f t="shared" ca="1" si="31"/>
        <v/>
      </c>
      <c r="EE67" s="68" t="str">
        <f t="shared" ca="1" si="32"/>
        <v/>
      </c>
      <c r="EF67" s="68" t="str">
        <f t="shared" ca="1" si="33"/>
        <v/>
      </c>
      <c r="EG67" s="68" t="str">
        <f t="shared" ca="1" si="34"/>
        <v/>
      </c>
      <c r="EH67" s="68" t="str">
        <f t="shared" ca="1" si="35"/>
        <v/>
      </c>
      <c r="EI67" s="68" t="str">
        <f t="shared" ca="1" si="36"/>
        <v/>
      </c>
      <c r="EJ67" s="68" t="str">
        <f t="shared" ca="1" si="37"/>
        <v/>
      </c>
      <c r="EK67" s="68" t="str">
        <f t="shared" ca="1" si="38"/>
        <v/>
      </c>
      <c r="EL67" s="68" t="str">
        <f t="shared" ca="1" si="39"/>
        <v/>
      </c>
      <c r="EM67" s="68" t="str">
        <f t="shared" ca="1" si="40"/>
        <v/>
      </c>
      <c r="EN67" s="68" t="str">
        <f t="shared" ca="1" si="41"/>
        <v/>
      </c>
      <c r="EO67" s="68" t="str">
        <f t="shared" ca="1" si="42"/>
        <v/>
      </c>
      <c r="EP67" s="68" t="str">
        <f t="shared" ca="1" si="43"/>
        <v/>
      </c>
      <c r="EQ67" s="68" t="str">
        <f t="shared" ca="1" si="44"/>
        <v/>
      </c>
      <c r="ER67" s="68" t="str">
        <f t="shared" ca="1" si="45"/>
        <v/>
      </c>
    </row>
    <row r="68" spans="1:148" ht="12.75" customHeight="1">
      <c r="A68" s="139" t="str">
        <f>'Test Sample Data'!A68</f>
        <v>Gm15050</v>
      </c>
      <c r="B68" s="141" t="s">
        <v>310</v>
      </c>
      <c r="C68" s="22" t="str">
        <f>IF(SUM('Test Sample Data'!C$3:C$194)&gt;10,IF(AND(ISNUMBER('Test Sample Data'!C68),'Test Sample Data'!C68&lt;35,'Test Sample Data'!C68&gt;0),'Test Sample Data'!C68-'Choose Housekeeping Genes'!D$20,35-'Choose Housekeeping Genes'!D$20),"")</f>
        <v/>
      </c>
      <c r="D68" s="22" t="str">
        <f>IF(SUM('Test Sample Data'!D$3:D$194)&gt;10,IF(AND(ISNUMBER('Test Sample Data'!D68),'Test Sample Data'!D68&lt;35,'Test Sample Data'!D68&gt;0),'Test Sample Data'!D68-'Choose Housekeeping Genes'!E$20,35-'Choose Housekeeping Genes'!E$20),"")</f>
        <v/>
      </c>
      <c r="E68" s="22" t="str">
        <f>IF(SUM('Test Sample Data'!E$3:E$194)&gt;10,IF(AND(ISNUMBER('Test Sample Data'!E68),'Test Sample Data'!E68&lt;35,'Test Sample Data'!E68&gt;0),'Test Sample Data'!E68-'Choose Housekeeping Genes'!F$20,35-'Choose Housekeeping Genes'!F$20),"")</f>
        <v/>
      </c>
      <c r="F68" s="22" t="str">
        <f>IF(SUM('Test Sample Data'!F$3:F$194)&gt;10,IF(AND(ISNUMBER('Test Sample Data'!F68),'Test Sample Data'!F68&lt;35,'Test Sample Data'!F68&gt;0),'Test Sample Data'!F68-'Choose Housekeeping Genes'!G$20,35-'Choose Housekeeping Genes'!G$20),"")</f>
        <v/>
      </c>
      <c r="G68" s="22" t="str">
        <f>IF(SUM('Test Sample Data'!G$3:G$194)&gt;10,IF(AND(ISNUMBER('Test Sample Data'!G68),'Test Sample Data'!G68&lt;35,'Test Sample Data'!G68&gt;0),'Test Sample Data'!G68-'Choose Housekeeping Genes'!H$20,35-'Choose Housekeeping Genes'!H$20),"")</f>
        <v/>
      </c>
      <c r="H68" s="22" t="str">
        <f>IF(SUM('Test Sample Data'!H$3:H$194)&gt;10,IF(AND(ISNUMBER('Test Sample Data'!H68),'Test Sample Data'!H68&lt;35,'Test Sample Data'!H68&gt;0),'Test Sample Data'!H68-'Choose Housekeeping Genes'!I$20,35-'Choose Housekeeping Genes'!I$20),"")</f>
        <v/>
      </c>
      <c r="I68" s="22" t="str">
        <f>IF(SUM('Test Sample Data'!I$3:I$194)&gt;10,IF(AND(ISNUMBER('Test Sample Data'!I68),'Test Sample Data'!I68&lt;35,'Test Sample Data'!I68&gt;0),'Test Sample Data'!I68-'Choose Housekeeping Genes'!J$20,35-'Choose Housekeeping Genes'!J$20),"")</f>
        <v/>
      </c>
      <c r="J68" s="22" t="str">
        <f>IF(SUM('Test Sample Data'!J$3:J$194)&gt;10,IF(AND(ISNUMBER('Test Sample Data'!J68),'Test Sample Data'!J68&lt;35,'Test Sample Data'!J68&gt;0),'Test Sample Data'!J68-'Choose Housekeeping Genes'!K$20,35-'Choose Housekeeping Genes'!K$20),"")</f>
        <v/>
      </c>
      <c r="K68" s="22" t="str">
        <f>IF(SUM('Test Sample Data'!K$3:K$194)&gt;10,IF(AND(ISNUMBER('Test Sample Data'!K68),'Test Sample Data'!K68&lt;35,'Test Sample Data'!K68&gt;0),'Test Sample Data'!K68-'Choose Housekeeping Genes'!L$20,35-'Choose Housekeeping Genes'!L$20),"")</f>
        <v/>
      </c>
      <c r="L68" s="22" t="str">
        <f>IF(SUM('Test Sample Data'!L$3:L$194)&gt;10,IF(AND(ISNUMBER('Test Sample Data'!L68),'Test Sample Data'!L68&lt;35,'Test Sample Data'!L68&gt;0),'Test Sample Data'!L68-'Choose Housekeeping Genes'!M$20,35-'Choose Housekeeping Genes'!M$20),"")</f>
        <v/>
      </c>
      <c r="M68" s="22" t="str">
        <f>IF(SUM('Test Sample Data'!M$3:M$194)&gt;10,IF(AND(ISNUMBER('Test Sample Data'!M68),'Test Sample Data'!M68&lt;35,'Test Sample Data'!M68&gt;0),'Test Sample Data'!M68-'Choose Housekeeping Genes'!N$20,35-'Choose Housekeeping Genes'!N$20),"")</f>
        <v/>
      </c>
      <c r="N68" s="22" t="str">
        <f>IF(SUM('Test Sample Data'!N$3:N$194)&gt;10,IF(AND(ISNUMBER('Test Sample Data'!N68),'Test Sample Data'!N68&lt;35,'Test Sample Data'!N68&gt;0),'Test Sample Data'!N68-'Choose Housekeeping Genes'!O$20,35-'Choose Housekeeping Genes'!O$20),"")</f>
        <v/>
      </c>
      <c r="O68" s="22" t="str">
        <f>IF(SUM('Test Sample Data'!O$3:O$194)&gt;10,IF(AND(ISNUMBER('Test Sample Data'!O68),'Test Sample Data'!O68&lt;35,'Test Sample Data'!O68&gt;0),'Test Sample Data'!O68-'Choose Housekeeping Genes'!P$20,35-'Choose Housekeeping Genes'!P$20),"")</f>
        <v/>
      </c>
      <c r="P68" s="22" t="str">
        <f>IF(SUM('Test Sample Data'!P$3:P$194)&gt;10,IF(AND(ISNUMBER('Test Sample Data'!P68),'Test Sample Data'!P68&lt;35,'Test Sample Data'!P68&gt;0),'Test Sample Data'!P68-'Choose Housekeeping Genes'!Q$20,35-'Choose Housekeeping Genes'!Q$20),"")</f>
        <v/>
      </c>
      <c r="Q68" s="22" t="str">
        <f>IF(SUM('Test Sample Data'!Q$3:Q$194)&gt;10,IF(AND(ISNUMBER('Test Sample Data'!Q68),'Test Sample Data'!Q68&lt;35,'Test Sample Data'!Q68&gt;0),'Test Sample Data'!Q68-'Choose Housekeeping Genes'!R$20,35-'Choose Housekeeping Genes'!R$20),"")</f>
        <v/>
      </c>
      <c r="R68" s="22" t="str">
        <f>IF(SUM('Test Sample Data'!R$3:R$194)&gt;10,IF(AND(ISNUMBER('Test Sample Data'!R68),'Test Sample Data'!R68&lt;35,'Test Sample Data'!R68&gt;0),'Test Sample Data'!R68-'Choose Housekeeping Genes'!S$20,35-'Choose Housekeeping Genes'!S$20),"")</f>
        <v/>
      </c>
      <c r="S68" s="22" t="str">
        <f>IF(SUM('Test Sample Data'!S$3:S$194)&gt;10,IF(AND(ISNUMBER('Test Sample Data'!S68),'Test Sample Data'!S68&lt;35,'Test Sample Data'!S68&gt;0),'Test Sample Data'!S68-'Choose Housekeeping Genes'!T$20,35-'Choose Housekeeping Genes'!T$20),"")</f>
        <v/>
      </c>
      <c r="T68" s="22" t="str">
        <f>IF(SUM('Test Sample Data'!T$3:T$194)&gt;10,IF(AND(ISNUMBER('Test Sample Data'!T68),'Test Sample Data'!T68&lt;35,'Test Sample Data'!T68&gt;0),'Test Sample Data'!T68-'Choose Housekeeping Genes'!U$20,35-'Choose Housekeeping Genes'!U$20),"")</f>
        <v/>
      </c>
      <c r="U68" s="22" t="str">
        <f>IF(SUM('Test Sample Data'!U$3:U$194)&gt;10,IF(AND(ISNUMBER('Test Sample Data'!U68),'Test Sample Data'!U68&lt;35,'Test Sample Data'!U68&gt;0),'Test Sample Data'!U68-'Choose Housekeeping Genes'!V$20,35-'Choose Housekeeping Genes'!V$20),"")</f>
        <v/>
      </c>
      <c r="V68" s="22" t="str">
        <f>IF(SUM('Test Sample Data'!V$3:V$194)&gt;10,IF(AND(ISNUMBER('Test Sample Data'!V68),'Test Sample Data'!V68&lt;35,'Test Sample Data'!V68&gt;0),'Test Sample Data'!V68-'Choose Housekeeping Genes'!W$20,35-'Choose Housekeeping Genes'!W$20),"")</f>
        <v/>
      </c>
      <c r="W68" s="144" t="str">
        <f>'Control Sample Data'!A68</f>
        <v>Gm15050</v>
      </c>
      <c r="X68" s="145" t="s">
        <v>310</v>
      </c>
      <c r="Y68" s="22" t="str">
        <f>IF(SUM('Control Sample Data'!C$3:C$194)&gt;10,IF(AND(ISNUMBER('Control Sample Data'!C68),'Control Sample Data'!C68&lt;35,'Control Sample Data'!C68&gt;0),'Control Sample Data'!C68-'Choose Housekeeping Genes'!AA$20,35-'Choose Housekeeping Genes'!AA$20),"")</f>
        <v/>
      </c>
      <c r="Z68" s="22" t="str">
        <f>IF(SUM('Control Sample Data'!D$3:D$194)&gt;10,IF(AND(ISNUMBER('Control Sample Data'!D68),'Control Sample Data'!D68&lt;35,'Control Sample Data'!D68&gt;0),'Control Sample Data'!D68-'Choose Housekeeping Genes'!AB$20,35-'Choose Housekeeping Genes'!AB$20),"")</f>
        <v/>
      </c>
      <c r="AA68" s="22" t="str">
        <f>IF(SUM('Control Sample Data'!E$3:E$194)&gt;10,IF(AND(ISNUMBER('Control Sample Data'!E68),'Control Sample Data'!E68&lt;35,'Control Sample Data'!E68&gt;0),'Control Sample Data'!E68-'Choose Housekeeping Genes'!AC$20,35-'Choose Housekeeping Genes'!AC$20),"")</f>
        <v/>
      </c>
      <c r="AB68" s="22" t="str">
        <f>IF(SUM('Control Sample Data'!F$3:F$194)&gt;10,IF(AND(ISNUMBER('Control Sample Data'!F68),'Control Sample Data'!F68&lt;35,'Control Sample Data'!F68&gt;0),'Control Sample Data'!F68-'Choose Housekeeping Genes'!AD$20,35-'Choose Housekeeping Genes'!AD$20),"")</f>
        <v/>
      </c>
      <c r="AC68" s="22" t="str">
        <f>IF(SUM('Control Sample Data'!G$3:G$194)&gt;10,IF(AND(ISNUMBER('Control Sample Data'!G68),'Control Sample Data'!G68&lt;35,'Control Sample Data'!G68&gt;0),'Control Sample Data'!G68-'Choose Housekeeping Genes'!AE$20,35-'Choose Housekeeping Genes'!AE$20),"")</f>
        <v/>
      </c>
      <c r="AD68" s="22" t="str">
        <f>IF(SUM('Control Sample Data'!H$3:H$194)&gt;10,IF(AND(ISNUMBER('Control Sample Data'!H68),'Control Sample Data'!H68&lt;35,'Control Sample Data'!H68&gt;0),'Control Sample Data'!H68-'Choose Housekeeping Genes'!AF$20,35-'Choose Housekeeping Genes'!AF$20),"")</f>
        <v/>
      </c>
      <c r="AE68" s="22" t="str">
        <f>IF(SUM('Control Sample Data'!I$3:I$194)&gt;10,IF(AND(ISNUMBER('Control Sample Data'!I68),'Control Sample Data'!I68&lt;35,'Control Sample Data'!I68&gt;0),'Control Sample Data'!I68-'Choose Housekeeping Genes'!AG$20,35-'Choose Housekeeping Genes'!AG$20),"")</f>
        <v/>
      </c>
      <c r="AF68" s="22" t="str">
        <f>IF(SUM('Control Sample Data'!J$3:J$194)&gt;10,IF(AND(ISNUMBER('Control Sample Data'!J68),'Control Sample Data'!J68&lt;35,'Control Sample Data'!J68&gt;0),'Control Sample Data'!J68-'Choose Housekeeping Genes'!AH$20,35-'Choose Housekeeping Genes'!AH$20),"")</f>
        <v/>
      </c>
      <c r="AG68" s="22" t="str">
        <f>IF(SUM('Control Sample Data'!K$3:K$194)&gt;10,IF(AND(ISNUMBER('Control Sample Data'!K68),'Control Sample Data'!K68&lt;35,'Control Sample Data'!K68&gt;0),'Control Sample Data'!K68-'Choose Housekeeping Genes'!AI$20,35-'Choose Housekeeping Genes'!AI$20),"")</f>
        <v/>
      </c>
      <c r="AH68" s="22" t="str">
        <f>IF(SUM('Control Sample Data'!L$3:L$194)&gt;10,IF(AND(ISNUMBER('Control Sample Data'!L68),'Control Sample Data'!L68&lt;35,'Control Sample Data'!L68&gt;0),'Control Sample Data'!L68-'Choose Housekeeping Genes'!AJ$20,35-'Choose Housekeeping Genes'!AJ$20),"")</f>
        <v/>
      </c>
      <c r="AI68" s="22" t="str">
        <f>IF(SUM('Control Sample Data'!M$3:M$194)&gt;10,IF(AND(ISNUMBER('Control Sample Data'!M68),'Control Sample Data'!M68&lt;35,'Control Sample Data'!M68&gt;0),'Control Sample Data'!M68-'Choose Housekeeping Genes'!AK$20,35-'Choose Housekeeping Genes'!AK$20),"")</f>
        <v/>
      </c>
      <c r="AJ68" s="22" t="str">
        <f>IF(SUM('Control Sample Data'!N$3:N$194)&gt;10,IF(AND(ISNUMBER('Control Sample Data'!N68),'Control Sample Data'!N68&lt;35,'Control Sample Data'!N68&gt;0),'Control Sample Data'!N68-'Choose Housekeeping Genes'!AL$20,35-'Choose Housekeeping Genes'!AL$20),"")</f>
        <v/>
      </c>
      <c r="AK68" s="22" t="str">
        <f>IF(SUM('Control Sample Data'!O$3:O$194)&gt;10,IF(AND(ISNUMBER('Control Sample Data'!O68),'Control Sample Data'!O68&lt;35,'Control Sample Data'!O68&gt;0),'Control Sample Data'!O68-'Choose Housekeeping Genes'!AM$20,35-'Choose Housekeeping Genes'!AM$20),"")</f>
        <v/>
      </c>
      <c r="AL68" s="22" t="str">
        <f>IF(SUM('Control Sample Data'!P$3:P$194)&gt;10,IF(AND(ISNUMBER('Control Sample Data'!P68),'Control Sample Data'!P68&lt;35,'Control Sample Data'!P68&gt;0),'Control Sample Data'!P68-'Choose Housekeeping Genes'!AN$20,35-'Choose Housekeeping Genes'!AN$20),"")</f>
        <v/>
      </c>
      <c r="AM68" s="22" t="str">
        <f>IF(SUM('Control Sample Data'!Q$3:Q$194)&gt;10,IF(AND(ISNUMBER('Control Sample Data'!Q68),'Control Sample Data'!Q68&lt;35,'Control Sample Data'!Q68&gt;0),'Control Sample Data'!Q68-'Choose Housekeeping Genes'!AO$20,35-'Choose Housekeeping Genes'!AO$20),"")</f>
        <v/>
      </c>
      <c r="AN68" s="22" t="str">
        <f>IF(SUM('Control Sample Data'!R$3:R$194)&gt;10,IF(AND(ISNUMBER('Control Sample Data'!R68),'Control Sample Data'!R68&lt;35,'Control Sample Data'!R68&gt;0),'Control Sample Data'!R68-'Choose Housekeeping Genes'!AP$20,35-'Choose Housekeeping Genes'!AP$20),"")</f>
        <v/>
      </c>
      <c r="AO68" s="22" t="str">
        <f>IF(SUM('Control Sample Data'!S$3:S$194)&gt;10,IF(AND(ISNUMBER('Control Sample Data'!S68),'Control Sample Data'!S68&lt;35,'Control Sample Data'!S68&gt;0),'Control Sample Data'!S68-'Choose Housekeeping Genes'!AQ$20,35-'Choose Housekeeping Genes'!AQ$20),"")</f>
        <v/>
      </c>
      <c r="AP68" s="22" t="str">
        <f>IF(SUM('Control Sample Data'!T$3:T$194)&gt;10,IF(AND(ISNUMBER('Control Sample Data'!T68),'Control Sample Data'!T68&lt;35,'Control Sample Data'!T68&gt;0),'Control Sample Data'!T68-'Choose Housekeeping Genes'!AR$20,35-'Choose Housekeeping Genes'!AR$20),"")</f>
        <v/>
      </c>
      <c r="AQ68" s="22" t="str">
        <f>IF(SUM('Control Sample Data'!U$3:U$194)&gt;10,IF(AND(ISNUMBER('Control Sample Data'!U68),'Control Sample Data'!U68&lt;35,'Control Sample Data'!U68&gt;0),'Control Sample Data'!U68-'Choose Housekeeping Genes'!AS$20,35-'Choose Housekeeping Genes'!AS$20),"")</f>
        <v/>
      </c>
      <c r="AR68" s="22" t="str">
        <f>IF(SUM('Control Sample Data'!V$3:V$194)&gt;10,IF(AND(ISNUMBER('Control Sample Data'!V68),'Control Sample Data'!V68&lt;35,'Control Sample Data'!V68&gt;0),'Control Sample Data'!V68-'Choose Housekeeping Genes'!AT$20,35-'Choose Housekeeping Genes'!AT$20),"")</f>
        <v/>
      </c>
      <c r="AS68" s="73" t="str">
        <f>'Control Sample Data'!A68</f>
        <v>Gm15050</v>
      </c>
      <c r="AT68" s="21" t="s">
        <v>310</v>
      </c>
      <c r="AU68" s="22" t="str">
        <f ca="1">IF(ISNUMBER(C68-'Choose Housekeeping Genes'!D$12),C68-'Choose Housekeeping Genes'!D$12,"")</f>
        <v/>
      </c>
      <c r="AV68" s="22" t="str">
        <f ca="1">IF(ISNUMBER(D68-'Choose Housekeeping Genes'!E$12),D68-'Choose Housekeeping Genes'!E$12,"")</f>
        <v/>
      </c>
      <c r="AW68" s="22" t="str">
        <f ca="1">IF(ISNUMBER(E68-'Choose Housekeeping Genes'!F$12),E68-'Choose Housekeeping Genes'!F$12,"")</f>
        <v/>
      </c>
      <c r="AX68" s="22" t="str">
        <f ca="1">IF(ISNUMBER(F68-'Choose Housekeeping Genes'!G$12),F68-'Choose Housekeeping Genes'!G$12,"")</f>
        <v/>
      </c>
      <c r="AY68" s="22" t="str">
        <f ca="1">IF(ISNUMBER(G68-'Choose Housekeeping Genes'!H$12),G68-'Choose Housekeeping Genes'!H$12,"")</f>
        <v/>
      </c>
      <c r="AZ68" s="22" t="str">
        <f ca="1">IF(ISNUMBER(H68-'Choose Housekeeping Genes'!I$12),H68-'Choose Housekeeping Genes'!I$12,"")</f>
        <v/>
      </c>
      <c r="BA68" s="22" t="str">
        <f ca="1">IF(ISNUMBER(I68-'Choose Housekeeping Genes'!J$12),I68-'Choose Housekeeping Genes'!J$12,"")</f>
        <v/>
      </c>
      <c r="BB68" s="22" t="str">
        <f ca="1">IF(ISNUMBER(J68-'Choose Housekeeping Genes'!K$12),J68-'Choose Housekeeping Genes'!K$12,"")</f>
        <v/>
      </c>
      <c r="BC68" s="22" t="str">
        <f ca="1">IF(ISNUMBER(K68-'Choose Housekeeping Genes'!L$12),K68-'Choose Housekeeping Genes'!L$12,"")</f>
        <v/>
      </c>
      <c r="BD68" s="22" t="str">
        <f ca="1">IF(ISNUMBER(L68-'Choose Housekeeping Genes'!M$12),L68-'Choose Housekeeping Genes'!M$12,"")</f>
        <v/>
      </c>
      <c r="BE68" s="22" t="str">
        <f ca="1">IF(ISNUMBER(M68-'Choose Housekeeping Genes'!N$12),M68-'Choose Housekeeping Genes'!N$12,"")</f>
        <v/>
      </c>
      <c r="BF68" s="22" t="str">
        <f ca="1">IF(ISNUMBER(N68-'Choose Housekeeping Genes'!O$12),N68-'Choose Housekeeping Genes'!O$12,"")</f>
        <v/>
      </c>
      <c r="BG68" s="22" t="str">
        <f ca="1">IF(ISNUMBER(O68-'Choose Housekeeping Genes'!P$12),O68-'Choose Housekeeping Genes'!P$12,"")</f>
        <v/>
      </c>
      <c r="BH68" s="22" t="str">
        <f ca="1">IF(ISNUMBER(P68-'Choose Housekeeping Genes'!Q$12),P68-'Choose Housekeeping Genes'!Q$12,"")</f>
        <v/>
      </c>
      <c r="BI68" s="22" t="str">
        <f ca="1">IF(ISNUMBER(Q68-'Choose Housekeeping Genes'!R$12),Q68-'Choose Housekeeping Genes'!R$12,"")</f>
        <v/>
      </c>
      <c r="BJ68" s="22" t="str">
        <f ca="1">IF(ISNUMBER(R68-'Choose Housekeeping Genes'!S$12),R68-'Choose Housekeeping Genes'!S$12,"")</f>
        <v/>
      </c>
      <c r="BK68" s="22" t="str">
        <f ca="1">IF(ISNUMBER(S68-'Choose Housekeeping Genes'!T$12),S68-'Choose Housekeeping Genes'!T$12,"")</f>
        <v/>
      </c>
      <c r="BL68" s="22" t="str">
        <f ca="1">IF(ISNUMBER(T68-'Choose Housekeeping Genes'!U$12),T68-'Choose Housekeeping Genes'!U$12,"")</f>
        <v/>
      </c>
      <c r="BM68" s="22" t="str">
        <f ca="1">IF(ISNUMBER(U68-'Choose Housekeeping Genes'!V$12),U68-'Choose Housekeeping Genes'!V$12,"")</f>
        <v/>
      </c>
      <c r="BN68" s="22" t="str">
        <f ca="1">IF(ISNUMBER(V68-'Choose Housekeeping Genes'!W$12),V68-'Choose Housekeeping Genes'!W$12,"")</f>
        <v/>
      </c>
      <c r="BO68" s="147" t="str">
        <f t="shared" si="48"/>
        <v>Gm15050</v>
      </c>
      <c r="BP68" s="145" t="s">
        <v>310</v>
      </c>
      <c r="BQ68" s="22" t="str">
        <f ca="1">IF(ISNUMBER(Y68-'Choose Housekeeping Genes'!AA$12),Y68-'Choose Housekeeping Genes'!AA$12,"")</f>
        <v/>
      </c>
      <c r="BR68" s="22" t="str">
        <f ca="1">IF(ISNUMBER(Z68-'Choose Housekeeping Genes'!AB$12),Z68-'Choose Housekeeping Genes'!AB$12,"")</f>
        <v/>
      </c>
      <c r="BS68" s="22" t="str">
        <f ca="1">IF(ISNUMBER(AA68-'Choose Housekeeping Genes'!AC$12),AA68-'Choose Housekeeping Genes'!AC$12,"")</f>
        <v/>
      </c>
      <c r="BT68" s="22" t="str">
        <f ca="1">IF(ISNUMBER(AB68-'Choose Housekeeping Genes'!AD$12),AB68-'Choose Housekeeping Genes'!AD$12,"")</f>
        <v/>
      </c>
      <c r="BU68" s="22" t="str">
        <f ca="1">IF(ISNUMBER(AC68-'Choose Housekeeping Genes'!AE$12),AC68-'Choose Housekeeping Genes'!AE$12,"")</f>
        <v/>
      </c>
      <c r="BV68" s="22" t="str">
        <f ca="1">IF(ISNUMBER(AD68-'Choose Housekeeping Genes'!AF$12),AD68-'Choose Housekeeping Genes'!AF$12,"")</f>
        <v/>
      </c>
      <c r="BW68" s="22" t="str">
        <f ca="1">IF(ISNUMBER(AE68-'Choose Housekeeping Genes'!AG$12),AE68-'Choose Housekeeping Genes'!AG$12,"")</f>
        <v/>
      </c>
      <c r="BX68" s="22" t="str">
        <f ca="1">IF(ISNUMBER(AF68-'Choose Housekeeping Genes'!AH$12),AF68-'Choose Housekeeping Genes'!AH$12,"")</f>
        <v/>
      </c>
      <c r="BY68" s="22" t="str">
        <f ca="1">IF(ISNUMBER(AG68-'Choose Housekeeping Genes'!AI$12),AG68-'Choose Housekeeping Genes'!AI$12,"")</f>
        <v/>
      </c>
      <c r="BZ68" s="22" t="str">
        <f ca="1">IF(ISNUMBER(AH68-'Choose Housekeeping Genes'!AJ$12),AH68-'Choose Housekeeping Genes'!AJ$12,"")</f>
        <v/>
      </c>
      <c r="CA68" s="22" t="str">
        <f ca="1">IF(ISNUMBER(AI68-'Choose Housekeeping Genes'!AK$12),AI68-'Choose Housekeeping Genes'!AK$12,"")</f>
        <v/>
      </c>
      <c r="CB68" s="22" t="str">
        <f ca="1">IF(ISNUMBER(AJ68-'Choose Housekeeping Genes'!AL$12),AJ68-'Choose Housekeeping Genes'!AL$12,"")</f>
        <v/>
      </c>
      <c r="CC68" s="22" t="str">
        <f ca="1">IF(ISNUMBER(AK68-'Choose Housekeeping Genes'!AM$12),AK68-'Choose Housekeeping Genes'!AM$12,"")</f>
        <v/>
      </c>
      <c r="CD68" s="22" t="str">
        <f ca="1">IF(ISNUMBER(AL68-'Choose Housekeeping Genes'!AN$12),AL68-'Choose Housekeeping Genes'!AN$12,"")</f>
        <v/>
      </c>
      <c r="CE68" s="22" t="str">
        <f ca="1">IF(ISNUMBER(AM68-'Choose Housekeeping Genes'!AO$12),AM68-'Choose Housekeeping Genes'!AO$12,"")</f>
        <v/>
      </c>
      <c r="CF68" s="22" t="str">
        <f ca="1">IF(ISNUMBER(AN68-'Choose Housekeeping Genes'!AP$12),AN68-'Choose Housekeeping Genes'!AP$12,"")</f>
        <v/>
      </c>
      <c r="CG68" s="22" t="str">
        <f ca="1">IF(ISNUMBER(AO68-'Choose Housekeeping Genes'!AQ$12),AO68-'Choose Housekeeping Genes'!AQ$12,"")</f>
        <v/>
      </c>
      <c r="CH68" s="22" t="str">
        <f ca="1">IF(ISNUMBER(AP68-'Choose Housekeeping Genes'!AR$12),AP68-'Choose Housekeeping Genes'!AR$12,"")</f>
        <v/>
      </c>
      <c r="CI68" s="22" t="str">
        <f ca="1">IF(ISNUMBER(AQ68-'Choose Housekeeping Genes'!AS$12),AQ68-'Choose Housekeeping Genes'!AS$12,"")</f>
        <v/>
      </c>
      <c r="CJ68" s="22" t="str">
        <f ca="1">IF(ISNUMBER(AR68-'Choose Housekeeping Genes'!AT$12),AR68-'Choose Housekeeping Genes'!AT$12,"")</f>
        <v/>
      </c>
      <c r="CK68" s="69" t="e">
        <f t="shared" ref="CK68:CK131" ca="1" si="49">AVERAGE(AU68:BN68)</f>
        <v>#DIV/0!</v>
      </c>
      <c r="CL68" s="148" t="e">
        <f t="shared" ref="CL68:CL131" ca="1" si="50">AVERAGE(BQ68:CJ68)</f>
        <v>#DIV/0!</v>
      </c>
      <c r="DA68" s="73" t="str">
        <f>'Transcript table'!C76</f>
        <v>Gm15050</v>
      </c>
      <c r="DB68" s="21" t="s">
        <v>310</v>
      </c>
      <c r="DC68" s="68" t="str">
        <f t="shared" ref="DC68:DC131" ca="1" si="51">IF(ISNUMBER(2^-AU68),2^-AU68,"")</f>
        <v/>
      </c>
      <c r="DD68" s="68" t="str">
        <f t="shared" ref="DD68:DD131" ca="1" si="52">IF(ISNUMBER(2^-AV68),2^-AV68,"")</f>
        <v/>
      </c>
      <c r="DE68" s="68" t="str">
        <f t="shared" ref="DE68:DE131" ca="1" si="53">IF(ISNUMBER(2^-AW68),2^-AW68,"")</f>
        <v/>
      </c>
      <c r="DF68" s="68" t="str">
        <f t="shared" ref="DF68:DF131" ca="1" si="54">IF(ISNUMBER(2^-AX68),2^-AX68,"")</f>
        <v/>
      </c>
      <c r="DG68" s="68" t="str">
        <f t="shared" ref="DG68:DG131" ca="1" si="55">IF(ISNUMBER(2^-AY68),2^-AY68,"")</f>
        <v/>
      </c>
      <c r="DH68" s="68" t="str">
        <f t="shared" ref="DH68:DH131" ca="1" si="56">IF(ISNUMBER(2^-AZ68),2^-AZ68,"")</f>
        <v/>
      </c>
      <c r="DI68" s="68" t="str">
        <f t="shared" ref="DI68:DI131" ca="1" si="57">IF(ISNUMBER(2^-BA68),2^-BA68,"")</f>
        <v/>
      </c>
      <c r="DJ68" s="68" t="str">
        <f t="shared" ref="DJ68:DJ131" ca="1" si="58">IF(ISNUMBER(2^-BB68),2^-BB68,"")</f>
        <v/>
      </c>
      <c r="DK68" s="68" t="str">
        <f t="shared" ref="DK68:DK131" ca="1" si="59">IF(ISNUMBER(2^-BC68),2^-BC68,"")</f>
        <v/>
      </c>
      <c r="DL68" s="68" t="str">
        <f t="shared" ref="DL68:DL131" ca="1" si="60">IF(ISNUMBER(2^-BD68),2^-BD68,"")</f>
        <v/>
      </c>
      <c r="DM68" s="68" t="str">
        <f t="shared" ref="DM68:DM131" ca="1" si="61">IF(ISNUMBER(2^-BE68),2^-BE68,"")</f>
        <v/>
      </c>
      <c r="DN68" s="68" t="str">
        <f t="shared" ref="DN68:DN131" ca="1" si="62">IF(ISNUMBER(2^-BF68),2^-BF68,"")</f>
        <v/>
      </c>
      <c r="DO68" s="68" t="str">
        <f t="shared" ref="DO68:DO131" ca="1" si="63">IF(ISNUMBER(2^-BG68),2^-BG68,"")</f>
        <v/>
      </c>
      <c r="DP68" s="68" t="str">
        <f t="shared" ref="DP68:DP131" ca="1" si="64">IF(ISNUMBER(2^-BH68),2^-BH68,"")</f>
        <v/>
      </c>
      <c r="DQ68" s="68" t="str">
        <f t="shared" ref="DQ68:DQ131" ca="1" si="65">IF(ISNUMBER(2^-BI68),2^-BI68,"")</f>
        <v/>
      </c>
      <c r="DR68" s="68" t="str">
        <f t="shared" ref="DR68:DR131" ca="1" si="66">IF(ISNUMBER(2^-BJ68),2^-BJ68,"")</f>
        <v/>
      </c>
      <c r="DS68" s="68" t="str">
        <f t="shared" ref="DS68:DS131" ca="1" si="67">IF(ISNUMBER(2^-BK68),2^-BK68,"")</f>
        <v/>
      </c>
      <c r="DT68" s="68" t="str">
        <f t="shared" ref="DT68:DT131" ca="1" si="68">IF(ISNUMBER(2^-BL68),2^-BL68,"")</f>
        <v/>
      </c>
      <c r="DU68" s="68" t="str">
        <f t="shared" ref="DU68:DU131" ca="1" si="69">IF(ISNUMBER(2^-BM68),2^-BM68,"")</f>
        <v/>
      </c>
      <c r="DV68" s="68" t="str">
        <f t="shared" ref="DV68:DV131" ca="1" si="70">IF(ISNUMBER(2^-BN68),2^-BN68,"")</f>
        <v/>
      </c>
      <c r="DW68" s="146" t="str">
        <f>'Transcript table'!C76</f>
        <v>Gm15050</v>
      </c>
      <c r="DX68" s="145" t="s">
        <v>310</v>
      </c>
      <c r="DY68" s="68" t="str">
        <f t="shared" ref="DY68:DY131" ca="1" si="71">IF(ISNUMBER(2^-BQ68),2^-BQ68,"")</f>
        <v/>
      </c>
      <c r="DZ68" s="68" t="str">
        <f t="shared" ref="DZ68:DZ131" ca="1" si="72">IF(ISNUMBER(2^-BR68),2^-BR68,"")</f>
        <v/>
      </c>
      <c r="EA68" s="68" t="str">
        <f t="shared" ref="EA68:EA131" ca="1" si="73">IF(ISNUMBER(2^-BS68),2^-BS68,"")</f>
        <v/>
      </c>
      <c r="EB68" s="68" t="str">
        <f t="shared" ref="EB68:EB131" ca="1" si="74">IF(ISNUMBER(2^-BT68),2^-BT68,"")</f>
        <v/>
      </c>
      <c r="EC68" s="68" t="str">
        <f t="shared" ref="EC68:EC131" ca="1" si="75">IF(ISNUMBER(2^-BU68),2^-BU68,"")</f>
        <v/>
      </c>
      <c r="ED68" s="68" t="str">
        <f t="shared" ref="ED68:ED131" ca="1" si="76">IF(ISNUMBER(2^-BV68),2^-BV68,"")</f>
        <v/>
      </c>
      <c r="EE68" s="68" t="str">
        <f t="shared" ref="EE68:EE131" ca="1" si="77">IF(ISNUMBER(2^-BW68),2^-BW68,"")</f>
        <v/>
      </c>
      <c r="EF68" s="68" t="str">
        <f t="shared" ref="EF68:EF131" ca="1" si="78">IF(ISNUMBER(2^-BX68),2^-BX68,"")</f>
        <v/>
      </c>
      <c r="EG68" s="68" t="str">
        <f t="shared" ref="EG68:EG131" ca="1" si="79">IF(ISNUMBER(2^-BY68),2^-BY68,"")</f>
        <v/>
      </c>
      <c r="EH68" s="68" t="str">
        <f t="shared" ref="EH68:EH131" ca="1" si="80">IF(ISNUMBER(2^-BZ68),2^-BZ68,"")</f>
        <v/>
      </c>
      <c r="EI68" s="68" t="str">
        <f t="shared" ref="EI68:EI131" ca="1" si="81">IF(ISNUMBER(2^-CA68),2^-CA68,"")</f>
        <v/>
      </c>
      <c r="EJ68" s="68" t="str">
        <f t="shared" ref="EJ68:EJ131" ca="1" si="82">IF(ISNUMBER(2^-CB68),2^-CB68,"")</f>
        <v/>
      </c>
      <c r="EK68" s="68" t="str">
        <f t="shared" ref="EK68:EK131" ca="1" si="83">IF(ISNUMBER(2^-CC68),2^-CC68,"")</f>
        <v/>
      </c>
      <c r="EL68" s="68" t="str">
        <f t="shared" ref="EL68:EL131" ca="1" si="84">IF(ISNUMBER(2^-CD68),2^-CD68,"")</f>
        <v/>
      </c>
      <c r="EM68" s="68" t="str">
        <f t="shared" ref="EM68:EM131" ca="1" si="85">IF(ISNUMBER(2^-CE68),2^-CE68,"")</f>
        <v/>
      </c>
      <c r="EN68" s="68" t="str">
        <f t="shared" ref="EN68:EN131" ca="1" si="86">IF(ISNUMBER(2^-CF68),2^-CF68,"")</f>
        <v/>
      </c>
      <c r="EO68" s="68" t="str">
        <f t="shared" ref="EO68:EO131" ca="1" si="87">IF(ISNUMBER(2^-CG68),2^-CG68,"")</f>
        <v/>
      </c>
      <c r="EP68" s="68" t="str">
        <f t="shared" ref="EP68:EP131" ca="1" si="88">IF(ISNUMBER(2^-CH68),2^-CH68,"")</f>
        <v/>
      </c>
      <c r="EQ68" s="68" t="str">
        <f t="shared" ref="EQ68:EQ131" ca="1" si="89">IF(ISNUMBER(2^-CI68),2^-CI68,"")</f>
        <v/>
      </c>
      <c r="ER68" s="68" t="str">
        <f t="shared" ref="ER68:ER131" ca="1" si="90">IF(ISNUMBER(2^-CJ68),2^-CJ68,"")</f>
        <v/>
      </c>
    </row>
    <row r="69" spans="1:148" ht="12.75" customHeight="1">
      <c r="A69" s="139" t="str">
        <f>'Test Sample Data'!A69</f>
        <v>Gm15054</v>
      </c>
      <c r="B69" s="141" t="s">
        <v>308</v>
      </c>
      <c r="C69" s="22" t="str">
        <f>IF(SUM('Test Sample Data'!C$3:C$194)&gt;10,IF(AND(ISNUMBER('Test Sample Data'!C69),'Test Sample Data'!C69&lt;35,'Test Sample Data'!C69&gt;0),'Test Sample Data'!C69-'Choose Housekeeping Genes'!D$20,35-'Choose Housekeeping Genes'!D$20),"")</f>
        <v/>
      </c>
      <c r="D69" s="22" t="str">
        <f>IF(SUM('Test Sample Data'!D$3:D$194)&gt;10,IF(AND(ISNUMBER('Test Sample Data'!D69),'Test Sample Data'!D69&lt;35,'Test Sample Data'!D69&gt;0),'Test Sample Data'!D69-'Choose Housekeeping Genes'!E$20,35-'Choose Housekeeping Genes'!E$20),"")</f>
        <v/>
      </c>
      <c r="E69" s="22" t="str">
        <f>IF(SUM('Test Sample Data'!E$3:E$194)&gt;10,IF(AND(ISNUMBER('Test Sample Data'!E69),'Test Sample Data'!E69&lt;35,'Test Sample Data'!E69&gt;0),'Test Sample Data'!E69-'Choose Housekeeping Genes'!F$20,35-'Choose Housekeeping Genes'!F$20),"")</f>
        <v/>
      </c>
      <c r="F69" s="22" t="str">
        <f>IF(SUM('Test Sample Data'!F$3:F$194)&gt;10,IF(AND(ISNUMBER('Test Sample Data'!F69),'Test Sample Data'!F69&lt;35,'Test Sample Data'!F69&gt;0),'Test Sample Data'!F69-'Choose Housekeeping Genes'!G$20,35-'Choose Housekeeping Genes'!G$20),"")</f>
        <v/>
      </c>
      <c r="G69" s="22" t="str">
        <f>IF(SUM('Test Sample Data'!G$3:G$194)&gt;10,IF(AND(ISNUMBER('Test Sample Data'!G69),'Test Sample Data'!G69&lt;35,'Test Sample Data'!G69&gt;0),'Test Sample Data'!G69-'Choose Housekeeping Genes'!H$20,35-'Choose Housekeeping Genes'!H$20),"")</f>
        <v/>
      </c>
      <c r="H69" s="22" t="str">
        <f>IF(SUM('Test Sample Data'!H$3:H$194)&gt;10,IF(AND(ISNUMBER('Test Sample Data'!H69),'Test Sample Data'!H69&lt;35,'Test Sample Data'!H69&gt;0),'Test Sample Data'!H69-'Choose Housekeeping Genes'!I$20,35-'Choose Housekeeping Genes'!I$20),"")</f>
        <v/>
      </c>
      <c r="I69" s="22" t="str">
        <f>IF(SUM('Test Sample Data'!I$3:I$194)&gt;10,IF(AND(ISNUMBER('Test Sample Data'!I69),'Test Sample Data'!I69&lt;35,'Test Sample Data'!I69&gt;0),'Test Sample Data'!I69-'Choose Housekeeping Genes'!J$20,35-'Choose Housekeeping Genes'!J$20),"")</f>
        <v/>
      </c>
      <c r="J69" s="22" t="str">
        <f>IF(SUM('Test Sample Data'!J$3:J$194)&gt;10,IF(AND(ISNUMBER('Test Sample Data'!J69),'Test Sample Data'!J69&lt;35,'Test Sample Data'!J69&gt;0),'Test Sample Data'!J69-'Choose Housekeeping Genes'!K$20,35-'Choose Housekeeping Genes'!K$20),"")</f>
        <v/>
      </c>
      <c r="K69" s="22" t="str">
        <f>IF(SUM('Test Sample Data'!K$3:K$194)&gt;10,IF(AND(ISNUMBER('Test Sample Data'!K69),'Test Sample Data'!K69&lt;35,'Test Sample Data'!K69&gt;0),'Test Sample Data'!K69-'Choose Housekeeping Genes'!L$20,35-'Choose Housekeeping Genes'!L$20),"")</f>
        <v/>
      </c>
      <c r="L69" s="22" t="str">
        <f>IF(SUM('Test Sample Data'!L$3:L$194)&gt;10,IF(AND(ISNUMBER('Test Sample Data'!L69),'Test Sample Data'!L69&lt;35,'Test Sample Data'!L69&gt;0),'Test Sample Data'!L69-'Choose Housekeeping Genes'!M$20,35-'Choose Housekeeping Genes'!M$20),"")</f>
        <v/>
      </c>
      <c r="M69" s="22" t="str">
        <f>IF(SUM('Test Sample Data'!M$3:M$194)&gt;10,IF(AND(ISNUMBER('Test Sample Data'!M69),'Test Sample Data'!M69&lt;35,'Test Sample Data'!M69&gt;0),'Test Sample Data'!M69-'Choose Housekeeping Genes'!N$20,35-'Choose Housekeeping Genes'!N$20),"")</f>
        <v/>
      </c>
      <c r="N69" s="22" t="str">
        <f>IF(SUM('Test Sample Data'!N$3:N$194)&gt;10,IF(AND(ISNUMBER('Test Sample Data'!N69),'Test Sample Data'!N69&lt;35,'Test Sample Data'!N69&gt;0),'Test Sample Data'!N69-'Choose Housekeeping Genes'!O$20,35-'Choose Housekeeping Genes'!O$20),"")</f>
        <v/>
      </c>
      <c r="O69" s="22" t="str">
        <f>IF(SUM('Test Sample Data'!O$3:O$194)&gt;10,IF(AND(ISNUMBER('Test Sample Data'!O69),'Test Sample Data'!O69&lt;35,'Test Sample Data'!O69&gt;0),'Test Sample Data'!O69-'Choose Housekeeping Genes'!P$20,35-'Choose Housekeeping Genes'!P$20),"")</f>
        <v/>
      </c>
      <c r="P69" s="22" t="str">
        <f>IF(SUM('Test Sample Data'!P$3:P$194)&gt;10,IF(AND(ISNUMBER('Test Sample Data'!P69),'Test Sample Data'!P69&lt;35,'Test Sample Data'!P69&gt;0),'Test Sample Data'!P69-'Choose Housekeeping Genes'!Q$20,35-'Choose Housekeeping Genes'!Q$20),"")</f>
        <v/>
      </c>
      <c r="Q69" s="22" t="str">
        <f>IF(SUM('Test Sample Data'!Q$3:Q$194)&gt;10,IF(AND(ISNUMBER('Test Sample Data'!Q69),'Test Sample Data'!Q69&lt;35,'Test Sample Data'!Q69&gt;0),'Test Sample Data'!Q69-'Choose Housekeeping Genes'!R$20,35-'Choose Housekeeping Genes'!R$20),"")</f>
        <v/>
      </c>
      <c r="R69" s="22" t="str">
        <f>IF(SUM('Test Sample Data'!R$3:R$194)&gt;10,IF(AND(ISNUMBER('Test Sample Data'!R69),'Test Sample Data'!R69&lt;35,'Test Sample Data'!R69&gt;0),'Test Sample Data'!R69-'Choose Housekeeping Genes'!S$20,35-'Choose Housekeeping Genes'!S$20),"")</f>
        <v/>
      </c>
      <c r="S69" s="22" t="str">
        <f>IF(SUM('Test Sample Data'!S$3:S$194)&gt;10,IF(AND(ISNUMBER('Test Sample Data'!S69),'Test Sample Data'!S69&lt;35,'Test Sample Data'!S69&gt;0),'Test Sample Data'!S69-'Choose Housekeeping Genes'!T$20,35-'Choose Housekeeping Genes'!T$20),"")</f>
        <v/>
      </c>
      <c r="T69" s="22" t="str">
        <f>IF(SUM('Test Sample Data'!T$3:T$194)&gt;10,IF(AND(ISNUMBER('Test Sample Data'!T69),'Test Sample Data'!T69&lt;35,'Test Sample Data'!T69&gt;0),'Test Sample Data'!T69-'Choose Housekeeping Genes'!U$20,35-'Choose Housekeeping Genes'!U$20),"")</f>
        <v/>
      </c>
      <c r="U69" s="22" t="str">
        <f>IF(SUM('Test Sample Data'!U$3:U$194)&gt;10,IF(AND(ISNUMBER('Test Sample Data'!U69),'Test Sample Data'!U69&lt;35,'Test Sample Data'!U69&gt;0),'Test Sample Data'!U69-'Choose Housekeeping Genes'!V$20,35-'Choose Housekeeping Genes'!V$20),"")</f>
        <v/>
      </c>
      <c r="V69" s="22" t="str">
        <f>IF(SUM('Test Sample Data'!V$3:V$194)&gt;10,IF(AND(ISNUMBER('Test Sample Data'!V69),'Test Sample Data'!V69&lt;35,'Test Sample Data'!V69&gt;0),'Test Sample Data'!V69-'Choose Housekeeping Genes'!W$20,35-'Choose Housekeeping Genes'!W$20),"")</f>
        <v/>
      </c>
      <c r="W69" s="144" t="str">
        <f>'Control Sample Data'!A69</f>
        <v>Gm15054</v>
      </c>
      <c r="X69" s="145" t="s">
        <v>308</v>
      </c>
      <c r="Y69" s="22" t="str">
        <f>IF(SUM('Control Sample Data'!C$3:C$194)&gt;10,IF(AND(ISNUMBER('Control Sample Data'!C69),'Control Sample Data'!C69&lt;35,'Control Sample Data'!C69&gt;0),'Control Sample Data'!C69-'Choose Housekeeping Genes'!AA$20,35-'Choose Housekeeping Genes'!AA$20),"")</f>
        <v/>
      </c>
      <c r="Z69" s="22" t="str">
        <f>IF(SUM('Control Sample Data'!D$3:D$194)&gt;10,IF(AND(ISNUMBER('Control Sample Data'!D69),'Control Sample Data'!D69&lt;35,'Control Sample Data'!D69&gt;0),'Control Sample Data'!D69-'Choose Housekeeping Genes'!AB$20,35-'Choose Housekeeping Genes'!AB$20),"")</f>
        <v/>
      </c>
      <c r="AA69" s="22" t="str">
        <f>IF(SUM('Control Sample Data'!E$3:E$194)&gt;10,IF(AND(ISNUMBER('Control Sample Data'!E69),'Control Sample Data'!E69&lt;35,'Control Sample Data'!E69&gt;0),'Control Sample Data'!E69-'Choose Housekeeping Genes'!AC$20,35-'Choose Housekeeping Genes'!AC$20),"")</f>
        <v/>
      </c>
      <c r="AB69" s="22" t="str">
        <f>IF(SUM('Control Sample Data'!F$3:F$194)&gt;10,IF(AND(ISNUMBER('Control Sample Data'!F69),'Control Sample Data'!F69&lt;35,'Control Sample Data'!F69&gt;0),'Control Sample Data'!F69-'Choose Housekeeping Genes'!AD$20,35-'Choose Housekeeping Genes'!AD$20),"")</f>
        <v/>
      </c>
      <c r="AC69" s="22" t="str">
        <f>IF(SUM('Control Sample Data'!G$3:G$194)&gt;10,IF(AND(ISNUMBER('Control Sample Data'!G69),'Control Sample Data'!G69&lt;35,'Control Sample Data'!G69&gt;0),'Control Sample Data'!G69-'Choose Housekeeping Genes'!AE$20,35-'Choose Housekeeping Genes'!AE$20),"")</f>
        <v/>
      </c>
      <c r="AD69" s="22" t="str">
        <f>IF(SUM('Control Sample Data'!H$3:H$194)&gt;10,IF(AND(ISNUMBER('Control Sample Data'!H69),'Control Sample Data'!H69&lt;35,'Control Sample Data'!H69&gt;0),'Control Sample Data'!H69-'Choose Housekeeping Genes'!AF$20,35-'Choose Housekeeping Genes'!AF$20),"")</f>
        <v/>
      </c>
      <c r="AE69" s="22" t="str">
        <f>IF(SUM('Control Sample Data'!I$3:I$194)&gt;10,IF(AND(ISNUMBER('Control Sample Data'!I69),'Control Sample Data'!I69&lt;35,'Control Sample Data'!I69&gt;0),'Control Sample Data'!I69-'Choose Housekeeping Genes'!AG$20,35-'Choose Housekeeping Genes'!AG$20),"")</f>
        <v/>
      </c>
      <c r="AF69" s="22" t="str">
        <f>IF(SUM('Control Sample Data'!J$3:J$194)&gt;10,IF(AND(ISNUMBER('Control Sample Data'!J69),'Control Sample Data'!J69&lt;35,'Control Sample Data'!J69&gt;0),'Control Sample Data'!J69-'Choose Housekeeping Genes'!AH$20,35-'Choose Housekeeping Genes'!AH$20),"")</f>
        <v/>
      </c>
      <c r="AG69" s="22" t="str">
        <f>IF(SUM('Control Sample Data'!K$3:K$194)&gt;10,IF(AND(ISNUMBER('Control Sample Data'!K69),'Control Sample Data'!K69&lt;35,'Control Sample Data'!K69&gt;0),'Control Sample Data'!K69-'Choose Housekeeping Genes'!AI$20,35-'Choose Housekeeping Genes'!AI$20),"")</f>
        <v/>
      </c>
      <c r="AH69" s="22" t="str">
        <f>IF(SUM('Control Sample Data'!L$3:L$194)&gt;10,IF(AND(ISNUMBER('Control Sample Data'!L69),'Control Sample Data'!L69&lt;35,'Control Sample Data'!L69&gt;0),'Control Sample Data'!L69-'Choose Housekeeping Genes'!AJ$20,35-'Choose Housekeeping Genes'!AJ$20),"")</f>
        <v/>
      </c>
      <c r="AI69" s="22" t="str">
        <f>IF(SUM('Control Sample Data'!M$3:M$194)&gt;10,IF(AND(ISNUMBER('Control Sample Data'!M69),'Control Sample Data'!M69&lt;35,'Control Sample Data'!M69&gt;0),'Control Sample Data'!M69-'Choose Housekeeping Genes'!AK$20,35-'Choose Housekeeping Genes'!AK$20),"")</f>
        <v/>
      </c>
      <c r="AJ69" s="22" t="str">
        <f>IF(SUM('Control Sample Data'!N$3:N$194)&gt;10,IF(AND(ISNUMBER('Control Sample Data'!N69),'Control Sample Data'!N69&lt;35,'Control Sample Data'!N69&gt;0),'Control Sample Data'!N69-'Choose Housekeeping Genes'!AL$20,35-'Choose Housekeeping Genes'!AL$20),"")</f>
        <v/>
      </c>
      <c r="AK69" s="22" t="str">
        <f>IF(SUM('Control Sample Data'!O$3:O$194)&gt;10,IF(AND(ISNUMBER('Control Sample Data'!O69),'Control Sample Data'!O69&lt;35,'Control Sample Data'!O69&gt;0),'Control Sample Data'!O69-'Choose Housekeeping Genes'!AM$20,35-'Choose Housekeeping Genes'!AM$20),"")</f>
        <v/>
      </c>
      <c r="AL69" s="22" t="str">
        <f>IF(SUM('Control Sample Data'!P$3:P$194)&gt;10,IF(AND(ISNUMBER('Control Sample Data'!P69),'Control Sample Data'!P69&lt;35,'Control Sample Data'!P69&gt;0),'Control Sample Data'!P69-'Choose Housekeeping Genes'!AN$20,35-'Choose Housekeeping Genes'!AN$20),"")</f>
        <v/>
      </c>
      <c r="AM69" s="22" t="str">
        <f>IF(SUM('Control Sample Data'!Q$3:Q$194)&gt;10,IF(AND(ISNUMBER('Control Sample Data'!Q69),'Control Sample Data'!Q69&lt;35,'Control Sample Data'!Q69&gt;0),'Control Sample Data'!Q69-'Choose Housekeeping Genes'!AO$20,35-'Choose Housekeeping Genes'!AO$20),"")</f>
        <v/>
      </c>
      <c r="AN69" s="22" t="str">
        <f>IF(SUM('Control Sample Data'!R$3:R$194)&gt;10,IF(AND(ISNUMBER('Control Sample Data'!R69),'Control Sample Data'!R69&lt;35,'Control Sample Data'!R69&gt;0),'Control Sample Data'!R69-'Choose Housekeeping Genes'!AP$20,35-'Choose Housekeeping Genes'!AP$20),"")</f>
        <v/>
      </c>
      <c r="AO69" s="22" t="str">
        <f>IF(SUM('Control Sample Data'!S$3:S$194)&gt;10,IF(AND(ISNUMBER('Control Sample Data'!S69),'Control Sample Data'!S69&lt;35,'Control Sample Data'!S69&gt;0),'Control Sample Data'!S69-'Choose Housekeeping Genes'!AQ$20,35-'Choose Housekeeping Genes'!AQ$20),"")</f>
        <v/>
      </c>
      <c r="AP69" s="22" t="str">
        <f>IF(SUM('Control Sample Data'!T$3:T$194)&gt;10,IF(AND(ISNUMBER('Control Sample Data'!T69),'Control Sample Data'!T69&lt;35,'Control Sample Data'!T69&gt;0),'Control Sample Data'!T69-'Choose Housekeeping Genes'!AR$20,35-'Choose Housekeeping Genes'!AR$20),"")</f>
        <v/>
      </c>
      <c r="AQ69" s="22" t="str">
        <f>IF(SUM('Control Sample Data'!U$3:U$194)&gt;10,IF(AND(ISNUMBER('Control Sample Data'!U69),'Control Sample Data'!U69&lt;35,'Control Sample Data'!U69&gt;0),'Control Sample Data'!U69-'Choose Housekeeping Genes'!AS$20,35-'Choose Housekeeping Genes'!AS$20),"")</f>
        <v/>
      </c>
      <c r="AR69" s="22" t="str">
        <f>IF(SUM('Control Sample Data'!V$3:V$194)&gt;10,IF(AND(ISNUMBER('Control Sample Data'!V69),'Control Sample Data'!V69&lt;35,'Control Sample Data'!V69&gt;0),'Control Sample Data'!V69-'Choose Housekeeping Genes'!AT$20,35-'Choose Housekeeping Genes'!AT$20),"")</f>
        <v/>
      </c>
      <c r="AS69" s="73" t="str">
        <f>'Control Sample Data'!A69</f>
        <v>Gm15054</v>
      </c>
      <c r="AT69" s="21" t="s">
        <v>308</v>
      </c>
      <c r="AU69" s="22" t="str">
        <f ca="1">IF(ISNUMBER(C69-'Choose Housekeeping Genes'!D$12),C69-'Choose Housekeeping Genes'!D$12,"")</f>
        <v/>
      </c>
      <c r="AV69" s="22" t="str">
        <f ca="1">IF(ISNUMBER(D69-'Choose Housekeeping Genes'!E$12),D69-'Choose Housekeeping Genes'!E$12,"")</f>
        <v/>
      </c>
      <c r="AW69" s="22" t="str">
        <f ca="1">IF(ISNUMBER(E69-'Choose Housekeeping Genes'!F$12),E69-'Choose Housekeeping Genes'!F$12,"")</f>
        <v/>
      </c>
      <c r="AX69" s="22" t="str">
        <f ca="1">IF(ISNUMBER(F69-'Choose Housekeeping Genes'!G$12),F69-'Choose Housekeeping Genes'!G$12,"")</f>
        <v/>
      </c>
      <c r="AY69" s="22" t="str">
        <f ca="1">IF(ISNUMBER(G69-'Choose Housekeeping Genes'!H$12),G69-'Choose Housekeeping Genes'!H$12,"")</f>
        <v/>
      </c>
      <c r="AZ69" s="22" t="str">
        <f ca="1">IF(ISNUMBER(H69-'Choose Housekeeping Genes'!I$12),H69-'Choose Housekeeping Genes'!I$12,"")</f>
        <v/>
      </c>
      <c r="BA69" s="22" t="str">
        <f ca="1">IF(ISNUMBER(I69-'Choose Housekeeping Genes'!J$12),I69-'Choose Housekeeping Genes'!J$12,"")</f>
        <v/>
      </c>
      <c r="BB69" s="22" t="str">
        <f ca="1">IF(ISNUMBER(J69-'Choose Housekeeping Genes'!K$12),J69-'Choose Housekeeping Genes'!K$12,"")</f>
        <v/>
      </c>
      <c r="BC69" s="22" t="str">
        <f ca="1">IF(ISNUMBER(K69-'Choose Housekeeping Genes'!L$12),K69-'Choose Housekeeping Genes'!L$12,"")</f>
        <v/>
      </c>
      <c r="BD69" s="22" t="str">
        <f ca="1">IF(ISNUMBER(L69-'Choose Housekeeping Genes'!M$12),L69-'Choose Housekeeping Genes'!M$12,"")</f>
        <v/>
      </c>
      <c r="BE69" s="22" t="str">
        <f ca="1">IF(ISNUMBER(M69-'Choose Housekeeping Genes'!N$12),M69-'Choose Housekeeping Genes'!N$12,"")</f>
        <v/>
      </c>
      <c r="BF69" s="22" t="str">
        <f ca="1">IF(ISNUMBER(N69-'Choose Housekeeping Genes'!O$12),N69-'Choose Housekeeping Genes'!O$12,"")</f>
        <v/>
      </c>
      <c r="BG69" s="22" t="str">
        <f ca="1">IF(ISNUMBER(O69-'Choose Housekeeping Genes'!P$12),O69-'Choose Housekeeping Genes'!P$12,"")</f>
        <v/>
      </c>
      <c r="BH69" s="22" t="str">
        <f ca="1">IF(ISNUMBER(P69-'Choose Housekeeping Genes'!Q$12),P69-'Choose Housekeeping Genes'!Q$12,"")</f>
        <v/>
      </c>
      <c r="BI69" s="22" t="str">
        <f ca="1">IF(ISNUMBER(Q69-'Choose Housekeeping Genes'!R$12),Q69-'Choose Housekeeping Genes'!R$12,"")</f>
        <v/>
      </c>
      <c r="BJ69" s="22" t="str">
        <f ca="1">IF(ISNUMBER(R69-'Choose Housekeeping Genes'!S$12),R69-'Choose Housekeeping Genes'!S$12,"")</f>
        <v/>
      </c>
      <c r="BK69" s="22" t="str">
        <f ca="1">IF(ISNUMBER(S69-'Choose Housekeeping Genes'!T$12),S69-'Choose Housekeeping Genes'!T$12,"")</f>
        <v/>
      </c>
      <c r="BL69" s="22" t="str">
        <f ca="1">IF(ISNUMBER(T69-'Choose Housekeeping Genes'!U$12),T69-'Choose Housekeeping Genes'!U$12,"")</f>
        <v/>
      </c>
      <c r="BM69" s="22" t="str">
        <f ca="1">IF(ISNUMBER(U69-'Choose Housekeeping Genes'!V$12),U69-'Choose Housekeeping Genes'!V$12,"")</f>
        <v/>
      </c>
      <c r="BN69" s="22" t="str">
        <f ca="1">IF(ISNUMBER(V69-'Choose Housekeeping Genes'!W$12),V69-'Choose Housekeeping Genes'!W$12,"")</f>
        <v/>
      </c>
      <c r="BO69" s="147" t="str">
        <f t="shared" si="48"/>
        <v>Gm15054</v>
      </c>
      <c r="BP69" s="145" t="s">
        <v>308</v>
      </c>
      <c r="BQ69" s="22" t="str">
        <f ca="1">IF(ISNUMBER(Y69-'Choose Housekeeping Genes'!AA$12),Y69-'Choose Housekeeping Genes'!AA$12,"")</f>
        <v/>
      </c>
      <c r="BR69" s="22" t="str">
        <f ca="1">IF(ISNUMBER(Z69-'Choose Housekeeping Genes'!AB$12),Z69-'Choose Housekeeping Genes'!AB$12,"")</f>
        <v/>
      </c>
      <c r="BS69" s="22" t="str">
        <f ca="1">IF(ISNUMBER(AA69-'Choose Housekeeping Genes'!AC$12),AA69-'Choose Housekeeping Genes'!AC$12,"")</f>
        <v/>
      </c>
      <c r="BT69" s="22" t="str">
        <f ca="1">IF(ISNUMBER(AB69-'Choose Housekeeping Genes'!AD$12),AB69-'Choose Housekeeping Genes'!AD$12,"")</f>
        <v/>
      </c>
      <c r="BU69" s="22" t="str">
        <f ca="1">IF(ISNUMBER(AC69-'Choose Housekeeping Genes'!AE$12),AC69-'Choose Housekeeping Genes'!AE$12,"")</f>
        <v/>
      </c>
      <c r="BV69" s="22" t="str">
        <f ca="1">IF(ISNUMBER(AD69-'Choose Housekeeping Genes'!AF$12),AD69-'Choose Housekeeping Genes'!AF$12,"")</f>
        <v/>
      </c>
      <c r="BW69" s="22" t="str">
        <f ca="1">IF(ISNUMBER(AE69-'Choose Housekeeping Genes'!AG$12),AE69-'Choose Housekeeping Genes'!AG$12,"")</f>
        <v/>
      </c>
      <c r="BX69" s="22" t="str">
        <f ca="1">IF(ISNUMBER(AF69-'Choose Housekeeping Genes'!AH$12),AF69-'Choose Housekeeping Genes'!AH$12,"")</f>
        <v/>
      </c>
      <c r="BY69" s="22" t="str">
        <f ca="1">IF(ISNUMBER(AG69-'Choose Housekeeping Genes'!AI$12),AG69-'Choose Housekeeping Genes'!AI$12,"")</f>
        <v/>
      </c>
      <c r="BZ69" s="22" t="str">
        <f ca="1">IF(ISNUMBER(AH69-'Choose Housekeeping Genes'!AJ$12),AH69-'Choose Housekeeping Genes'!AJ$12,"")</f>
        <v/>
      </c>
      <c r="CA69" s="22" t="str">
        <f ca="1">IF(ISNUMBER(AI69-'Choose Housekeeping Genes'!AK$12),AI69-'Choose Housekeeping Genes'!AK$12,"")</f>
        <v/>
      </c>
      <c r="CB69" s="22" t="str">
        <f ca="1">IF(ISNUMBER(AJ69-'Choose Housekeeping Genes'!AL$12),AJ69-'Choose Housekeeping Genes'!AL$12,"")</f>
        <v/>
      </c>
      <c r="CC69" s="22" t="str">
        <f ca="1">IF(ISNUMBER(AK69-'Choose Housekeeping Genes'!AM$12),AK69-'Choose Housekeeping Genes'!AM$12,"")</f>
        <v/>
      </c>
      <c r="CD69" s="22" t="str">
        <f ca="1">IF(ISNUMBER(AL69-'Choose Housekeeping Genes'!AN$12),AL69-'Choose Housekeeping Genes'!AN$12,"")</f>
        <v/>
      </c>
      <c r="CE69" s="22" t="str">
        <f ca="1">IF(ISNUMBER(AM69-'Choose Housekeeping Genes'!AO$12),AM69-'Choose Housekeeping Genes'!AO$12,"")</f>
        <v/>
      </c>
      <c r="CF69" s="22" t="str">
        <f ca="1">IF(ISNUMBER(AN69-'Choose Housekeeping Genes'!AP$12),AN69-'Choose Housekeeping Genes'!AP$12,"")</f>
        <v/>
      </c>
      <c r="CG69" s="22" t="str">
        <f ca="1">IF(ISNUMBER(AO69-'Choose Housekeeping Genes'!AQ$12),AO69-'Choose Housekeeping Genes'!AQ$12,"")</f>
        <v/>
      </c>
      <c r="CH69" s="22" t="str">
        <f ca="1">IF(ISNUMBER(AP69-'Choose Housekeeping Genes'!AR$12),AP69-'Choose Housekeeping Genes'!AR$12,"")</f>
        <v/>
      </c>
      <c r="CI69" s="22" t="str">
        <f ca="1">IF(ISNUMBER(AQ69-'Choose Housekeeping Genes'!AS$12),AQ69-'Choose Housekeeping Genes'!AS$12,"")</f>
        <v/>
      </c>
      <c r="CJ69" s="22" t="str">
        <f ca="1">IF(ISNUMBER(AR69-'Choose Housekeeping Genes'!AT$12),AR69-'Choose Housekeeping Genes'!AT$12,"")</f>
        <v/>
      </c>
      <c r="CK69" s="69" t="e">
        <f t="shared" ca="1" si="49"/>
        <v>#DIV/0!</v>
      </c>
      <c r="CL69" s="148" t="e">
        <f t="shared" ca="1" si="50"/>
        <v>#DIV/0!</v>
      </c>
      <c r="DA69" s="73" t="str">
        <f>'Transcript table'!C77</f>
        <v>Gm15054</v>
      </c>
      <c r="DB69" s="21" t="s">
        <v>308</v>
      </c>
      <c r="DC69" s="68" t="str">
        <f t="shared" ca="1" si="51"/>
        <v/>
      </c>
      <c r="DD69" s="68" t="str">
        <f t="shared" ca="1" si="52"/>
        <v/>
      </c>
      <c r="DE69" s="68" t="str">
        <f t="shared" ca="1" si="53"/>
        <v/>
      </c>
      <c r="DF69" s="68" t="str">
        <f t="shared" ca="1" si="54"/>
        <v/>
      </c>
      <c r="DG69" s="68" t="str">
        <f t="shared" ca="1" si="55"/>
        <v/>
      </c>
      <c r="DH69" s="68" t="str">
        <f t="shared" ca="1" si="56"/>
        <v/>
      </c>
      <c r="DI69" s="68" t="str">
        <f t="shared" ca="1" si="57"/>
        <v/>
      </c>
      <c r="DJ69" s="68" t="str">
        <f t="shared" ca="1" si="58"/>
        <v/>
      </c>
      <c r="DK69" s="68" t="str">
        <f t="shared" ca="1" si="59"/>
        <v/>
      </c>
      <c r="DL69" s="68" t="str">
        <f t="shared" ca="1" si="60"/>
        <v/>
      </c>
      <c r="DM69" s="68" t="str">
        <f t="shared" ca="1" si="61"/>
        <v/>
      </c>
      <c r="DN69" s="68" t="str">
        <f t="shared" ca="1" si="62"/>
        <v/>
      </c>
      <c r="DO69" s="68" t="str">
        <f t="shared" ca="1" si="63"/>
        <v/>
      </c>
      <c r="DP69" s="68" t="str">
        <f t="shared" ca="1" si="64"/>
        <v/>
      </c>
      <c r="DQ69" s="68" t="str">
        <f t="shared" ca="1" si="65"/>
        <v/>
      </c>
      <c r="DR69" s="68" t="str">
        <f t="shared" ca="1" si="66"/>
        <v/>
      </c>
      <c r="DS69" s="68" t="str">
        <f t="shared" ca="1" si="67"/>
        <v/>
      </c>
      <c r="DT69" s="68" t="str">
        <f t="shared" ca="1" si="68"/>
        <v/>
      </c>
      <c r="DU69" s="68" t="str">
        <f t="shared" ca="1" si="69"/>
        <v/>
      </c>
      <c r="DV69" s="68" t="str">
        <f t="shared" ca="1" si="70"/>
        <v/>
      </c>
      <c r="DW69" s="146" t="str">
        <f>'Transcript table'!C77</f>
        <v>Gm15054</v>
      </c>
      <c r="DX69" s="145" t="s">
        <v>308</v>
      </c>
      <c r="DY69" s="68" t="str">
        <f t="shared" ca="1" si="71"/>
        <v/>
      </c>
      <c r="DZ69" s="68" t="str">
        <f t="shared" ca="1" si="72"/>
        <v/>
      </c>
      <c r="EA69" s="68" t="str">
        <f t="shared" ca="1" si="73"/>
        <v/>
      </c>
      <c r="EB69" s="68" t="str">
        <f t="shared" ca="1" si="74"/>
        <v/>
      </c>
      <c r="EC69" s="68" t="str">
        <f t="shared" ca="1" si="75"/>
        <v/>
      </c>
      <c r="ED69" s="68" t="str">
        <f t="shared" ca="1" si="76"/>
        <v/>
      </c>
      <c r="EE69" s="68" t="str">
        <f t="shared" ca="1" si="77"/>
        <v/>
      </c>
      <c r="EF69" s="68" t="str">
        <f t="shared" ca="1" si="78"/>
        <v/>
      </c>
      <c r="EG69" s="68" t="str">
        <f t="shared" ca="1" si="79"/>
        <v/>
      </c>
      <c r="EH69" s="68" t="str">
        <f t="shared" ca="1" si="80"/>
        <v/>
      </c>
      <c r="EI69" s="68" t="str">
        <f t="shared" ca="1" si="81"/>
        <v/>
      </c>
      <c r="EJ69" s="68" t="str">
        <f t="shared" ca="1" si="82"/>
        <v/>
      </c>
      <c r="EK69" s="68" t="str">
        <f t="shared" ca="1" si="83"/>
        <v/>
      </c>
      <c r="EL69" s="68" t="str">
        <f t="shared" ca="1" si="84"/>
        <v/>
      </c>
      <c r="EM69" s="68" t="str">
        <f t="shared" ca="1" si="85"/>
        <v/>
      </c>
      <c r="EN69" s="68" t="str">
        <f t="shared" ca="1" si="86"/>
        <v/>
      </c>
      <c r="EO69" s="68" t="str">
        <f t="shared" ca="1" si="87"/>
        <v/>
      </c>
      <c r="EP69" s="68" t="str">
        <f t="shared" ca="1" si="88"/>
        <v/>
      </c>
      <c r="EQ69" s="68" t="str">
        <f t="shared" ca="1" si="89"/>
        <v/>
      </c>
      <c r="ER69" s="68" t="str">
        <f t="shared" ca="1" si="90"/>
        <v/>
      </c>
    </row>
    <row r="70" spans="1:148" ht="12.75" customHeight="1">
      <c r="A70" s="139" t="str">
        <f>'Test Sample Data'!A70</f>
        <v>Gm15834</v>
      </c>
      <c r="B70" s="141" t="s">
        <v>306</v>
      </c>
      <c r="C70" s="22" t="str">
        <f>IF(SUM('Test Sample Data'!C$3:C$194)&gt;10,IF(AND(ISNUMBER('Test Sample Data'!C70),'Test Sample Data'!C70&lt;35,'Test Sample Data'!C70&gt;0),'Test Sample Data'!C70-'Choose Housekeeping Genes'!D$20,35-'Choose Housekeeping Genes'!D$20),"")</f>
        <v/>
      </c>
      <c r="D70" s="22" t="str">
        <f>IF(SUM('Test Sample Data'!D$3:D$194)&gt;10,IF(AND(ISNUMBER('Test Sample Data'!D70),'Test Sample Data'!D70&lt;35,'Test Sample Data'!D70&gt;0),'Test Sample Data'!D70-'Choose Housekeeping Genes'!E$20,35-'Choose Housekeeping Genes'!E$20),"")</f>
        <v/>
      </c>
      <c r="E70" s="22" t="str">
        <f>IF(SUM('Test Sample Data'!E$3:E$194)&gt;10,IF(AND(ISNUMBER('Test Sample Data'!E70),'Test Sample Data'!E70&lt;35,'Test Sample Data'!E70&gt;0),'Test Sample Data'!E70-'Choose Housekeeping Genes'!F$20,35-'Choose Housekeeping Genes'!F$20),"")</f>
        <v/>
      </c>
      <c r="F70" s="22" t="str">
        <f>IF(SUM('Test Sample Data'!F$3:F$194)&gt;10,IF(AND(ISNUMBER('Test Sample Data'!F70),'Test Sample Data'!F70&lt;35,'Test Sample Data'!F70&gt;0),'Test Sample Data'!F70-'Choose Housekeeping Genes'!G$20,35-'Choose Housekeeping Genes'!G$20),"")</f>
        <v/>
      </c>
      <c r="G70" s="22" t="str">
        <f>IF(SUM('Test Sample Data'!G$3:G$194)&gt;10,IF(AND(ISNUMBER('Test Sample Data'!G70),'Test Sample Data'!G70&lt;35,'Test Sample Data'!G70&gt;0),'Test Sample Data'!G70-'Choose Housekeeping Genes'!H$20,35-'Choose Housekeeping Genes'!H$20),"")</f>
        <v/>
      </c>
      <c r="H70" s="22" t="str">
        <f>IF(SUM('Test Sample Data'!H$3:H$194)&gt;10,IF(AND(ISNUMBER('Test Sample Data'!H70),'Test Sample Data'!H70&lt;35,'Test Sample Data'!H70&gt;0),'Test Sample Data'!H70-'Choose Housekeeping Genes'!I$20,35-'Choose Housekeeping Genes'!I$20),"")</f>
        <v/>
      </c>
      <c r="I70" s="22" t="str">
        <f>IF(SUM('Test Sample Data'!I$3:I$194)&gt;10,IF(AND(ISNUMBER('Test Sample Data'!I70),'Test Sample Data'!I70&lt;35,'Test Sample Data'!I70&gt;0),'Test Sample Data'!I70-'Choose Housekeeping Genes'!J$20,35-'Choose Housekeeping Genes'!J$20),"")</f>
        <v/>
      </c>
      <c r="J70" s="22" t="str">
        <f>IF(SUM('Test Sample Data'!J$3:J$194)&gt;10,IF(AND(ISNUMBER('Test Sample Data'!J70),'Test Sample Data'!J70&lt;35,'Test Sample Data'!J70&gt;0),'Test Sample Data'!J70-'Choose Housekeeping Genes'!K$20,35-'Choose Housekeeping Genes'!K$20),"")</f>
        <v/>
      </c>
      <c r="K70" s="22" t="str">
        <f>IF(SUM('Test Sample Data'!K$3:K$194)&gt;10,IF(AND(ISNUMBER('Test Sample Data'!K70),'Test Sample Data'!K70&lt;35,'Test Sample Data'!K70&gt;0),'Test Sample Data'!K70-'Choose Housekeeping Genes'!L$20,35-'Choose Housekeeping Genes'!L$20),"")</f>
        <v/>
      </c>
      <c r="L70" s="22" t="str">
        <f>IF(SUM('Test Sample Data'!L$3:L$194)&gt;10,IF(AND(ISNUMBER('Test Sample Data'!L70),'Test Sample Data'!L70&lt;35,'Test Sample Data'!L70&gt;0),'Test Sample Data'!L70-'Choose Housekeeping Genes'!M$20,35-'Choose Housekeeping Genes'!M$20),"")</f>
        <v/>
      </c>
      <c r="M70" s="22" t="str">
        <f>IF(SUM('Test Sample Data'!M$3:M$194)&gt;10,IF(AND(ISNUMBER('Test Sample Data'!M70),'Test Sample Data'!M70&lt;35,'Test Sample Data'!M70&gt;0),'Test Sample Data'!M70-'Choose Housekeeping Genes'!N$20,35-'Choose Housekeeping Genes'!N$20),"")</f>
        <v/>
      </c>
      <c r="N70" s="22" t="str">
        <f>IF(SUM('Test Sample Data'!N$3:N$194)&gt;10,IF(AND(ISNUMBER('Test Sample Data'!N70),'Test Sample Data'!N70&lt;35,'Test Sample Data'!N70&gt;0),'Test Sample Data'!N70-'Choose Housekeeping Genes'!O$20,35-'Choose Housekeeping Genes'!O$20),"")</f>
        <v/>
      </c>
      <c r="O70" s="22" t="str">
        <f>IF(SUM('Test Sample Data'!O$3:O$194)&gt;10,IF(AND(ISNUMBER('Test Sample Data'!O70),'Test Sample Data'!O70&lt;35,'Test Sample Data'!O70&gt;0),'Test Sample Data'!O70-'Choose Housekeeping Genes'!P$20,35-'Choose Housekeeping Genes'!P$20),"")</f>
        <v/>
      </c>
      <c r="P70" s="22" t="str">
        <f>IF(SUM('Test Sample Data'!P$3:P$194)&gt;10,IF(AND(ISNUMBER('Test Sample Data'!P70),'Test Sample Data'!P70&lt;35,'Test Sample Data'!P70&gt;0),'Test Sample Data'!P70-'Choose Housekeeping Genes'!Q$20,35-'Choose Housekeeping Genes'!Q$20),"")</f>
        <v/>
      </c>
      <c r="Q70" s="22" t="str">
        <f>IF(SUM('Test Sample Data'!Q$3:Q$194)&gt;10,IF(AND(ISNUMBER('Test Sample Data'!Q70),'Test Sample Data'!Q70&lt;35,'Test Sample Data'!Q70&gt;0),'Test Sample Data'!Q70-'Choose Housekeeping Genes'!R$20,35-'Choose Housekeeping Genes'!R$20),"")</f>
        <v/>
      </c>
      <c r="R70" s="22" t="str">
        <f>IF(SUM('Test Sample Data'!R$3:R$194)&gt;10,IF(AND(ISNUMBER('Test Sample Data'!R70),'Test Sample Data'!R70&lt;35,'Test Sample Data'!R70&gt;0),'Test Sample Data'!R70-'Choose Housekeeping Genes'!S$20,35-'Choose Housekeeping Genes'!S$20),"")</f>
        <v/>
      </c>
      <c r="S70" s="22" t="str">
        <f>IF(SUM('Test Sample Data'!S$3:S$194)&gt;10,IF(AND(ISNUMBER('Test Sample Data'!S70),'Test Sample Data'!S70&lt;35,'Test Sample Data'!S70&gt;0),'Test Sample Data'!S70-'Choose Housekeeping Genes'!T$20,35-'Choose Housekeeping Genes'!T$20),"")</f>
        <v/>
      </c>
      <c r="T70" s="22" t="str">
        <f>IF(SUM('Test Sample Data'!T$3:T$194)&gt;10,IF(AND(ISNUMBER('Test Sample Data'!T70),'Test Sample Data'!T70&lt;35,'Test Sample Data'!T70&gt;0),'Test Sample Data'!T70-'Choose Housekeeping Genes'!U$20,35-'Choose Housekeeping Genes'!U$20),"")</f>
        <v/>
      </c>
      <c r="U70" s="22" t="str">
        <f>IF(SUM('Test Sample Data'!U$3:U$194)&gt;10,IF(AND(ISNUMBER('Test Sample Data'!U70),'Test Sample Data'!U70&lt;35,'Test Sample Data'!U70&gt;0),'Test Sample Data'!U70-'Choose Housekeeping Genes'!V$20,35-'Choose Housekeeping Genes'!V$20),"")</f>
        <v/>
      </c>
      <c r="V70" s="22" t="str">
        <f>IF(SUM('Test Sample Data'!V$3:V$194)&gt;10,IF(AND(ISNUMBER('Test Sample Data'!V70),'Test Sample Data'!V70&lt;35,'Test Sample Data'!V70&gt;0),'Test Sample Data'!V70-'Choose Housekeeping Genes'!W$20,35-'Choose Housekeeping Genes'!W$20),"")</f>
        <v/>
      </c>
      <c r="W70" s="144" t="str">
        <f>'Control Sample Data'!A70</f>
        <v>Gm15834</v>
      </c>
      <c r="X70" s="145" t="s">
        <v>306</v>
      </c>
      <c r="Y70" s="22" t="str">
        <f>IF(SUM('Control Sample Data'!C$3:C$194)&gt;10,IF(AND(ISNUMBER('Control Sample Data'!C70),'Control Sample Data'!C70&lt;35,'Control Sample Data'!C70&gt;0),'Control Sample Data'!C70-'Choose Housekeeping Genes'!AA$20,35-'Choose Housekeeping Genes'!AA$20),"")</f>
        <v/>
      </c>
      <c r="Z70" s="22" t="str">
        <f>IF(SUM('Control Sample Data'!D$3:D$194)&gt;10,IF(AND(ISNUMBER('Control Sample Data'!D70),'Control Sample Data'!D70&lt;35,'Control Sample Data'!D70&gt;0),'Control Sample Data'!D70-'Choose Housekeeping Genes'!AB$20,35-'Choose Housekeeping Genes'!AB$20),"")</f>
        <v/>
      </c>
      <c r="AA70" s="22" t="str">
        <f>IF(SUM('Control Sample Data'!E$3:E$194)&gt;10,IF(AND(ISNUMBER('Control Sample Data'!E70),'Control Sample Data'!E70&lt;35,'Control Sample Data'!E70&gt;0),'Control Sample Data'!E70-'Choose Housekeeping Genes'!AC$20,35-'Choose Housekeeping Genes'!AC$20),"")</f>
        <v/>
      </c>
      <c r="AB70" s="22" t="str">
        <f>IF(SUM('Control Sample Data'!F$3:F$194)&gt;10,IF(AND(ISNUMBER('Control Sample Data'!F70),'Control Sample Data'!F70&lt;35,'Control Sample Data'!F70&gt;0),'Control Sample Data'!F70-'Choose Housekeeping Genes'!AD$20,35-'Choose Housekeeping Genes'!AD$20),"")</f>
        <v/>
      </c>
      <c r="AC70" s="22" t="str">
        <f>IF(SUM('Control Sample Data'!G$3:G$194)&gt;10,IF(AND(ISNUMBER('Control Sample Data'!G70),'Control Sample Data'!G70&lt;35,'Control Sample Data'!G70&gt;0),'Control Sample Data'!G70-'Choose Housekeeping Genes'!AE$20,35-'Choose Housekeeping Genes'!AE$20),"")</f>
        <v/>
      </c>
      <c r="AD70" s="22" t="str">
        <f>IF(SUM('Control Sample Data'!H$3:H$194)&gt;10,IF(AND(ISNUMBER('Control Sample Data'!H70),'Control Sample Data'!H70&lt;35,'Control Sample Data'!H70&gt;0),'Control Sample Data'!H70-'Choose Housekeeping Genes'!AF$20,35-'Choose Housekeeping Genes'!AF$20),"")</f>
        <v/>
      </c>
      <c r="AE70" s="22" t="str">
        <f>IF(SUM('Control Sample Data'!I$3:I$194)&gt;10,IF(AND(ISNUMBER('Control Sample Data'!I70),'Control Sample Data'!I70&lt;35,'Control Sample Data'!I70&gt;0),'Control Sample Data'!I70-'Choose Housekeeping Genes'!AG$20,35-'Choose Housekeeping Genes'!AG$20),"")</f>
        <v/>
      </c>
      <c r="AF70" s="22" t="str">
        <f>IF(SUM('Control Sample Data'!J$3:J$194)&gt;10,IF(AND(ISNUMBER('Control Sample Data'!J70),'Control Sample Data'!J70&lt;35,'Control Sample Data'!J70&gt;0),'Control Sample Data'!J70-'Choose Housekeeping Genes'!AH$20,35-'Choose Housekeeping Genes'!AH$20),"")</f>
        <v/>
      </c>
      <c r="AG70" s="22" t="str">
        <f>IF(SUM('Control Sample Data'!K$3:K$194)&gt;10,IF(AND(ISNUMBER('Control Sample Data'!K70),'Control Sample Data'!K70&lt;35,'Control Sample Data'!K70&gt;0),'Control Sample Data'!K70-'Choose Housekeeping Genes'!AI$20,35-'Choose Housekeeping Genes'!AI$20),"")</f>
        <v/>
      </c>
      <c r="AH70" s="22" t="str">
        <f>IF(SUM('Control Sample Data'!L$3:L$194)&gt;10,IF(AND(ISNUMBER('Control Sample Data'!L70),'Control Sample Data'!L70&lt;35,'Control Sample Data'!L70&gt;0),'Control Sample Data'!L70-'Choose Housekeeping Genes'!AJ$20,35-'Choose Housekeeping Genes'!AJ$20),"")</f>
        <v/>
      </c>
      <c r="AI70" s="22" t="str">
        <f>IF(SUM('Control Sample Data'!M$3:M$194)&gt;10,IF(AND(ISNUMBER('Control Sample Data'!M70),'Control Sample Data'!M70&lt;35,'Control Sample Data'!M70&gt;0),'Control Sample Data'!M70-'Choose Housekeeping Genes'!AK$20,35-'Choose Housekeeping Genes'!AK$20),"")</f>
        <v/>
      </c>
      <c r="AJ70" s="22" t="str">
        <f>IF(SUM('Control Sample Data'!N$3:N$194)&gt;10,IF(AND(ISNUMBER('Control Sample Data'!N70),'Control Sample Data'!N70&lt;35,'Control Sample Data'!N70&gt;0),'Control Sample Data'!N70-'Choose Housekeeping Genes'!AL$20,35-'Choose Housekeeping Genes'!AL$20),"")</f>
        <v/>
      </c>
      <c r="AK70" s="22" t="str">
        <f>IF(SUM('Control Sample Data'!O$3:O$194)&gt;10,IF(AND(ISNUMBER('Control Sample Data'!O70),'Control Sample Data'!O70&lt;35,'Control Sample Data'!O70&gt;0),'Control Sample Data'!O70-'Choose Housekeeping Genes'!AM$20,35-'Choose Housekeeping Genes'!AM$20),"")</f>
        <v/>
      </c>
      <c r="AL70" s="22" t="str">
        <f>IF(SUM('Control Sample Data'!P$3:P$194)&gt;10,IF(AND(ISNUMBER('Control Sample Data'!P70),'Control Sample Data'!P70&lt;35,'Control Sample Data'!P70&gt;0),'Control Sample Data'!P70-'Choose Housekeeping Genes'!AN$20,35-'Choose Housekeeping Genes'!AN$20),"")</f>
        <v/>
      </c>
      <c r="AM70" s="22" t="str">
        <f>IF(SUM('Control Sample Data'!Q$3:Q$194)&gt;10,IF(AND(ISNUMBER('Control Sample Data'!Q70),'Control Sample Data'!Q70&lt;35,'Control Sample Data'!Q70&gt;0),'Control Sample Data'!Q70-'Choose Housekeeping Genes'!AO$20,35-'Choose Housekeeping Genes'!AO$20),"")</f>
        <v/>
      </c>
      <c r="AN70" s="22" t="str">
        <f>IF(SUM('Control Sample Data'!R$3:R$194)&gt;10,IF(AND(ISNUMBER('Control Sample Data'!R70),'Control Sample Data'!R70&lt;35,'Control Sample Data'!R70&gt;0),'Control Sample Data'!R70-'Choose Housekeeping Genes'!AP$20,35-'Choose Housekeeping Genes'!AP$20),"")</f>
        <v/>
      </c>
      <c r="AO70" s="22" t="str">
        <f>IF(SUM('Control Sample Data'!S$3:S$194)&gt;10,IF(AND(ISNUMBER('Control Sample Data'!S70),'Control Sample Data'!S70&lt;35,'Control Sample Data'!S70&gt;0),'Control Sample Data'!S70-'Choose Housekeeping Genes'!AQ$20,35-'Choose Housekeeping Genes'!AQ$20),"")</f>
        <v/>
      </c>
      <c r="AP70" s="22" t="str">
        <f>IF(SUM('Control Sample Data'!T$3:T$194)&gt;10,IF(AND(ISNUMBER('Control Sample Data'!T70),'Control Sample Data'!T70&lt;35,'Control Sample Data'!T70&gt;0),'Control Sample Data'!T70-'Choose Housekeeping Genes'!AR$20,35-'Choose Housekeeping Genes'!AR$20),"")</f>
        <v/>
      </c>
      <c r="AQ70" s="22" t="str">
        <f>IF(SUM('Control Sample Data'!U$3:U$194)&gt;10,IF(AND(ISNUMBER('Control Sample Data'!U70),'Control Sample Data'!U70&lt;35,'Control Sample Data'!U70&gt;0),'Control Sample Data'!U70-'Choose Housekeeping Genes'!AS$20,35-'Choose Housekeeping Genes'!AS$20),"")</f>
        <v/>
      </c>
      <c r="AR70" s="22" t="str">
        <f>IF(SUM('Control Sample Data'!V$3:V$194)&gt;10,IF(AND(ISNUMBER('Control Sample Data'!V70),'Control Sample Data'!V70&lt;35,'Control Sample Data'!V70&gt;0),'Control Sample Data'!V70-'Choose Housekeeping Genes'!AT$20,35-'Choose Housekeeping Genes'!AT$20),"")</f>
        <v/>
      </c>
      <c r="AS70" s="73" t="str">
        <f>'Control Sample Data'!A70</f>
        <v>Gm15834</v>
      </c>
      <c r="AT70" s="21" t="s">
        <v>306</v>
      </c>
      <c r="AU70" s="22" t="str">
        <f ca="1">IF(ISNUMBER(C70-'Choose Housekeeping Genes'!D$12),C70-'Choose Housekeeping Genes'!D$12,"")</f>
        <v/>
      </c>
      <c r="AV70" s="22" t="str">
        <f ca="1">IF(ISNUMBER(D70-'Choose Housekeeping Genes'!E$12),D70-'Choose Housekeeping Genes'!E$12,"")</f>
        <v/>
      </c>
      <c r="AW70" s="22" t="str">
        <f ca="1">IF(ISNUMBER(E70-'Choose Housekeeping Genes'!F$12),E70-'Choose Housekeeping Genes'!F$12,"")</f>
        <v/>
      </c>
      <c r="AX70" s="22" t="str">
        <f ca="1">IF(ISNUMBER(F70-'Choose Housekeeping Genes'!G$12),F70-'Choose Housekeeping Genes'!G$12,"")</f>
        <v/>
      </c>
      <c r="AY70" s="22" t="str">
        <f ca="1">IF(ISNUMBER(G70-'Choose Housekeeping Genes'!H$12),G70-'Choose Housekeeping Genes'!H$12,"")</f>
        <v/>
      </c>
      <c r="AZ70" s="22" t="str">
        <f ca="1">IF(ISNUMBER(H70-'Choose Housekeeping Genes'!I$12),H70-'Choose Housekeeping Genes'!I$12,"")</f>
        <v/>
      </c>
      <c r="BA70" s="22" t="str">
        <f ca="1">IF(ISNUMBER(I70-'Choose Housekeeping Genes'!J$12),I70-'Choose Housekeeping Genes'!J$12,"")</f>
        <v/>
      </c>
      <c r="BB70" s="22" t="str">
        <f ca="1">IF(ISNUMBER(J70-'Choose Housekeeping Genes'!K$12),J70-'Choose Housekeeping Genes'!K$12,"")</f>
        <v/>
      </c>
      <c r="BC70" s="22" t="str">
        <f ca="1">IF(ISNUMBER(K70-'Choose Housekeeping Genes'!L$12),K70-'Choose Housekeeping Genes'!L$12,"")</f>
        <v/>
      </c>
      <c r="BD70" s="22" t="str">
        <f ca="1">IF(ISNUMBER(L70-'Choose Housekeeping Genes'!M$12),L70-'Choose Housekeeping Genes'!M$12,"")</f>
        <v/>
      </c>
      <c r="BE70" s="22" t="str">
        <f ca="1">IF(ISNUMBER(M70-'Choose Housekeeping Genes'!N$12),M70-'Choose Housekeeping Genes'!N$12,"")</f>
        <v/>
      </c>
      <c r="BF70" s="22" t="str">
        <f ca="1">IF(ISNUMBER(N70-'Choose Housekeeping Genes'!O$12),N70-'Choose Housekeeping Genes'!O$12,"")</f>
        <v/>
      </c>
      <c r="BG70" s="22" t="str">
        <f ca="1">IF(ISNUMBER(O70-'Choose Housekeeping Genes'!P$12),O70-'Choose Housekeeping Genes'!P$12,"")</f>
        <v/>
      </c>
      <c r="BH70" s="22" t="str">
        <f ca="1">IF(ISNUMBER(P70-'Choose Housekeeping Genes'!Q$12),P70-'Choose Housekeeping Genes'!Q$12,"")</f>
        <v/>
      </c>
      <c r="BI70" s="22" t="str">
        <f ca="1">IF(ISNUMBER(Q70-'Choose Housekeeping Genes'!R$12),Q70-'Choose Housekeeping Genes'!R$12,"")</f>
        <v/>
      </c>
      <c r="BJ70" s="22" t="str">
        <f ca="1">IF(ISNUMBER(R70-'Choose Housekeeping Genes'!S$12),R70-'Choose Housekeeping Genes'!S$12,"")</f>
        <v/>
      </c>
      <c r="BK70" s="22" t="str">
        <f ca="1">IF(ISNUMBER(S70-'Choose Housekeeping Genes'!T$12),S70-'Choose Housekeeping Genes'!T$12,"")</f>
        <v/>
      </c>
      <c r="BL70" s="22" t="str">
        <f ca="1">IF(ISNUMBER(T70-'Choose Housekeeping Genes'!U$12),T70-'Choose Housekeeping Genes'!U$12,"")</f>
        <v/>
      </c>
      <c r="BM70" s="22" t="str">
        <f ca="1">IF(ISNUMBER(U70-'Choose Housekeeping Genes'!V$12),U70-'Choose Housekeeping Genes'!V$12,"")</f>
        <v/>
      </c>
      <c r="BN70" s="22" t="str">
        <f ca="1">IF(ISNUMBER(V70-'Choose Housekeeping Genes'!W$12),V70-'Choose Housekeeping Genes'!W$12,"")</f>
        <v/>
      </c>
      <c r="BO70" s="147" t="str">
        <f t="shared" si="48"/>
        <v>Gm15834</v>
      </c>
      <c r="BP70" s="145" t="s">
        <v>306</v>
      </c>
      <c r="BQ70" s="22" t="str">
        <f ca="1">IF(ISNUMBER(Y70-'Choose Housekeeping Genes'!AA$12),Y70-'Choose Housekeeping Genes'!AA$12,"")</f>
        <v/>
      </c>
      <c r="BR70" s="22" t="str">
        <f ca="1">IF(ISNUMBER(Z70-'Choose Housekeeping Genes'!AB$12),Z70-'Choose Housekeeping Genes'!AB$12,"")</f>
        <v/>
      </c>
      <c r="BS70" s="22" t="str">
        <f ca="1">IF(ISNUMBER(AA70-'Choose Housekeeping Genes'!AC$12),AA70-'Choose Housekeeping Genes'!AC$12,"")</f>
        <v/>
      </c>
      <c r="BT70" s="22" t="str">
        <f ca="1">IF(ISNUMBER(AB70-'Choose Housekeeping Genes'!AD$12),AB70-'Choose Housekeeping Genes'!AD$12,"")</f>
        <v/>
      </c>
      <c r="BU70" s="22" t="str">
        <f ca="1">IF(ISNUMBER(AC70-'Choose Housekeeping Genes'!AE$12),AC70-'Choose Housekeeping Genes'!AE$12,"")</f>
        <v/>
      </c>
      <c r="BV70" s="22" t="str">
        <f ca="1">IF(ISNUMBER(AD70-'Choose Housekeeping Genes'!AF$12),AD70-'Choose Housekeeping Genes'!AF$12,"")</f>
        <v/>
      </c>
      <c r="BW70" s="22" t="str">
        <f ca="1">IF(ISNUMBER(AE70-'Choose Housekeeping Genes'!AG$12),AE70-'Choose Housekeeping Genes'!AG$12,"")</f>
        <v/>
      </c>
      <c r="BX70" s="22" t="str">
        <f ca="1">IF(ISNUMBER(AF70-'Choose Housekeeping Genes'!AH$12),AF70-'Choose Housekeeping Genes'!AH$12,"")</f>
        <v/>
      </c>
      <c r="BY70" s="22" t="str">
        <f ca="1">IF(ISNUMBER(AG70-'Choose Housekeeping Genes'!AI$12),AG70-'Choose Housekeeping Genes'!AI$12,"")</f>
        <v/>
      </c>
      <c r="BZ70" s="22" t="str">
        <f ca="1">IF(ISNUMBER(AH70-'Choose Housekeeping Genes'!AJ$12),AH70-'Choose Housekeeping Genes'!AJ$12,"")</f>
        <v/>
      </c>
      <c r="CA70" s="22" t="str">
        <f ca="1">IF(ISNUMBER(AI70-'Choose Housekeeping Genes'!AK$12),AI70-'Choose Housekeeping Genes'!AK$12,"")</f>
        <v/>
      </c>
      <c r="CB70" s="22" t="str">
        <f ca="1">IF(ISNUMBER(AJ70-'Choose Housekeeping Genes'!AL$12),AJ70-'Choose Housekeeping Genes'!AL$12,"")</f>
        <v/>
      </c>
      <c r="CC70" s="22" t="str">
        <f ca="1">IF(ISNUMBER(AK70-'Choose Housekeeping Genes'!AM$12),AK70-'Choose Housekeeping Genes'!AM$12,"")</f>
        <v/>
      </c>
      <c r="CD70" s="22" t="str">
        <f ca="1">IF(ISNUMBER(AL70-'Choose Housekeeping Genes'!AN$12),AL70-'Choose Housekeeping Genes'!AN$12,"")</f>
        <v/>
      </c>
      <c r="CE70" s="22" t="str">
        <f ca="1">IF(ISNUMBER(AM70-'Choose Housekeeping Genes'!AO$12),AM70-'Choose Housekeeping Genes'!AO$12,"")</f>
        <v/>
      </c>
      <c r="CF70" s="22" t="str">
        <f ca="1">IF(ISNUMBER(AN70-'Choose Housekeeping Genes'!AP$12),AN70-'Choose Housekeeping Genes'!AP$12,"")</f>
        <v/>
      </c>
      <c r="CG70" s="22" t="str">
        <f ca="1">IF(ISNUMBER(AO70-'Choose Housekeeping Genes'!AQ$12),AO70-'Choose Housekeeping Genes'!AQ$12,"")</f>
        <v/>
      </c>
      <c r="CH70" s="22" t="str">
        <f ca="1">IF(ISNUMBER(AP70-'Choose Housekeeping Genes'!AR$12),AP70-'Choose Housekeeping Genes'!AR$12,"")</f>
        <v/>
      </c>
      <c r="CI70" s="22" t="str">
        <f ca="1">IF(ISNUMBER(AQ70-'Choose Housekeeping Genes'!AS$12),AQ70-'Choose Housekeeping Genes'!AS$12,"")</f>
        <v/>
      </c>
      <c r="CJ70" s="22" t="str">
        <f ca="1">IF(ISNUMBER(AR70-'Choose Housekeeping Genes'!AT$12),AR70-'Choose Housekeeping Genes'!AT$12,"")</f>
        <v/>
      </c>
      <c r="CK70" s="69" t="e">
        <f t="shared" ca="1" si="49"/>
        <v>#DIV/0!</v>
      </c>
      <c r="CL70" s="148" t="e">
        <f t="shared" ca="1" si="50"/>
        <v>#DIV/0!</v>
      </c>
      <c r="DA70" s="73" t="str">
        <f>'Transcript table'!C78</f>
        <v>Gm15834</v>
      </c>
      <c r="DB70" s="21" t="s">
        <v>306</v>
      </c>
      <c r="DC70" s="68" t="str">
        <f t="shared" ca="1" si="51"/>
        <v/>
      </c>
      <c r="DD70" s="68" t="str">
        <f t="shared" ca="1" si="52"/>
        <v/>
      </c>
      <c r="DE70" s="68" t="str">
        <f t="shared" ca="1" si="53"/>
        <v/>
      </c>
      <c r="DF70" s="68" t="str">
        <f t="shared" ca="1" si="54"/>
        <v/>
      </c>
      <c r="DG70" s="68" t="str">
        <f t="shared" ca="1" si="55"/>
        <v/>
      </c>
      <c r="DH70" s="68" t="str">
        <f t="shared" ca="1" si="56"/>
        <v/>
      </c>
      <c r="DI70" s="68" t="str">
        <f t="shared" ca="1" si="57"/>
        <v/>
      </c>
      <c r="DJ70" s="68" t="str">
        <f t="shared" ca="1" si="58"/>
        <v/>
      </c>
      <c r="DK70" s="68" t="str">
        <f t="shared" ca="1" si="59"/>
        <v/>
      </c>
      <c r="DL70" s="68" t="str">
        <f t="shared" ca="1" si="60"/>
        <v/>
      </c>
      <c r="DM70" s="68" t="str">
        <f t="shared" ca="1" si="61"/>
        <v/>
      </c>
      <c r="DN70" s="68" t="str">
        <f t="shared" ca="1" si="62"/>
        <v/>
      </c>
      <c r="DO70" s="68" t="str">
        <f t="shared" ca="1" si="63"/>
        <v/>
      </c>
      <c r="DP70" s="68" t="str">
        <f t="shared" ca="1" si="64"/>
        <v/>
      </c>
      <c r="DQ70" s="68" t="str">
        <f t="shared" ca="1" si="65"/>
        <v/>
      </c>
      <c r="DR70" s="68" t="str">
        <f t="shared" ca="1" si="66"/>
        <v/>
      </c>
      <c r="DS70" s="68" t="str">
        <f t="shared" ca="1" si="67"/>
        <v/>
      </c>
      <c r="DT70" s="68" t="str">
        <f t="shared" ca="1" si="68"/>
        <v/>
      </c>
      <c r="DU70" s="68" t="str">
        <f t="shared" ca="1" si="69"/>
        <v/>
      </c>
      <c r="DV70" s="68" t="str">
        <f t="shared" ca="1" si="70"/>
        <v/>
      </c>
      <c r="DW70" s="146" t="str">
        <f>'Transcript table'!C78</f>
        <v>Gm15834</v>
      </c>
      <c r="DX70" s="145" t="s">
        <v>306</v>
      </c>
      <c r="DY70" s="68" t="str">
        <f t="shared" ca="1" si="71"/>
        <v/>
      </c>
      <c r="DZ70" s="68" t="str">
        <f t="shared" ca="1" si="72"/>
        <v/>
      </c>
      <c r="EA70" s="68" t="str">
        <f t="shared" ca="1" si="73"/>
        <v/>
      </c>
      <c r="EB70" s="68" t="str">
        <f t="shared" ca="1" si="74"/>
        <v/>
      </c>
      <c r="EC70" s="68" t="str">
        <f t="shared" ca="1" si="75"/>
        <v/>
      </c>
      <c r="ED70" s="68" t="str">
        <f t="shared" ca="1" si="76"/>
        <v/>
      </c>
      <c r="EE70" s="68" t="str">
        <f t="shared" ca="1" si="77"/>
        <v/>
      </c>
      <c r="EF70" s="68" t="str">
        <f t="shared" ca="1" si="78"/>
        <v/>
      </c>
      <c r="EG70" s="68" t="str">
        <f t="shared" ca="1" si="79"/>
        <v/>
      </c>
      <c r="EH70" s="68" t="str">
        <f t="shared" ca="1" si="80"/>
        <v/>
      </c>
      <c r="EI70" s="68" t="str">
        <f t="shared" ca="1" si="81"/>
        <v/>
      </c>
      <c r="EJ70" s="68" t="str">
        <f t="shared" ca="1" si="82"/>
        <v/>
      </c>
      <c r="EK70" s="68" t="str">
        <f t="shared" ca="1" si="83"/>
        <v/>
      </c>
      <c r="EL70" s="68" t="str">
        <f t="shared" ca="1" si="84"/>
        <v/>
      </c>
      <c r="EM70" s="68" t="str">
        <f t="shared" ca="1" si="85"/>
        <v/>
      </c>
      <c r="EN70" s="68" t="str">
        <f t="shared" ca="1" si="86"/>
        <v/>
      </c>
      <c r="EO70" s="68" t="str">
        <f t="shared" ca="1" si="87"/>
        <v/>
      </c>
      <c r="EP70" s="68" t="str">
        <f t="shared" ca="1" si="88"/>
        <v/>
      </c>
      <c r="EQ70" s="68" t="str">
        <f t="shared" ca="1" si="89"/>
        <v/>
      </c>
      <c r="ER70" s="68" t="str">
        <f t="shared" ca="1" si="90"/>
        <v/>
      </c>
    </row>
    <row r="71" spans="1:148" ht="12.75" customHeight="1">
      <c r="A71" s="139" t="str">
        <f>'Test Sample Data'!A71</f>
        <v>Gm16551</v>
      </c>
      <c r="B71" s="141" t="s">
        <v>304</v>
      </c>
      <c r="C71" s="22" t="str">
        <f>IF(SUM('Test Sample Data'!C$3:C$194)&gt;10,IF(AND(ISNUMBER('Test Sample Data'!C71),'Test Sample Data'!C71&lt;35,'Test Sample Data'!C71&gt;0),'Test Sample Data'!C71-'Choose Housekeeping Genes'!D$20,35-'Choose Housekeeping Genes'!D$20),"")</f>
        <v/>
      </c>
      <c r="D71" s="22" t="str">
        <f>IF(SUM('Test Sample Data'!D$3:D$194)&gt;10,IF(AND(ISNUMBER('Test Sample Data'!D71),'Test Sample Data'!D71&lt;35,'Test Sample Data'!D71&gt;0),'Test Sample Data'!D71-'Choose Housekeeping Genes'!E$20,35-'Choose Housekeeping Genes'!E$20),"")</f>
        <v/>
      </c>
      <c r="E71" s="22" t="str">
        <f>IF(SUM('Test Sample Data'!E$3:E$194)&gt;10,IF(AND(ISNUMBER('Test Sample Data'!E71),'Test Sample Data'!E71&lt;35,'Test Sample Data'!E71&gt;0),'Test Sample Data'!E71-'Choose Housekeeping Genes'!F$20,35-'Choose Housekeeping Genes'!F$20),"")</f>
        <v/>
      </c>
      <c r="F71" s="22" t="str">
        <f>IF(SUM('Test Sample Data'!F$3:F$194)&gt;10,IF(AND(ISNUMBER('Test Sample Data'!F71),'Test Sample Data'!F71&lt;35,'Test Sample Data'!F71&gt;0),'Test Sample Data'!F71-'Choose Housekeeping Genes'!G$20,35-'Choose Housekeeping Genes'!G$20),"")</f>
        <v/>
      </c>
      <c r="G71" s="22" t="str">
        <f>IF(SUM('Test Sample Data'!G$3:G$194)&gt;10,IF(AND(ISNUMBER('Test Sample Data'!G71),'Test Sample Data'!G71&lt;35,'Test Sample Data'!G71&gt;0),'Test Sample Data'!G71-'Choose Housekeeping Genes'!H$20,35-'Choose Housekeeping Genes'!H$20),"")</f>
        <v/>
      </c>
      <c r="H71" s="22" t="str">
        <f>IF(SUM('Test Sample Data'!H$3:H$194)&gt;10,IF(AND(ISNUMBER('Test Sample Data'!H71),'Test Sample Data'!H71&lt;35,'Test Sample Data'!H71&gt;0),'Test Sample Data'!H71-'Choose Housekeeping Genes'!I$20,35-'Choose Housekeeping Genes'!I$20),"")</f>
        <v/>
      </c>
      <c r="I71" s="22" t="str">
        <f>IF(SUM('Test Sample Data'!I$3:I$194)&gt;10,IF(AND(ISNUMBER('Test Sample Data'!I71),'Test Sample Data'!I71&lt;35,'Test Sample Data'!I71&gt;0),'Test Sample Data'!I71-'Choose Housekeeping Genes'!J$20,35-'Choose Housekeeping Genes'!J$20),"")</f>
        <v/>
      </c>
      <c r="J71" s="22" t="str">
        <f>IF(SUM('Test Sample Data'!J$3:J$194)&gt;10,IF(AND(ISNUMBER('Test Sample Data'!J71),'Test Sample Data'!J71&lt;35,'Test Sample Data'!J71&gt;0),'Test Sample Data'!J71-'Choose Housekeeping Genes'!K$20,35-'Choose Housekeeping Genes'!K$20),"")</f>
        <v/>
      </c>
      <c r="K71" s="22" t="str">
        <f>IF(SUM('Test Sample Data'!K$3:K$194)&gt;10,IF(AND(ISNUMBER('Test Sample Data'!K71),'Test Sample Data'!K71&lt;35,'Test Sample Data'!K71&gt;0),'Test Sample Data'!K71-'Choose Housekeeping Genes'!L$20,35-'Choose Housekeeping Genes'!L$20),"")</f>
        <v/>
      </c>
      <c r="L71" s="22" t="str">
        <f>IF(SUM('Test Sample Data'!L$3:L$194)&gt;10,IF(AND(ISNUMBER('Test Sample Data'!L71),'Test Sample Data'!L71&lt;35,'Test Sample Data'!L71&gt;0),'Test Sample Data'!L71-'Choose Housekeeping Genes'!M$20,35-'Choose Housekeeping Genes'!M$20),"")</f>
        <v/>
      </c>
      <c r="M71" s="22" t="str">
        <f>IF(SUM('Test Sample Data'!M$3:M$194)&gt;10,IF(AND(ISNUMBER('Test Sample Data'!M71),'Test Sample Data'!M71&lt;35,'Test Sample Data'!M71&gt;0),'Test Sample Data'!M71-'Choose Housekeeping Genes'!N$20,35-'Choose Housekeeping Genes'!N$20),"")</f>
        <v/>
      </c>
      <c r="N71" s="22" t="str">
        <f>IF(SUM('Test Sample Data'!N$3:N$194)&gt;10,IF(AND(ISNUMBER('Test Sample Data'!N71),'Test Sample Data'!N71&lt;35,'Test Sample Data'!N71&gt;0),'Test Sample Data'!N71-'Choose Housekeeping Genes'!O$20,35-'Choose Housekeeping Genes'!O$20),"")</f>
        <v/>
      </c>
      <c r="O71" s="22" t="str">
        <f>IF(SUM('Test Sample Data'!O$3:O$194)&gt;10,IF(AND(ISNUMBER('Test Sample Data'!O71),'Test Sample Data'!O71&lt;35,'Test Sample Data'!O71&gt;0),'Test Sample Data'!O71-'Choose Housekeeping Genes'!P$20,35-'Choose Housekeeping Genes'!P$20),"")</f>
        <v/>
      </c>
      <c r="P71" s="22" t="str">
        <f>IF(SUM('Test Sample Data'!P$3:P$194)&gt;10,IF(AND(ISNUMBER('Test Sample Data'!P71),'Test Sample Data'!P71&lt;35,'Test Sample Data'!P71&gt;0),'Test Sample Data'!P71-'Choose Housekeeping Genes'!Q$20,35-'Choose Housekeeping Genes'!Q$20),"")</f>
        <v/>
      </c>
      <c r="Q71" s="22" t="str">
        <f>IF(SUM('Test Sample Data'!Q$3:Q$194)&gt;10,IF(AND(ISNUMBER('Test Sample Data'!Q71),'Test Sample Data'!Q71&lt;35,'Test Sample Data'!Q71&gt;0),'Test Sample Data'!Q71-'Choose Housekeeping Genes'!R$20,35-'Choose Housekeeping Genes'!R$20),"")</f>
        <v/>
      </c>
      <c r="R71" s="22" t="str">
        <f>IF(SUM('Test Sample Data'!R$3:R$194)&gt;10,IF(AND(ISNUMBER('Test Sample Data'!R71),'Test Sample Data'!R71&lt;35,'Test Sample Data'!R71&gt;0),'Test Sample Data'!R71-'Choose Housekeeping Genes'!S$20,35-'Choose Housekeeping Genes'!S$20),"")</f>
        <v/>
      </c>
      <c r="S71" s="22" t="str">
        <f>IF(SUM('Test Sample Data'!S$3:S$194)&gt;10,IF(AND(ISNUMBER('Test Sample Data'!S71),'Test Sample Data'!S71&lt;35,'Test Sample Data'!S71&gt;0),'Test Sample Data'!S71-'Choose Housekeeping Genes'!T$20,35-'Choose Housekeeping Genes'!T$20),"")</f>
        <v/>
      </c>
      <c r="T71" s="22" t="str">
        <f>IF(SUM('Test Sample Data'!T$3:T$194)&gt;10,IF(AND(ISNUMBER('Test Sample Data'!T71),'Test Sample Data'!T71&lt;35,'Test Sample Data'!T71&gt;0),'Test Sample Data'!T71-'Choose Housekeeping Genes'!U$20,35-'Choose Housekeeping Genes'!U$20),"")</f>
        <v/>
      </c>
      <c r="U71" s="22" t="str">
        <f>IF(SUM('Test Sample Data'!U$3:U$194)&gt;10,IF(AND(ISNUMBER('Test Sample Data'!U71),'Test Sample Data'!U71&lt;35,'Test Sample Data'!U71&gt;0),'Test Sample Data'!U71-'Choose Housekeeping Genes'!V$20,35-'Choose Housekeeping Genes'!V$20),"")</f>
        <v/>
      </c>
      <c r="V71" s="22" t="str">
        <f>IF(SUM('Test Sample Data'!V$3:V$194)&gt;10,IF(AND(ISNUMBER('Test Sample Data'!V71),'Test Sample Data'!V71&lt;35,'Test Sample Data'!V71&gt;0),'Test Sample Data'!V71-'Choose Housekeeping Genes'!W$20,35-'Choose Housekeeping Genes'!W$20),"")</f>
        <v/>
      </c>
      <c r="W71" s="144" t="str">
        <f>'Control Sample Data'!A71</f>
        <v>Gm16551</v>
      </c>
      <c r="X71" s="145" t="s">
        <v>304</v>
      </c>
      <c r="Y71" s="22" t="str">
        <f>IF(SUM('Control Sample Data'!C$3:C$194)&gt;10,IF(AND(ISNUMBER('Control Sample Data'!C71),'Control Sample Data'!C71&lt;35,'Control Sample Data'!C71&gt;0),'Control Sample Data'!C71-'Choose Housekeeping Genes'!AA$20,35-'Choose Housekeeping Genes'!AA$20),"")</f>
        <v/>
      </c>
      <c r="Z71" s="22" t="str">
        <f>IF(SUM('Control Sample Data'!D$3:D$194)&gt;10,IF(AND(ISNUMBER('Control Sample Data'!D71),'Control Sample Data'!D71&lt;35,'Control Sample Data'!D71&gt;0),'Control Sample Data'!D71-'Choose Housekeeping Genes'!AB$20,35-'Choose Housekeeping Genes'!AB$20),"")</f>
        <v/>
      </c>
      <c r="AA71" s="22" t="str">
        <f>IF(SUM('Control Sample Data'!E$3:E$194)&gt;10,IF(AND(ISNUMBER('Control Sample Data'!E71),'Control Sample Data'!E71&lt;35,'Control Sample Data'!E71&gt;0),'Control Sample Data'!E71-'Choose Housekeeping Genes'!AC$20,35-'Choose Housekeeping Genes'!AC$20),"")</f>
        <v/>
      </c>
      <c r="AB71" s="22" t="str">
        <f>IF(SUM('Control Sample Data'!F$3:F$194)&gt;10,IF(AND(ISNUMBER('Control Sample Data'!F71),'Control Sample Data'!F71&lt;35,'Control Sample Data'!F71&gt;0),'Control Sample Data'!F71-'Choose Housekeeping Genes'!AD$20,35-'Choose Housekeeping Genes'!AD$20),"")</f>
        <v/>
      </c>
      <c r="AC71" s="22" t="str">
        <f>IF(SUM('Control Sample Data'!G$3:G$194)&gt;10,IF(AND(ISNUMBER('Control Sample Data'!G71),'Control Sample Data'!G71&lt;35,'Control Sample Data'!G71&gt;0),'Control Sample Data'!G71-'Choose Housekeeping Genes'!AE$20,35-'Choose Housekeeping Genes'!AE$20),"")</f>
        <v/>
      </c>
      <c r="AD71" s="22" t="str">
        <f>IF(SUM('Control Sample Data'!H$3:H$194)&gt;10,IF(AND(ISNUMBER('Control Sample Data'!H71),'Control Sample Data'!H71&lt;35,'Control Sample Data'!H71&gt;0),'Control Sample Data'!H71-'Choose Housekeeping Genes'!AF$20,35-'Choose Housekeeping Genes'!AF$20),"")</f>
        <v/>
      </c>
      <c r="AE71" s="22" t="str">
        <f>IF(SUM('Control Sample Data'!I$3:I$194)&gt;10,IF(AND(ISNUMBER('Control Sample Data'!I71),'Control Sample Data'!I71&lt;35,'Control Sample Data'!I71&gt;0),'Control Sample Data'!I71-'Choose Housekeeping Genes'!AG$20,35-'Choose Housekeeping Genes'!AG$20),"")</f>
        <v/>
      </c>
      <c r="AF71" s="22" t="str">
        <f>IF(SUM('Control Sample Data'!J$3:J$194)&gt;10,IF(AND(ISNUMBER('Control Sample Data'!J71),'Control Sample Data'!J71&lt;35,'Control Sample Data'!J71&gt;0),'Control Sample Data'!J71-'Choose Housekeeping Genes'!AH$20,35-'Choose Housekeeping Genes'!AH$20),"")</f>
        <v/>
      </c>
      <c r="AG71" s="22" t="str">
        <f>IF(SUM('Control Sample Data'!K$3:K$194)&gt;10,IF(AND(ISNUMBER('Control Sample Data'!K71),'Control Sample Data'!K71&lt;35,'Control Sample Data'!K71&gt;0),'Control Sample Data'!K71-'Choose Housekeeping Genes'!AI$20,35-'Choose Housekeeping Genes'!AI$20),"")</f>
        <v/>
      </c>
      <c r="AH71" s="22" t="str">
        <f>IF(SUM('Control Sample Data'!L$3:L$194)&gt;10,IF(AND(ISNUMBER('Control Sample Data'!L71),'Control Sample Data'!L71&lt;35,'Control Sample Data'!L71&gt;0),'Control Sample Data'!L71-'Choose Housekeeping Genes'!AJ$20,35-'Choose Housekeeping Genes'!AJ$20),"")</f>
        <v/>
      </c>
      <c r="AI71" s="22" t="str">
        <f>IF(SUM('Control Sample Data'!M$3:M$194)&gt;10,IF(AND(ISNUMBER('Control Sample Data'!M71),'Control Sample Data'!M71&lt;35,'Control Sample Data'!M71&gt;0),'Control Sample Data'!M71-'Choose Housekeeping Genes'!AK$20,35-'Choose Housekeeping Genes'!AK$20),"")</f>
        <v/>
      </c>
      <c r="AJ71" s="22" t="str">
        <f>IF(SUM('Control Sample Data'!N$3:N$194)&gt;10,IF(AND(ISNUMBER('Control Sample Data'!N71),'Control Sample Data'!N71&lt;35,'Control Sample Data'!N71&gt;0),'Control Sample Data'!N71-'Choose Housekeeping Genes'!AL$20,35-'Choose Housekeeping Genes'!AL$20),"")</f>
        <v/>
      </c>
      <c r="AK71" s="22" t="str">
        <f>IF(SUM('Control Sample Data'!O$3:O$194)&gt;10,IF(AND(ISNUMBER('Control Sample Data'!O71),'Control Sample Data'!O71&lt;35,'Control Sample Data'!O71&gt;0),'Control Sample Data'!O71-'Choose Housekeeping Genes'!AM$20,35-'Choose Housekeeping Genes'!AM$20),"")</f>
        <v/>
      </c>
      <c r="AL71" s="22" t="str">
        <f>IF(SUM('Control Sample Data'!P$3:P$194)&gt;10,IF(AND(ISNUMBER('Control Sample Data'!P71),'Control Sample Data'!P71&lt;35,'Control Sample Data'!P71&gt;0),'Control Sample Data'!P71-'Choose Housekeeping Genes'!AN$20,35-'Choose Housekeeping Genes'!AN$20),"")</f>
        <v/>
      </c>
      <c r="AM71" s="22" t="str">
        <f>IF(SUM('Control Sample Data'!Q$3:Q$194)&gt;10,IF(AND(ISNUMBER('Control Sample Data'!Q71),'Control Sample Data'!Q71&lt;35,'Control Sample Data'!Q71&gt;0),'Control Sample Data'!Q71-'Choose Housekeeping Genes'!AO$20,35-'Choose Housekeeping Genes'!AO$20),"")</f>
        <v/>
      </c>
      <c r="AN71" s="22" t="str">
        <f>IF(SUM('Control Sample Data'!R$3:R$194)&gt;10,IF(AND(ISNUMBER('Control Sample Data'!R71),'Control Sample Data'!R71&lt;35,'Control Sample Data'!R71&gt;0),'Control Sample Data'!R71-'Choose Housekeeping Genes'!AP$20,35-'Choose Housekeeping Genes'!AP$20),"")</f>
        <v/>
      </c>
      <c r="AO71" s="22" t="str">
        <f>IF(SUM('Control Sample Data'!S$3:S$194)&gt;10,IF(AND(ISNUMBER('Control Sample Data'!S71),'Control Sample Data'!S71&lt;35,'Control Sample Data'!S71&gt;0),'Control Sample Data'!S71-'Choose Housekeeping Genes'!AQ$20,35-'Choose Housekeeping Genes'!AQ$20),"")</f>
        <v/>
      </c>
      <c r="AP71" s="22" t="str">
        <f>IF(SUM('Control Sample Data'!T$3:T$194)&gt;10,IF(AND(ISNUMBER('Control Sample Data'!T71),'Control Sample Data'!T71&lt;35,'Control Sample Data'!T71&gt;0),'Control Sample Data'!T71-'Choose Housekeeping Genes'!AR$20,35-'Choose Housekeeping Genes'!AR$20),"")</f>
        <v/>
      </c>
      <c r="AQ71" s="22" t="str">
        <f>IF(SUM('Control Sample Data'!U$3:U$194)&gt;10,IF(AND(ISNUMBER('Control Sample Data'!U71),'Control Sample Data'!U71&lt;35,'Control Sample Data'!U71&gt;0),'Control Sample Data'!U71-'Choose Housekeeping Genes'!AS$20,35-'Choose Housekeeping Genes'!AS$20),"")</f>
        <v/>
      </c>
      <c r="AR71" s="22" t="str">
        <f>IF(SUM('Control Sample Data'!V$3:V$194)&gt;10,IF(AND(ISNUMBER('Control Sample Data'!V71),'Control Sample Data'!V71&lt;35,'Control Sample Data'!V71&gt;0),'Control Sample Data'!V71-'Choose Housekeeping Genes'!AT$20,35-'Choose Housekeeping Genes'!AT$20),"")</f>
        <v/>
      </c>
      <c r="AS71" s="73" t="str">
        <f>'Control Sample Data'!A71</f>
        <v>Gm16551</v>
      </c>
      <c r="AT71" s="21" t="s">
        <v>304</v>
      </c>
      <c r="AU71" s="22" t="str">
        <f ca="1">IF(ISNUMBER(C71-'Choose Housekeeping Genes'!D$12),C71-'Choose Housekeeping Genes'!D$12,"")</f>
        <v/>
      </c>
      <c r="AV71" s="22" t="str">
        <f ca="1">IF(ISNUMBER(D71-'Choose Housekeeping Genes'!E$12),D71-'Choose Housekeeping Genes'!E$12,"")</f>
        <v/>
      </c>
      <c r="AW71" s="22" t="str">
        <f ca="1">IF(ISNUMBER(E71-'Choose Housekeeping Genes'!F$12),E71-'Choose Housekeeping Genes'!F$12,"")</f>
        <v/>
      </c>
      <c r="AX71" s="22" t="str">
        <f ca="1">IF(ISNUMBER(F71-'Choose Housekeeping Genes'!G$12),F71-'Choose Housekeeping Genes'!G$12,"")</f>
        <v/>
      </c>
      <c r="AY71" s="22" t="str">
        <f ca="1">IF(ISNUMBER(G71-'Choose Housekeeping Genes'!H$12),G71-'Choose Housekeeping Genes'!H$12,"")</f>
        <v/>
      </c>
      <c r="AZ71" s="22" t="str">
        <f ca="1">IF(ISNUMBER(H71-'Choose Housekeeping Genes'!I$12),H71-'Choose Housekeeping Genes'!I$12,"")</f>
        <v/>
      </c>
      <c r="BA71" s="22" t="str">
        <f ca="1">IF(ISNUMBER(I71-'Choose Housekeeping Genes'!J$12),I71-'Choose Housekeeping Genes'!J$12,"")</f>
        <v/>
      </c>
      <c r="BB71" s="22" t="str">
        <f ca="1">IF(ISNUMBER(J71-'Choose Housekeeping Genes'!K$12),J71-'Choose Housekeeping Genes'!K$12,"")</f>
        <v/>
      </c>
      <c r="BC71" s="22" t="str">
        <f ca="1">IF(ISNUMBER(K71-'Choose Housekeeping Genes'!L$12),K71-'Choose Housekeeping Genes'!L$12,"")</f>
        <v/>
      </c>
      <c r="BD71" s="22" t="str">
        <f ca="1">IF(ISNUMBER(L71-'Choose Housekeeping Genes'!M$12),L71-'Choose Housekeeping Genes'!M$12,"")</f>
        <v/>
      </c>
      <c r="BE71" s="22" t="str">
        <f ca="1">IF(ISNUMBER(M71-'Choose Housekeeping Genes'!N$12),M71-'Choose Housekeeping Genes'!N$12,"")</f>
        <v/>
      </c>
      <c r="BF71" s="22" t="str">
        <f ca="1">IF(ISNUMBER(N71-'Choose Housekeeping Genes'!O$12),N71-'Choose Housekeeping Genes'!O$12,"")</f>
        <v/>
      </c>
      <c r="BG71" s="22" t="str">
        <f ca="1">IF(ISNUMBER(O71-'Choose Housekeeping Genes'!P$12),O71-'Choose Housekeeping Genes'!P$12,"")</f>
        <v/>
      </c>
      <c r="BH71" s="22" t="str">
        <f ca="1">IF(ISNUMBER(P71-'Choose Housekeeping Genes'!Q$12),P71-'Choose Housekeeping Genes'!Q$12,"")</f>
        <v/>
      </c>
      <c r="BI71" s="22" t="str">
        <f ca="1">IF(ISNUMBER(Q71-'Choose Housekeeping Genes'!R$12),Q71-'Choose Housekeeping Genes'!R$12,"")</f>
        <v/>
      </c>
      <c r="BJ71" s="22" t="str">
        <f ca="1">IF(ISNUMBER(R71-'Choose Housekeeping Genes'!S$12),R71-'Choose Housekeeping Genes'!S$12,"")</f>
        <v/>
      </c>
      <c r="BK71" s="22" t="str">
        <f ca="1">IF(ISNUMBER(S71-'Choose Housekeeping Genes'!T$12),S71-'Choose Housekeeping Genes'!T$12,"")</f>
        <v/>
      </c>
      <c r="BL71" s="22" t="str">
        <f ca="1">IF(ISNUMBER(T71-'Choose Housekeeping Genes'!U$12),T71-'Choose Housekeeping Genes'!U$12,"")</f>
        <v/>
      </c>
      <c r="BM71" s="22" t="str">
        <f ca="1">IF(ISNUMBER(U71-'Choose Housekeeping Genes'!V$12),U71-'Choose Housekeeping Genes'!V$12,"")</f>
        <v/>
      </c>
      <c r="BN71" s="22" t="str">
        <f ca="1">IF(ISNUMBER(V71-'Choose Housekeeping Genes'!W$12),V71-'Choose Housekeeping Genes'!W$12,"")</f>
        <v/>
      </c>
      <c r="BO71" s="147" t="str">
        <f t="shared" si="48"/>
        <v>Gm16551</v>
      </c>
      <c r="BP71" s="145" t="s">
        <v>304</v>
      </c>
      <c r="BQ71" s="22" t="str">
        <f ca="1">IF(ISNUMBER(Y71-'Choose Housekeeping Genes'!AA$12),Y71-'Choose Housekeeping Genes'!AA$12,"")</f>
        <v/>
      </c>
      <c r="BR71" s="22" t="str">
        <f ca="1">IF(ISNUMBER(Z71-'Choose Housekeeping Genes'!AB$12),Z71-'Choose Housekeeping Genes'!AB$12,"")</f>
        <v/>
      </c>
      <c r="BS71" s="22" t="str">
        <f ca="1">IF(ISNUMBER(AA71-'Choose Housekeeping Genes'!AC$12),AA71-'Choose Housekeeping Genes'!AC$12,"")</f>
        <v/>
      </c>
      <c r="BT71" s="22" t="str">
        <f ca="1">IF(ISNUMBER(AB71-'Choose Housekeeping Genes'!AD$12),AB71-'Choose Housekeeping Genes'!AD$12,"")</f>
        <v/>
      </c>
      <c r="BU71" s="22" t="str">
        <f ca="1">IF(ISNUMBER(AC71-'Choose Housekeeping Genes'!AE$12),AC71-'Choose Housekeeping Genes'!AE$12,"")</f>
        <v/>
      </c>
      <c r="BV71" s="22" t="str">
        <f ca="1">IF(ISNUMBER(AD71-'Choose Housekeeping Genes'!AF$12),AD71-'Choose Housekeeping Genes'!AF$12,"")</f>
        <v/>
      </c>
      <c r="BW71" s="22" t="str">
        <f ca="1">IF(ISNUMBER(AE71-'Choose Housekeeping Genes'!AG$12),AE71-'Choose Housekeeping Genes'!AG$12,"")</f>
        <v/>
      </c>
      <c r="BX71" s="22" t="str">
        <f ca="1">IF(ISNUMBER(AF71-'Choose Housekeeping Genes'!AH$12),AF71-'Choose Housekeeping Genes'!AH$12,"")</f>
        <v/>
      </c>
      <c r="BY71" s="22" t="str">
        <f ca="1">IF(ISNUMBER(AG71-'Choose Housekeeping Genes'!AI$12),AG71-'Choose Housekeeping Genes'!AI$12,"")</f>
        <v/>
      </c>
      <c r="BZ71" s="22" t="str">
        <f ca="1">IF(ISNUMBER(AH71-'Choose Housekeeping Genes'!AJ$12),AH71-'Choose Housekeeping Genes'!AJ$12,"")</f>
        <v/>
      </c>
      <c r="CA71" s="22" t="str">
        <f ca="1">IF(ISNUMBER(AI71-'Choose Housekeeping Genes'!AK$12),AI71-'Choose Housekeeping Genes'!AK$12,"")</f>
        <v/>
      </c>
      <c r="CB71" s="22" t="str">
        <f ca="1">IF(ISNUMBER(AJ71-'Choose Housekeeping Genes'!AL$12),AJ71-'Choose Housekeeping Genes'!AL$12,"")</f>
        <v/>
      </c>
      <c r="CC71" s="22" t="str">
        <f ca="1">IF(ISNUMBER(AK71-'Choose Housekeeping Genes'!AM$12),AK71-'Choose Housekeeping Genes'!AM$12,"")</f>
        <v/>
      </c>
      <c r="CD71" s="22" t="str">
        <f ca="1">IF(ISNUMBER(AL71-'Choose Housekeeping Genes'!AN$12),AL71-'Choose Housekeeping Genes'!AN$12,"")</f>
        <v/>
      </c>
      <c r="CE71" s="22" t="str">
        <f ca="1">IF(ISNUMBER(AM71-'Choose Housekeeping Genes'!AO$12),AM71-'Choose Housekeeping Genes'!AO$12,"")</f>
        <v/>
      </c>
      <c r="CF71" s="22" t="str">
        <f ca="1">IF(ISNUMBER(AN71-'Choose Housekeeping Genes'!AP$12),AN71-'Choose Housekeeping Genes'!AP$12,"")</f>
        <v/>
      </c>
      <c r="CG71" s="22" t="str">
        <f ca="1">IF(ISNUMBER(AO71-'Choose Housekeeping Genes'!AQ$12),AO71-'Choose Housekeeping Genes'!AQ$12,"")</f>
        <v/>
      </c>
      <c r="CH71" s="22" t="str">
        <f ca="1">IF(ISNUMBER(AP71-'Choose Housekeeping Genes'!AR$12),AP71-'Choose Housekeeping Genes'!AR$12,"")</f>
        <v/>
      </c>
      <c r="CI71" s="22" t="str">
        <f ca="1">IF(ISNUMBER(AQ71-'Choose Housekeeping Genes'!AS$12),AQ71-'Choose Housekeeping Genes'!AS$12,"")</f>
        <v/>
      </c>
      <c r="CJ71" s="22" t="str">
        <f ca="1">IF(ISNUMBER(AR71-'Choose Housekeeping Genes'!AT$12),AR71-'Choose Housekeeping Genes'!AT$12,"")</f>
        <v/>
      </c>
      <c r="CK71" s="69" t="e">
        <f t="shared" ca="1" si="49"/>
        <v>#DIV/0!</v>
      </c>
      <c r="CL71" s="148" t="e">
        <f t="shared" ca="1" si="50"/>
        <v>#DIV/0!</v>
      </c>
      <c r="DA71" s="73" t="str">
        <f>'Transcript table'!C79</f>
        <v>Gm16551</v>
      </c>
      <c r="DB71" s="21" t="s">
        <v>304</v>
      </c>
      <c r="DC71" s="68" t="str">
        <f t="shared" ca="1" si="51"/>
        <v/>
      </c>
      <c r="DD71" s="68" t="str">
        <f t="shared" ca="1" si="52"/>
        <v/>
      </c>
      <c r="DE71" s="68" t="str">
        <f t="shared" ca="1" si="53"/>
        <v/>
      </c>
      <c r="DF71" s="68" t="str">
        <f t="shared" ca="1" si="54"/>
        <v/>
      </c>
      <c r="DG71" s="68" t="str">
        <f t="shared" ca="1" si="55"/>
        <v/>
      </c>
      <c r="DH71" s="68" t="str">
        <f t="shared" ca="1" si="56"/>
        <v/>
      </c>
      <c r="DI71" s="68" t="str">
        <f t="shared" ca="1" si="57"/>
        <v/>
      </c>
      <c r="DJ71" s="68" t="str">
        <f t="shared" ca="1" si="58"/>
        <v/>
      </c>
      <c r="DK71" s="68" t="str">
        <f t="shared" ca="1" si="59"/>
        <v/>
      </c>
      <c r="DL71" s="68" t="str">
        <f t="shared" ca="1" si="60"/>
        <v/>
      </c>
      <c r="DM71" s="68" t="str">
        <f t="shared" ca="1" si="61"/>
        <v/>
      </c>
      <c r="DN71" s="68" t="str">
        <f t="shared" ca="1" si="62"/>
        <v/>
      </c>
      <c r="DO71" s="68" t="str">
        <f t="shared" ca="1" si="63"/>
        <v/>
      </c>
      <c r="DP71" s="68" t="str">
        <f t="shared" ca="1" si="64"/>
        <v/>
      </c>
      <c r="DQ71" s="68" t="str">
        <f t="shared" ca="1" si="65"/>
        <v/>
      </c>
      <c r="DR71" s="68" t="str">
        <f t="shared" ca="1" si="66"/>
        <v/>
      </c>
      <c r="DS71" s="68" t="str">
        <f t="shared" ca="1" si="67"/>
        <v/>
      </c>
      <c r="DT71" s="68" t="str">
        <f t="shared" ca="1" si="68"/>
        <v/>
      </c>
      <c r="DU71" s="68" t="str">
        <f t="shared" ca="1" si="69"/>
        <v/>
      </c>
      <c r="DV71" s="68" t="str">
        <f t="shared" ca="1" si="70"/>
        <v/>
      </c>
      <c r="DW71" s="146" t="str">
        <f>'Transcript table'!C79</f>
        <v>Gm16551</v>
      </c>
      <c r="DX71" s="145" t="s">
        <v>304</v>
      </c>
      <c r="DY71" s="68" t="str">
        <f t="shared" ca="1" si="71"/>
        <v/>
      </c>
      <c r="DZ71" s="68" t="str">
        <f t="shared" ca="1" si="72"/>
        <v/>
      </c>
      <c r="EA71" s="68" t="str">
        <f t="shared" ca="1" si="73"/>
        <v/>
      </c>
      <c r="EB71" s="68" t="str">
        <f t="shared" ca="1" si="74"/>
        <v/>
      </c>
      <c r="EC71" s="68" t="str">
        <f t="shared" ca="1" si="75"/>
        <v/>
      </c>
      <c r="ED71" s="68" t="str">
        <f t="shared" ca="1" si="76"/>
        <v/>
      </c>
      <c r="EE71" s="68" t="str">
        <f t="shared" ca="1" si="77"/>
        <v/>
      </c>
      <c r="EF71" s="68" t="str">
        <f t="shared" ca="1" si="78"/>
        <v/>
      </c>
      <c r="EG71" s="68" t="str">
        <f t="shared" ca="1" si="79"/>
        <v/>
      </c>
      <c r="EH71" s="68" t="str">
        <f t="shared" ca="1" si="80"/>
        <v/>
      </c>
      <c r="EI71" s="68" t="str">
        <f t="shared" ca="1" si="81"/>
        <v/>
      </c>
      <c r="EJ71" s="68" t="str">
        <f t="shared" ca="1" si="82"/>
        <v/>
      </c>
      <c r="EK71" s="68" t="str">
        <f t="shared" ca="1" si="83"/>
        <v/>
      </c>
      <c r="EL71" s="68" t="str">
        <f t="shared" ca="1" si="84"/>
        <v/>
      </c>
      <c r="EM71" s="68" t="str">
        <f t="shared" ca="1" si="85"/>
        <v/>
      </c>
      <c r="EN71" s="68" t="str">
        <f t="shared" ca="1" si="86"/>
        <v/>
      </c>
      <c r="EO71" s="68" t="str">
        <f t="shared" ca="1" si="87"/>
        <v/>
      </c>
      <c r="EP71" s="68" t="str">
        <f t="shared" ca="1" si="88"/>
        <v/>
      </c>
      <c r="EQ71" s="68" t="str">
        <f t="shared" ca="1" si="89"/>
        <v/>
      </c>
      <c r="ER71" s="68" t="str">
        <f t="shared" ca="1" si="90"/>
        <v/>
      </c>
    </row>
    <row r="72" spans="1:148" ht="12.75" customHeight="1">
      <c r="A72" s="139" t="str">
        <f>'Test Sample Data'!A72</f>
        <v>Gm16845-1</v>
      </c>
      <c r="B72" s="141" t="s">
        <v>302</v>
      </c>
      <c r="C72" s="22" t="str">
        <f>IF(SUM('Test Sample Data'!C$3:C$194)&gt;10,IF(AND(ISNUMBER('Test Sample Data'!C72),'Test Sample Data'!C72&lt;35,'Test Sample Data'!C72&gt;0),'Test Sample Data'!C72-'Choose Housekeeping Genes'!D$20,35-'Choose Housekeeping Genes'!D$20),"")</f>
        <v/>
      </c>
      <c r="D72" s="22" t="str">
        <f>IF(SUM('Test Sample Data'!D$3:D$194)&gt;10,IF(AND(ISNUMBER('Test Sample Data'!D72),'Test Sample Data'!D72&lt;35,'Test Sample Data'!D72&gt;0),'Test Sample Data'!D72-'Choose Housekeeping Genes'!E$20,35-'Choose Housekeeping Genes'!E$20),"")</f>
        <v/>
      </c>
      <c r="E72" s="22" t="str">
        <f>IF(SUM('Test Sample Data'!E$3:E$194)&gt;10,IF(AND(ISNUMBER('Test Sample Data'!E72),'Test Sample Data'!E72&lt;35,'Test Sample Data'!E72&gt;0),'Test Sample Data'!E72-'Choose Housekeeping Genes'!F$20,35-'Choose Housekeeping Genes'!F$20),"")</f>
        <v/>
      </c>
      <c r="F72" s="22" t="str">
        <f>IF(SUM('Test Sample Data'!F$3:F$194)&gt;10,IF(AND(ISNUMBER('Test Sample Data'!F72),'Test Sample Data'!F72&lt;35,'Test Sample Data'!F72&gt;0),'Test Sample Data'!F72-'Choose Housekeeping Genes'!G$20,35-'Choose Housekeeping Genes'!G$20),"")</f>
        <v/>
      </c>
      <c r="G72" s="22" t="str">
        <f>IF(SUM('Test Sample Data'!G$3:G$194)&gt;10,IF(AND(ISNUMBER('Test Sample Data'!G72),'Test Sample Data'!G72&lt;35,'Test Sample Data'!G72&gt;0),'Test Sample Data'!G72-'Choose Housekeeping Genes'!H$20,35-'Choose Housekeeping Genes'!H$20),"")</f>
        <v/>
      </c>
      <c r="H72" s="22" t="str">
        <f>IF(SUM('Test Sample Data'!H$3:H$194)&gt;10,IF(AND(ISNUMBER('Test Sample Data'!H72),'Test Sample Data'!H72&lt;35,'Test Sample Data'!H72&gt;0),'Test Sample Data'!H72-'Choose Housekeeping Genes'!I$20,35-'Choose Housekeeping Genes'!I$20),"")</f>
        <v/>
      </c>
      <c r="I72" s="22" t="str">
        <f>IF(SUM('Test Sample Data'!I$3:I$194)&gt;10,IF(AND(ISNUMBER('Test Sample Data'!I72),'Test Sample Data'!I72&lt;35,'Test Sample Data'!I72&gt;0),'Test Sample Data'!I72-'Choose Housekeeping Genes'!J$20,35-'Choose Housekeeping Genes'!J$20),"")</f>
        <v/>
      </c>
      <c r="J72" s="22" t="str">
        <f>IF(SUM('Test Sample Data'!J$3:J$194)&gt;10,IF(AND(ISNUMBER('Test Sample Data'!J72),'Test Sample Data'!J72&lt;35,'Test Sample Data'!J72&gt;0),'Test Sample Data'!J72-'Choose Housekeeping Genes'!K$20,35-'Choose Housekeeping Genes'!K$20),"")</f>
        <v/>
      </c>
      <c r="K72" s="22" t="str">
        <f>IF(SUM('Test Sample Data'!K$3:K$194)&gt;10,IF(AND(ISNUMBER('Test Sample Data'!K72),'Test Sample Data'!K72&lt;35,'Test Sample Data'!K72&gt;0),'Test Sample Data'!K72-'Choose Housekeeping Genes'!L$20,35-'Choose Housekeeping Genes'!L$20),"")</f>
        <v/>
      </c>
      <c r="L72" s="22" t="str">
        <f>IF(SUM('Test Sample Data'!L$3:L$194)&gt;10,IF(AND(ISNUMBER('Test Sample Data'!L72),'Test Sample Data'!L72&lt;35,'Test Sample Data'!L72&gt;0),'Test Sample Data'!L72-'Choose Housekeeping Genes'!M$20,35-'Choose Housekeeping Genes'!M$20),"")</f>
        <v/>
      </c>
      <c r="M72" s="22" t="str">
        <f>IF(SUM('Test Sample Data'!M$3:M$194)&gt;10,IF(AND(ISNUMBER('Test Sample Data'!M72),'Test Sample Data'!M72&lt;35,'Test Sample Data'!M72&gt;0),'Test Sample Data'!M72-'Choose Housekeeping Genes'!N$20,35-'Choose Housekeeping Genes'!N$20),"")</f>
        <v/>
      </c>
      <c r="N72" s="22" t="str">
        <f>IF(SUM('Test Sample Data'!N$3:N$194)&gt;10,IF(AND(ISNUMBER('Test Sample Data'!N72),'Test Sample Data'!N72&lt;35,'Test Sample Data'!N72&gt;0),'Test Sample Data'!N72-'Choose Housekeeping Genes'!O$20,35-'Choose Housekeeping Genes'!O$20),"")</f>
        <v/>
      </c>
      <c r="O72" s="22" t="str">
        <f>IF(SUM('Test Sample Data'!O$3:O$194)&gt;10,IF(AND(ISNUMBER('Test Sample Data'!O72),'Test Sample Data'!O72&lt;35,'Test Sample Data'!O72&gt;0),'Test Sample Data'!O72-'Choose Housekeeping Genes'!P$20,35-'Choose Housekeeping Genes'!P$20),"")</f>
        <v/>
      </c>
      <c r="P72" s="22" t="str">
        <f>IF(SUM('Test Sample Data'!P$3:P$194)&gt;10,IF(AND(ISNUMBER('Test Sample Data'!P72),'Test Sample Data'!P72&lt;35,'Test Sample Data'!P72&gt;0),'Test Sample Data'!P72-'Choose Housekeeping Genes'!Q$20,35-'Choose Housekeeping Genes'!Q$20),"")</f>
        <v/>
      </c>
      <c r="Q72" s="22" t="str">
        <f>IF(SUM('Test Sample Data'!Q$3:Q$194)&gt;10,IF(AND(ISNUMBER('Test Sample Data'!Q72),'Test Sample Data'!Q72&lt;35,'Test Sample Data'!Q72&gt;0),'Test Sample Data'!Q72-'Choose Housekeeping Genes'!R$20,35-'Choose Housekeeping Genes'!R$20),"")</f>
        <v/>
      </c>
      <c r="R72" s="22" t="str">
        <f>IF(SUM('Test Sample Data'!R$3:R$194)&gt;10,IF(AND(ISNUMBER('Test Sample Data'!R72),'Test Sample Data'!R72&lt;35,'Test Sample Data'!R72&gt;0),'Test Sample Data'!R72-'Choose Housekeeping Genes'!S$20,35-'Choose Housekeeping Genes'!S$20),"")</f>
        <v/>
      </c>
      <c r="S72" s="22" t="str">
        <f>IF(SUM('Test Sample Data'!S$3:S$194)&gt;10,IF(AND(ISNUMBER('Test Sample Data'!S72),'Test Sample Data'!S72&lt;35,'Test Sample Data'!S72&gt;0),'Test Sample Data'!S72-'Choose Housekeeping Genes'!T$20,35-'Choose Housekeeping Genes'!T$20),"")</f>
        <v/>
      </c>
      <c r="T72" s="22" t="str">
        <f>IF(SUM('Test Sample Data'!T$3:T$194)&gt;10,IF(AND(ISNUMBER('Test Sample Data'!T72),'Test Sample Data'!T72&lt;35,'Test Sample Data'!T72&gt;0),'Test Sample Data'!T72-'Choose Housekeeping Genes'!U$20,35-'Choose Housekeeping Genes'!U$20),"")</f>
        <v/>
      </c>
      <c r="U72" s="22" t="str">
        <f>IF(SUM('Test Sample Data'!U$3:U$194)&gt;10,IF(AND(ISNUMBER('Test Sample Data'!U72),'Test Sample Data'!U72&lt;35,'Test Sample Data'!U72&gt;0),'Test Sample Data'!U72-'Choose Housekeeping Genes'!V$20,35-'Choose Housekeeping Genes'!V$20),"")</f>
        <v/>
      </c>
      <c r="V72" s="22" t="str">
        <f>IF(SUM('Test Sample Data'!V$3:V$194)&gt;10,IF(AND(ISNUMBER('Test Sample Data'!V72),'Test Sample Data'!V72&lt;35,'Test Sample Data'!V72&gt;0),'Test Sample Data'!V72-'Choose Housekeeping Genes'!W$20,35-'Choose Housekeeping Genes'!W$20),"")</f>
        <v/>
      </c>
      <c r="W72" s="144" t="str">
        <f>'Control Sample Data'!A72</f>
        <v>Gm16845-1</v>
      </c>
      <c r="X72" s="145" t="s">
        <v>302</v>
      </c>
      <c r="Y72" s="22" t="str">
        <f>IF(SUM('Control Sample Data'!C$3:C$194)&gt;10,IF(AND(ISNUMBER('Control Sample Data'!C72),'Control Sample Data'!C72&lt;35,'Control Sample Data'!C72&gt;0),'Control Sample Data'!C72-'Choose Housekeeping Genes'!AA$20,35-'Choose Housekeeping Genes'!AA$20),"")</f>
        <v/>
      </c>
      <c r="Z72" s="22" t="str">
        <f>IF(SUM('Control Sample Data'!D$3:D$194)&gt;10,IF(AND(ISNUMBER('Control Sample Data'!D72),'Control Sample Data'!D72&lt;35,'Control Sample Data'!D72&gt;0),'Control Sample Data'!D72-'Choose Housekeeping Genes'!AB$20,35-'Choose Housekeeping Genes'!AB$20),"")</f>
        <v/>
      </c>
      <c r="AA72" s="22" t="str">
        <f>IF(SUM('Control Sample Data'!E$3:E$194)&gt;10,IF(AND(ISNUMBER('Control Sample Data'!E72),'Control Sample Data'!E72&lt;35,'Control Sample Data'!E72&gt;0),'Control Sample Data'!E72-'Choose Housekeeping Genes'!AC$20,35-'Choose Housekeeping Genes'!AC$20),"")</f>
        <v/>
      </c>
      <c r="AB72" s="22" t="str">
        <f>IF(SUM('Control Sample Data'!F$3:F$194)&gt;10,IF(AND(ISNUMBER('Control Sample Data'!F72),'Control Sample Data'!F72&lt;35,'Control Sample Data'!F72&gt;0),'Control Sample Data'!F72-'Choose Housekeeping Genes'!AD$20,35-'Choose Housekeeping Genes'!AD$20),"")</f>
        <v/>
      </c>
      <c r="AC72" s="22" t="str">
        <f>IF(SUM('Control Sample Data'!G$3:G$194)&gt;10,IF(AND(ISNUMBER('Control Sample Data'!G72),'Control Sample Data'!G72&lt;35,'Control Sample Data'!G72&gt;0),'Control Sample Data'!G72-'Choose Housekeeping Genes'!AE$20,35-'Choose Housekeeping Genes'!AE$20),"")</f>
        <v/>
      </c>
      <c r="AD72" s="22" t="str">
        <f>IF(SUM('Control Sample Data'!H$3:H$194)&gt;10,IF(AND(ISNUMBER('Control Sample Data'!H72),'Control Sample Data'!H72&lt;35,'Control Sample Data'!H72&gt;0),'Control Sample Data'!H72-'Choose Housekeeping Genes'!AF$20,35-'Choose Housekeeping Genes'!AF$20),"")</f>
        <v/>
      </c>
      <c r="AE72" s="22" t="str">
        <f>IF(SUM('Control Sample Data'!I$3:I$194)&gt;10,IF(AND(ISNUMBER('Control Sample Data'!I72),'Control Sample Data'!I72&lt;35,'Control Sample Data'!I72&gt;0),'Control Sample Data'!I72-'Choose Housekeeping Genes'!AG$20,35-'Choose Housekeeping Genes'!AG$20),"")</f>
        <v/>
      </c>
      <c r="AF72" s="22" t="str">
        <f>IF(SUM('Control Sample Data'!J$3:J$194)&gt;10,IF(AND(ISNUMBER('Control Sample Data'!J72),'Control Sample Data'!J72&lt;35,'Control Sample Data'!J72&gt;0),'Control Sample Data'!J72-'Choose Housekeeping Genes'!AH$20,35-'Choose Housekeeping Genes'!AH$20),"")</f>
        <v/>
      </c>
      <c r="AG72" s="22" t="str">
        <f>IF(SUM('Control Sample Data'!K$3:K$194)&gt;10,IF(AND(ISNUMBER('Control Sample Data'!K72),'Control Sample Data'!K72&lt;35,'Control Sample Data'!K72&gt;0),'Control Sample Data'!K72-'Choose Housekeeping Genes'!AI$20,35-'Choose Housekeeping Genes'!AI$20),"")</f>
        <v/>
      </c>
      <c r="AH72" s="22" t="str">
        <f>IF(SUM('Control Sample Data'!L$3:L$194)&gt;10,IF(AND(ISNUMBER('Control Sample Data'!L72),'Control Sample Data'!L72&lt;35,'Control Sample Data'!L72&gt;0),'Control Sample Data'!L72-'Choose Housekeeping Genes'!AJ$20,35-'Choose Housekeeping Genes'!AJ$20),"")</f>
        <v/>
      </c>
      <c r="AI72" s="22" t="str">
        <f>IF(SUM('Control Sample Data'!M$3:M$194)&gt;10,IF(AND(ISNUMBER('Control Sample Data'!M72),'Control Sample Data'!M72&lt;35,'Control Sample Data'!M72&gt;0),'Control Sample Data'!M72-'Choose Housekeeping Genes'!AK$20,35-'Choose Housekeeping Genes'!AK$20),"")</f>
        <v/>
      </c>
      <c r="AJ72" s="22" t="str">
        <f>IF(SUM('Control Sample Data'!N$3:N$194)&gt;10,IF(AND(ISNUMBER('Control Sample Data'!N72),'Control Sample Data'!N72&lt;35,'Control Sample Data'!N72&gt;0),'Control Sample Data'!N72-'Choose Housekeeping Genes'!AL$20,35-'Choose Housekeeping Genes'!AL$20),"")</f>
        <v/>
      </c>
      <c r="AK72" s="22" t="str">
        <f>IF(SUM('Control Sample Data'!O$3:O$194)&gt;10,IF(AND(ISNUMBER('Control Sample Data'!O72),'Control Sample Data'!O72&lt;35,'Control Sample Data'!O72&gt;0),'Control Sample Data'!O72-'Choose Housekeeping Genes'!AM$20,35-'Choose Housekeeping Genes'!AM$20),"")</f>
        <v/>
      </c>
      <c r="AL72" s="22" t="str">
        <f>IF(SUM('Control Sample Data'!P$3:P$194)&gt;10,IF(AND(ISNUMBER('Control Sample Data'!P72),'Control Sample Data'!P72&lt;35,'Control Sample Data'!P72&gt;0),'Control Sample Data'!P72-'Choose Housekeeping Genes'!AN$20,35-'Choose Housekeeping Genes'!AN$20),"")</f>
        <v/>
      </c>
      <c r="AM72" s="22" t="str">
        <f>IF(SUM('Control Sample Data'!Q$3:Q$194)&gt;10,IF(AND(ISNUMBER('Control Sample Data'!Q72),'Control Sample Data'!Q72&lt;35,'Control Sample Data'!Q72&gt;0),'Control Sample Data'!Q72-'Choose Housekeeping Genes'!AO$20,35-'Choose Housekeeping Genes'!AO$20),"")</f>
        <v/>
      </c>
      <c r="AN72" s="22" t="str">
        <f>IF(SUM('Control Sample Data'!R$3:R$194)&gt;10,IF(AND(ISNUMBER('Control Sample Data'!R72),'Control Sample Data'!R72&lt;35,'Control Sample Data'!R72&gt;0),'Control Sample Data'!R72-'Choose Housekeeping Genes'!AP$20,35-'Choose Housekeeping Genes'!AP$20),"")</f>
        <v/>
      </c>
      <c r="AO72" s="22" t="str">
        <f>IF(SUM('Control Sample Data'!S$3:S$194)&gt;10,IF(AND(ISNUMBER('Control Sample Data'!S72),'Control Sample Data'!S72&lt;35,'Control Sample Data'!S72&gt;0),'Control Sample Data'!S72-'Choose Housekeeping Genes'!AQ$20,35-'Choose Housekeeping Genes'!AQ$20),"")</f>
        <v/>
      </c>
      <c r="AP72" s="22" t="str">
        <f>IF(SUM('Control Sample Data'!T$3:T$194)&gt;10,IF(AND(ISNUMBER('Control Sample Data'!T72),'Control Sample Data'!T72&lt;35,'Control Sample Data'!T72&gt;0),'Control Sample Data'!T72-'Choose Housekeeping Genes'!AR$20,35-'Choose Housekeeping Genes'!AR$20),"")</f>
        <v/>
      </c>
      <c r="AQ72" s="22" t="str">
        <f>IF(SUM('Control Sample Data'!U$3:U$194)&gt;10,IF(AND(ISNUMBER('Control Sample Data'!U72),'Control Sample Data'!U72&lt;35,'Control Sample Data'!U72&gt;0),'Control Sample Data'!U72-'Choose Housekeeping Genes'!AS$20,35-'Choose Housekeeping Genes'!AS$20),"")</f>
        <v/>
      </c>
      <c r="AR72" s="22" t="str">
        <f>IF(SUM('Control Sample Data'!V$3:V$194)&gt;10,IF(AND(ISNUMBER('Control Sample Data'!V72),'Control Sample Data'!V72&lt;35,'Control Sample Data'!V72&gt;0),'Control Sample Data'!V72-'Choose Housekeeping Genes'!AT$20,35-'Choose Housekeeping Genes'!AT$20),"")</f>
        <v/>
      </c>
      <c r="AS72" s="73" t="str">
        <f>'Control Sample Data'!A72</f>
        <v>Gm16845-1</v>
      </c>
      <c r="AT72" s="21" t="s">
        <v>302</v>
      </c>
      <c r="AU72" s="22" t="str">
        <f ca="1">IF(ISNUMBER(C72-'Choose Housekeeping Genes'!D$12),C72-'Choose Housekeeping Genes'!D$12,"")</f>
        <v/>
      </c>
      <c r="AV72" s="22" t="str">
        <f ca="1">IF(ISNUMBER(D72-'Choose Housekeeping Genes'!E$12),D72-'Choose Housekeeping Genes'!E$12,"")</f>
        <v/>
      </c>
      <c r="AW72" s="22" t="str">
        <f ca="1">IF(ISNUMBER(E72-'Choose Housekeeping Genes'!F$12),E72-'Choose Housekeeping Genes'!F$12,"")</f>
        <v/>
      </c>
      <c r="AX72" s="22" t="str">
        <f ca="1">IF(ISNUMBER(F72-'Choose Housekeeping Genes'!G$12),F72-'Choose Housekeeping Genes'!G$12,"")</f>
        <v/>
      </c>
      <c r="AY72" s="22" t="str">
        <f ca="1">IF(ISNUMBER(G72-'Choose Housekeeping Genes'!H$12),G72-'Choose Housekeeping Genes'!H$12,"")</f>
        <v/>
      </c>
      <c r="AZ72" s="22" t="str">
        <f ca="1">IF(ISNUMBER(H72-'Choose Housekeeping Genes'!I$12),H72-'Choose Housekeeping Genes'!I$12,"")</f>
        <v/>
      </c>
      <c r="BA72" s="22" t="str">
        <f ca="1">IF(ISNUMBER(I72-'Choose Housekeeping Genes'!J$12),I72-'Choose Housekeeping Genes'!J$12,"")</f>
        <v/>
      </c>
      <c r="BB72" s="22" t="str">
        <f ca="1">IF(ISNUMBER(J72-'Choose Housekeeping Genes'!K$12),J72-'Choose Housekeeping Genes'!K$12,"")</f>
        <v/>
      </c>
      <c r="BC72" s="22" t="str">
        <f ca="1">IF(ISNUMBER(K72-'Choose Housekeeping Genes'!L$12),K72-'Choose Housekeeping Genes'!L$12,"")</f>
        <v/>
      </c>
      <c r="BD72" s="22" t="str">
        <f ca="1">IF(ISNUMBER(L72-'Choose Housekeeping Genes'!M$12),L72-'Choose Housekeeping Genes'!M$12,"")</f>
        <v/>
      </c>
      <c r="BE72" s="22" t="str">
        <f ca="1">IF(ISNUMBER(M72-'Choose Housekeeping Genes'!N$12),M72-'Choose Housekeeping Genes'!N$12,"")</f>
        <v/>
      </c>
      <c r="BF72" s="22" t="str">
        <f ca="1">IF(ISNUMBER(N72-'Choose Housekeeping Genes'!O$12),N72-'Choose Housekeeping Genes'!O$12,"")</f>
        <v/>
      </c>
      <c r="BG72" s="22" t="str">
        <f ca="1">IF(ISNUMBER(O72-'Choose Housekeeping Genes'!P$12),O72-'Choose Housekeeping Genes'!P$12,"")</f>
        <v/>
      </c>
      <c r="BH72" s="22" t="str">
        <f ca="1">IF(ISNUMBER(P72-'Choose Housekeeping Genes'!Q$12),P72-'Choose Housekeeping Genes'!Q$12,"")</f>
        <v/>
      </c>
      <c r="BI72" s="22" t="str">
        <f ca="1">IF(ISNUMBER(Q72-'Choose Housekeeping Genes'!R$12),Q72-'Choose Housekeeping Genes'!R$12,"")</f>
        <v/>
      </c>
      <c r="BJ72" s="22" t="str">
        <f ca="1">IF(ISNUMBER(R72-'Choose Housekeeping Genes'!S$12),R72-'Choose Housekeeping Genes'!S$12,"")</f>
        <v/>
      </c>
      <c r="BK72" s="22" t="str">
        <f ca="1">IF(ISNUMBER(S72-'Choose Housekeeping Genes'!T$12),S72-'Choose Housekeeping Genes'!T$12,"")</f>
        <v/>
      </c>
      <c r="BL72" s="22" t="str">
        <f ca="1">IF(ISNUMBER(T72-'Choose Housekeeping Genes'!U$12),T72-'Choose Housekeeping Genes'!U$12,"")</f>
        <v/>
      </c>
      <c r="BM72" s="22" t="str">
        <f ca="1">IF(ISNUMBER(U72-'Choose Housekeeping Genes'!V$12),U72-'Choose Housekeeping Genes'!V$12,"")</f>
        <v/>
      </c>
      <c r="BN72" s="22" t="str">
        <f ca="1">IF(ISNUMBER(V72-'Choose Housekeeping Genes'!W$12),V72-'Choose Housekeeping Genes'!W$12,"")</f>
        <v/>
      </c>
      <c r="BO72" s="147" t="str">
        <f t="shared" si="48"/>
        <v>Gm16845-1</v>
      </c>
      <c r="BP72" s="145" t="s">
        <v>302</v>
      </c>
      <c r="BQ72" s="22" t="str">
        <f ca="1">IF(ISNUMBER(Y72-'Choose Housekeeping Genes'!AA$12),Y72-'Choose Housekeeping Genes'!AA$12,"")</f>
        <v/>
      </c>
      <c r="BR72" s="22" t="str">
        <f ca="1">IF(ISNUMBER(Z72-'Choose Housekeeping Genes'!AB$12),Z72-'Choose Housekeeping Genes'!AB$12,"")</f>
        <v/>
      </c>
      <c r="BS72" s="22" t="str">
        <f ca="1">IF(ISNUMBER(AA72-'Choose Housekeeping Genes'!AC$12),AA72-'Choose Housekeeping Genes'!AC$12,"")</f>
        <v/>
      </c>
      <c r="BT72" s="22" t="str">
        <f ca="1">IF(ISNUMBER(AB72-'Choose Housekeeping Genes'!AD$12),AB72-'Choose Housekeeping Genes'!AD$12,"")</f>
        <v/>
      </c>
      <c r="BU72" s="22" t="str">
        <f ca="1">IF(ISNUMBER(AC72-'Choose Housekeeping Genes'!AE$12),AC72-'Choose Housekeeping Genes'!AE$12,"")</f>
        <v/>
      </c>
      <c r="BV72" s="22" t="str">
        <f ca="1">IF(ISNUMBER(AD72-'Choose Housekeeping Genes'!AF$12),AD72-'Choose Housekeeping Genes'!AF$12,"")</f>
        <v/>
      </c>
      <c r="BW72" s="22" t="str">
        <f ca="1">IF(ISNUMBER(AE72-'Choose Housekeeping Genes'!AG$12),AE72-'Choose Housekeeping Genes'!AG$12,"")</f>
        <v/>
      </c>
      <c r="BX72" s="22" t="str">
        <f ca="1">IF(ISNUMBER(AF72-'Choose Housekeeping Genes'!AH$12),AF72-'Choose Housekeeping Genes'!AH$12,"")</f>
        <v/>
      </c>
      <c r="BY72" s="22" t="str">
        <f ca="1">IF(ISNUMBER(AG72-'Choose Housekeeping Genes'!AI$12),AG72-'Choose Housekeeping Genes'!AI$12,"")</f>
        <v/>
      </c>
      <c r="BZ72" s="22" t="str">
        <f ca="1">IF(ISNUMBER(AH72-'Choose Housekeeping Genes'!AJ$12),AH72-'Choose Housekeeping Genes'!AJ$12,"")</f>
        <v/>
      </c>
      <c r="CA72" s="22" t="str">
        <f ca="1">IF(ISNUMBER(AI72-'Choose Housekeeping Genes'!AK$12),AI72-'Choose Housekeeping Genes'!AK$12,"")</f>
        <v/>
      </c>
      <c r="CB72" s="22" t="str">
        <f ca="1">IF(ISNUMBER(AJ72-'Choose Housekeeping Genes'!AL$12),AJ72-'Choose Housekeeping Genes'!AL$12,"")</f>
        <v/>
      </c>
      <c r="CC72" s="22" t="str">
        <f ca="1">IF(ISNUMBER(AK72-'Choose Housekeeping Genes'!AM$12),AK72-'Choose Housekeeping Genes'!AM$12,"")</f>
        <v/>
      </c>
      <c r="CD72" s="22" t="str">
        <f ca="1">IF(ISNUMBER(AL72-'Choose Housekeeping Genes'!AN$12),AL72-'Choose Housekeeping Genes'!AN$12,"")</f>
        <v/>
      </c>
      <c r="CE72" s="22" t="str">
        <f ca="1">IF(ISNUMBER(AM72-'Choose Housekeeping Genes'!AO$12),AM72-'Choose Housekeeping Genes'!AO$12,"")</f>
        <v/>
      </c>
      <c r="CF72" s="22" t="str">
        <f ca="1">IF(ISNUMBER(AN72-'Choose Housekeeping Genes'!AP$12),AN72-'Choose Housekeeping Genes'!AP$12,"")</f>
        <v/>
      </c>
      <c r="CG72" s="22" t="str">
        <f ca="1">IF(ISNUMBER(AO72-'Choose Housekeeping Genes'!AQ$12),AO72-'Choose Housekeeping Genes'!AQ$12,"")</f>
        <v/>
      </c>
      <c r="CH72" s="22" t="str">
        <f ca="1">IF(ISNUMBER(AP72-'Choose Housekeeping Genes'!AR$12),AP72-'Choose Housekeeping Genes'!AR$12,"")</f>
        <v/>
      </c>
      <c r="CI72" s="22" t="str">
        <f ca="1">IF(ISNUMBER(AQ72-'Choose Housekeeping Genes'!AS$12),AQ72-'Choose Housekeeping Genes'!AS$12,"")</f>
        <v/>
      </c>
      <c r="CJ72" s="22" t="str">
        <f ca="1">IF(ISNUMBER(AR72-'Choose Housekeeping Genes'!AT$12),AR72-'Choose Housekeeping Genes'!AT$12,"")</f>
        <v/>
      </c>
      <c r="CK72" s="69" t="e">
        <f t="shared" ca="1" si="49"/>
        <v>#DIV/0!</v>
      </c>
      <c r="CL72" s="148" t="e">
        <f t="shared" ca="1" si="50"/>
        <v>#DIV/0!</v>
      </c>
      <c r="DA72" s="73" t="str">
        <f>'Transcript table'!C80</f>
        <v>Gm16845-1</v>
      </c>
      <c r="DB72" s="21" t="s">
        <v>302</v>
      </c>
      <c r="DC72" s="68" t="str">
        <f t="shared" ca="1" si="51"/>
        <v/>
      </c>
      <c r="DD72" s="68" t="str">
        <f t="shared" ca="1" si="52"/>
        <v/>
      </c>
      <c r="DE72" s="68" t="str">
        <f t="shared" ca="1" si="53"/>
        <v/>
      </c>
      <c r="DF72" s="68" t="str">
        <f t="shared" ca="1" si="54"/>
        <v/>
      </c>
      <c r="DG72" s="68" t="str">
        <f t="shared" ca="1" si="55"/>
        <v/>
      </c>
      <c r="DH72" s="68" t="str">
        <f t="shared" ca="1" si="56"/>
        <v/>
      </c>
      <c r="DI72" s="68" t="str">
        <f t="shared" ca="1" si="57"/>
        <v/>
      </c>
      <c r="DJ72" s="68" t="str">
        <f t="shared" ca="1" si="58"/>
        <v/>
      </c>
      <c r="DK72" s="68" t="str">
        <f t="shared" ca="1" si="59"/>
        <v/>
      </c>
      <c r="DL72" s="68" t="str">
        <f t="shared" ca="1" si="60"/>
        <v/>
      </c>
      <c r="DM72" s="68" t="str">
        <f t="shared" ca="1" si="61"/>
        <v/>
      </c>
      <c r="DN72" s="68" t="str">
        <f t="shared" ca="1" si="62"/>
        <v/>
      </c>
      <c r="DO72" s="68" t="str">
        <f t="shared" ca="1" si="63"/>
        <v/>
      </c>
      <c r="DP72" s="68" t="str">
        <f t="shared" ca="1" si="64"/>
        <v/>
      </c>
      <c r="DQ72" s="68" t="str">
        <f t="shared" ca="1" si="65"/>
        <v/>
      </c>
      <c r="DR72" s="68" t="str">
        <f t="shared" ca="1" si="66"/>
        <v/>
      </c>
      <c r="DS72" s="68" t="str">
        <f t="shared" ca="1" si="67"/>
        <v/>
      </c>
      <c r="DT72" s="68" t="str">
        <f t="shared" ca="1" si="68"/>
        <v/>
      </c>
      <c r="DU72" s="68" t="str">
        <f t="shared" ca="1" si="69"/>
        <v/>
      </c>
      <c r="DV72" s="68" t="str">
        <f t="shared" ca="1" si="70"/>
        <v/>
      </c>
      <c r="DW72" s="146" t="str">
        <f>'Transcript table'!C80</f>
        <v>Gm16845-1</v>
      </c>
      <c r="DX72" s="145" t="s">
        <v>302</v>
      </c>
      <c r="DY72" s="68" t="str">
        <f t="shared" ca="1" si="71"/>
        <v/>
      </c>
      <c r="DZ72" s="68" t="str">
        <f t="shared" ca="1" si="72"/>
        <v/>
      </c>
      <c r="EA72" s="68" t="str">
        <f t="shared" ca="1" si="73"/>
        <v/>
      </c>
      <c r="EB72" s="68" t="str">
        <f t="shared" ca="1" si="74"/>
        <v/>
      </c>
      <c r="EC72" s="68" t="str">
        <f t="shared" ca="1" si="75"/>
        <v/>
      </c>
      <c r="ED72" s="68" t="str">
        <f t="shared" ca="1" si="76"/>
        <v/>
      </c>
      <c r="EE72" s="68" t="str">
        <f t="shared" ca="1" si="77"/>
        <v/>
      </c>
      <c r="EF72" s="68" t="str">
        <f t="shared" ca="1" si="78"/>
        <v/>
      </c>
      <c r="EG72" s="68" t="str">
        <f t="shared" ca="1" si="79"/>
        <v/>
      </c>
      <c r="EH72" s="68" t="str">
        <f t="shared" ca="1" si="80"/>
        <v/>
      </c>
      <c r="EI72" s="68" t="str">
        <f t="shared" ca="1" si="81"/>
        <v/>
      </c>
      <c r="EJ72" s="68" t="str">
        <f t="shared" ca="1" si="82"/>
        <v/>
      </c>
      <c r="EK72" s="68" t="str">
        <f t="shared" ca="1" si="83"/>
        <v/>
      </c>
      <c r="EL72" s="68" t="str">
        <f t="shared" ca="1" si="84"/>
        <v/>
      </c>
      <c r="EM72" s="68" t="str">
        <f t="shared" ca="1" si="85"/>
        <v/>
      </c>
      <c r="EN72" s="68" t="str">
        <f t="shared" ca="1" si="86"/>
        <v/>
      </c>
      <c r="EO72" s="68" t="str">
        <f t="shared" ca="1" si="87"/>
        <v/>
      </c>
      <c r="EP72" s="68" t="str">
        <f t="shared" ca="1" si="88"/>
        <v/>
      </c>
      <c r="EQ72" s="68" t="str">
        <f t="shared" ca="1" si="89"/>
        <v/>
      </c>
      <c r="ER72" s="68" t="str">
        <f t="shared" ca="1" si="90"/>
        <v/>
      </c>
    </row>
    <row r="73" spans="1:148" ht="12.75" customHeight="1">
      <c r="A73" s="139" t="str">
        <f>'Test Sample Data'!A73</f>
        <v>Gm16845-2</v>
      </c>
      <c r="B73" s="141" t="s">
        <v>300</v>
      </c>
      <c r="C73" s="22" t="str">
        <f>IF(SUM('Test Sample Data'!C$3:C$194)&gt;10,IF(AND(ISNUMBER('Test Sample Data'!C73),'Test Sample Data'!C73&lt;35,'Test Sample Data'!C73&gt;0),'Test Sample Data'!C73-'Choose Housekeeping Genes'!D$20,35-'Choose Housekeeping Genes'!D$20),"")</f>
        <v/>
      </c>
      <c r="D73" s="22" t="str">
        <f>IF(SUM('Test Sample Data'!D$3:D$194)&gt;10,IF(AND(ISNUMBER('Test Sample Data'!D73),'Test Sample Data'!D73&lt;35,'Test Sample Data'!D73&gt;0),'Test Sample Data'!D73-'Choose Housekeeping Genes'!E$20,35-'Choose Housekeeping Genes'!E$20),"")</f>
        <v/>
      </c>
      <c r="E73" s="22" t="str">
        <f>IF(SUM('Test Sample Data'!E$3:E$194)&gt;10,IF(AND(ISNUMBER('Test Sample Data'!E73),'Test Sample Data'!E73&lt;35,'Test Sample Data'!E73&gt;0),'Test Sample Data'!E73-'Choose Housekeeping Genes'!F$20,35-'Choose Housekeeping Genes'!F$20),"")</f>
        <v/>
      </c>
      <c r="F73" s="22" t="str">
        <f>IF(SUM('Test Sample Data'!F$3:F$194)&gt;10,IF(AND(ISNUMBER('Test Sample Data'!F73),'Test Sample Data'!F73&lt;35,'Test Sample Data'!F73&gt;0),'Test Sample Data'!F73-'Choose Housekeeping Genes'!G$20,35-'Choose Housekeeping Genes'!G$20),"")</f>
        <v/>
      </c>
      <c r="G73" s="22" t="str">
        <f>IF(SUM('Test Sample Data'!G$3:G$194)&gt;10,IF(AND(ISNUMBER('Test Sample Data'!G73),'Test Sample Data'!G73&lt;35,'Test Sample Data'!G73&gt;0),'Test Sample Data'!G73-'Choose Housekeeping Genes'!H$20,35-'Choose Housekeeping Genes'!H$20),"")</f>
        <v/>
      </c>
      <c r="H73" s="22" t="str">
        <f>IF(SUM('Test Sample Data'!H$3:H$194)&gt;10,IF(AND(ISNUMBER('Test Sample Data'!H73),'Test Sample Data'!H73&lt;35,'Test Sample Data'!H73&gt;0),'Test Sample Data'!H73-'Choose Housekeeping Genes'!I$20,35-'Choose Housekeeping Genes'!I$20),"")</f>
        <v/>
      </c>
      <c r="I73" s="22" t="str">
        <f>IF(SUM('Test Sample Data'!I$3:I$194)&gt;10,IF(AND(ISNUMBER('Test Sample Data'!I73),'Test Sample Data'!I73&lt;35,'Test Sample Data'!I73&gt;0),'Test Sample Data'!I73-'Choose Housekeeping Genes'!J$20,35-'Choose Housekeeping Genes'!J$20),"")</f>
        <v/>
      </c>
      <c r="J73" s="22" t="str">
        <f>IF(SUM('Test Sample Data'!J$3:J$194)&gt;10,IF(AND(ISNUMBER('Test Sample Data'!J73),'Test Sample Data'!J73&lt;35,'Test Sample Data'!J73&gt;0),'Test Sample Data'!J73-'Choose Housekeeping Genes'!K$20,35-'Choose Housekeeping Genes'!K$20),"")</f>
        <v/>
      </c>
      <c r="K73" s="22" t="str">
        <f>IF(SUM('Test Sample Data'!K$3:K$194)&gt;10,IF(AND(ISNUMBER('Test Sample Data'!K73),'Test Sample Data'!K73&lt;35,'Test Sample Data'!K73&gt;0),'Test Sample Data'!K73-'Choose Housekeeping Genes'!L$20,35-'Choose Housekeeping Genes'!L$20),"")</f>
        <v/>
      </c>
      <c r="L73" s="22" t="str">
        <f>IF(SUM('Test Sample Data'!L$3:L$194)&gt;10,IF(AND(ISNUMBER('Test Sample Data'!L73),'Test Sample Data'!L73&lt;35,'Test Sample Data'!L73&gt;0),'Test Sample Data'!L73-'Choose Housekeeping Genes'!M$20,35-'Choose Housekeeping Genes'!M$20),"")</f>
        <v/>
      </c>
      <c r="M73" s="22" t="str">
        <f>IF(SUM('Test Sample Data'!M$3:M$194)&gt;10,IF(AND(ISNUMBER('Test Sample Data'!M73),'Test Sample Data'!M73&lt;35,'Test Sample Data'!M73&gt;0),'Test Sample Data'!M73-'Choose Housekeeping Genes'!N$20,35-'Choose Housekeeping Genes'!N$20),"")</f>
        <v/>
      </c>
      <c r="N73" s="22" t="str">
        <f>IF(SUM('Test Sample Data'!N$3:N$194)&gt;10,IF(AND(ISNUMBER('Test Sample Data'!N73),'Test Sample Data'!N73&lt;35,'Test Sample Data'!N73&gt;0),'Test Sample Data'!N73-'Choose Housekeeping Genes'!O$20,35-'Choose Housekeeping Genes'!O$20),"")</f>
        <v/>
      </c>
      <c r="O73" s="22" t="str">
        <f>IF(SUM('Test Sample Data'!O$3:O$194)&gt;10,IF(AND(ISNUMBER('Test Sample Data'!O73),'Test Sample Data'!O73&lt;35,'Test Sample Data'!O73&gt;0),'Test Sample Data'!O73-'Choose Housekeeping Genes'!P$20,35-'Choose Housekeeping Genes'!P$20),"")</f>
        <v/>
      </c>
      <c r="P73" s="22" t="str">
        <f>IF(SUM('Test Sample Data'!P$3:P$194)&gt;10,IF(AND(ISNUMBER('Test Sample Data'!P73),'Test Sample Data'!P73&lt;35,'Test Sample Data'!P73&gt;0),'Test Sample Data'!P73-'Choose Housekeeping Genes'!Q$20,35-'Choose Housekeeping Genes'!Q$20),"")</f>
        <v/>
      </c>
      <c r="Q73" s="22" t="str">
        <f>IF(SUM('Test Sample Data'!Q$3:Q$194)&gt;10,IF(AND(ISNUMBER('Test Sample Data'!Q73),'Test Sample Data'!Q73&lt;35,'Test Sample Data'!Q73&gt;0),'Test Sample Data'!Q73-'Choose Housekeeping Genes'!R$20,35-'Choose Housekeeping Genes'!R$20),"")</f>
        <v/>
      </c>
      <c r="R73" s="22" t="str">
        <f>IF(SUM('Test Sample Data'!R$3:R$194)&gt;10,IF(AND(ISNUMBER('Test Sample Data'!R73),'Test Sample Data'!R73&lt;35,'Test Sample Data'!R73&gt;0),'Test Sample Data'!R73-'Choose Housekeeping Genes'!S$20,35-'Choose Housekeeping Genes'!S$20),"")</f>
        <v/>
      </c>
      <c r="S73" s="22" t="str">
        <f>IF(SUM('Test Sample Data'!S$3:S$194)&gt;10,IF(AND(ISNUMBER('Test Sample Data'!S73),'Test Sample Data'!S73&lt;35,'Test Sample Data'!S73&gt;0),'Test Sample Data'!S73-'Choose Housekeeping Genes'!T$20,35-'Choose Housekeeping Genes'!T$20),"")</f>
        <v/>
      </c>
      <c r="T73" s="22" t="str">
        <f>IF(SUM('Test Sample Data'!T$3:T$194)&gt;10,IF(AND(ISNUMBER('Test Sample Data'!T73),'Test Sample Data'!T73&lt;35,'Test Sample Data'!T73&gt;0),'Test Sample Data'!T73-'Choose Housekeeping Genes'!U$20,35-'Choose Housekeeping Genes'!U$20),"")</f>
        <v/>
      </c>
      <c r="U73" s="22" t="str">
        <f>IF(SUM('Test Sample Data'!U$3:U$194)&gt;10,IF(AND(ISNUMBER('Test Sample Data'!U73),'Test Sample Data'!U73&lt;35,'Test Sample Data'!U73&gt;0),'Test Sample Data'!U73-'Choose Housekeeping Genes'!V$20,35-'Choose Housekeeping Genes'!V$20),"")</f>
        <v/>
      </c>
      <c r="V73" s="22" t="str">
        <f>IF(SUM('Test Sample Data'!V$3:V$194)&gt;10,IF(AND(ISNUMBER('Test Sample Data'!V73),'Test Sample Data'!V73&lt;35,'Test Sample Data'!V73&gt;0),'Test Sample Data'!V73-'Choose Housekeeping Genes'!W$20,35-'Choose Housekeeping Genes'!W$20),"")</f>
        <v/>
      </c>
      <c r="W73" s="144" t="str">
        <f>'Control Sample Data'!A73</f>
        <v>Gm16845-2</v>
      </c>
      <c r="X73" s="145" t="s">
        <v>300</v>
      </c>
      <c r="Y73" s="22" t="str">
        <f>IF(SUM('Control Sample Data'!C$3:C$194)&gt;10,IF(AND(ISNUMBER('Control Sample Data'!C73),'Control Sample Data'!C73&lt;35,'Control Sample Data'!C73&gt;0),'Control Sample Data'!C73-'Choose Housekeeping Genes'!AA$20,35-'Choose Housekeeping Genes'!AA$20),"")</f>
        <v/>
      </c>
      <c r="Z73" s="22" t="str">
        <f>IF(SUM('Control Sample Data'!D$3:D$194)&gt;10,IF(AND(ISNUMBER('Control Sample Data'!D73),'Control Sample Data'!D73&lt;35,'Control Sample Data'!D73&gt;0),'Control Sample Data'!D73-'Choose Housekeeping Genes'!AB$20,35-'Choose Housekeeping Genes'!AB$20),"")</f>
        <v/>
      </c>
      <c r="AA73" s="22" t="str">
        <f>IF(SUM('Control Sample Data'!E$3:E$194)&gt;10,IF(AND(ISNUMBER('Control Sample Data'!E73),'Control Sample Data'!E73&lt;35,'Control Sample Data'!E73&gt;0),'Control Sample Data'!E73-'Choose Housekeeping Genes'!AC$20,35-'Choose Housekeeping Genes'!AC$20),"")</f>
        <v/>
      </c>
      <c r="AB73" s="22" t="str">
        <f>IF(SUM('Control Sample Data'!F$3:F$194)&gt;10,IF(AND(ISNUMBER('Control Sample Data'!F73),'Control Sample Data'!F73&lt;35,'Control Sample Data'!F73&gt;0),'Control Sample Data'!F73-'Choose Housekeeping Genes'!AD$20,35-'Choose Housekeeping Genes'!AD$20),"")</f>
        <v/>
      </c>
      <c r="AC73" s="22" t="str">
        <f>IF(SUM('Control Sample Data'!G$3:G$194)&gt;10,IF(AND(ISNUMBER('Control Sample Data'!G73),'Control Sample Data'!G73&lt;35,'Control Sample Data'!G73&gt;0),'Control Sample Data'!G73-'Choose Housekeeping Genes'!AE$20,35-'Choose Housekeeping Genes'!AE$20),"")</f>
        <v/>
      </c>
      <c r="AD73" s="22" t="str">
        <f>IF(SUM('Control Sample Data'!H$3:H$194)&gt;10,IF(AND(ISNUMBER('Control Sample Data'!H73),'Control Sample Data'!H73&lt;35,'Control Sample Data'!H73&gt;0),'Control Sample Data'!H73-'Choose Housekeeping Genes'!AF$20,35-'Choose Housekeeping Genes'!AF$20),"")</f>
        <v/>
      </c>
      <c r="AE73" s="22" t="str">
        <f>IF(SUM('Control Sample Data'!I$3:I$194)&gt;10,IF(AND(ISNUMBER('Control Sample Data'!I73),'Control Sample Data'!I73&lt;35,'Control Sample Data'!I73&gt;0),'Control Sample Data'!I73-'Choose Housekeeping Genes'!AG$20,35-'Choose Housekeeping Genes'!AG$20),"")</f>
        <v/>
      </c>
      <c r="AF73" s="22" t="str">
        <f>IF(SUM('Control Sample Data'!J$3:J$194)&gt;10,IF(AND(ISNUMBER('Control Sample Data'!J73),'Control Sample Data'!J73&lt;35,'Control Sample Data'!J73&gt;0),'Control Sample Data'!J73-'Choose Housekeeping Genes'!AH$20,35-'Choose Housekeeping Genes'!AH$20),"")</f>
        <v/>
      </c>
      <c r="AG73" s="22" t="str">
        <f>IF(SUM('Control Sample Data'!K$3:K$194)&gt;10,IF(AND(ISNUMBER('Control Sample Data'!K73),'Control Sample Data'!K73&lt;35,'Control Sample Data'!K73&gt;0),'Control Sample Data'!K73-'Choose Housekeeping Genes'!AI$20,35-'Choose Housekeeping Genes'!AI$20),"")</f>
        <v/>
      </c>
      <c r="AH73" s="22" t="str">
        <f>IF(SUM('Control Sample Data'!L$3:L$194)&gt;10,IF(AND(ISNUMBER('Control Sample Data'!L73),'Control Sample Data'!L73&lt;35,'Control Sample Data'!L73&gt;0),'Control Sample Data'!L73-'Choose Housekeeping Genes'!AJ$20,35-'Choose Housekeeping Genes'!AJ$20),"")</f>
        <v/>
      </c>
      <c r="AI73" s="22" t="str">
        <f>IF(SUM('Control Sample Data'!M$3:M$194)&gt;10,IF(AND(ISNUMBER('Control Sample Data'!M73),'Control Sample Data'!M73&lt;35,'Control Sample Data'!M73&gt;0),'Control Sample Data'!M73-'Choose Housekeeping Genes'!AK$20,35-'Choose Housekeeping Genes'!AK$20),"")</f>
        <v/>
      </c>
      <c r="AJ73" s="22" t="str">
        <f>IF(SUM('Control Sample Data'!N$3:N$194)&gt;10,IF(AND(ISNUMBER('Control Sample Data'!N73),'Control Sample Data'!N73&lt;35,'Control Sample Data'!N73&gt;0),'Control Sample Data'!N73-'Choose Housekeeping Genes'!AL$20,35-'Choose Housekeeping Genes'!AL$20),"")</f>
        <v/>
      </c>
      <c r="AK73" s="22" t="str">
        <f>IF(SUM('Control Sample Data'!O$3:O$194)&gt;10,IF(AND(ISNUMBER('Control Sample Data'!O73),'Control Sample Data'!O73&lt;35,'Control Sample Data'!O73&gt;0),'Control Sample Data'!O73-'Choose Housekeeping Genes'!AM$20,35-'Choose Housekeeping Genes'!AM$20),"")</f>
        <v/>
      </c>
      <c r="AL73" s="22" t="str">
        <f>IF(SUM('Control Sample Data'!P$3:P$194)&gt;10,IF(AND(ISNUMBER('Control Sample Data'!P73),'Control Sample Data'!P73&lt;35,'Control Sample Data'!P73&gt;0),'Control Sample Data'!P73-'Choose Housekeeping Genes'!AN$20,35-'Choose Housekeeping Genes'!AN$20),"")</f>
        <v/>
      </c>
      <c r="AM73" s="22" t="str">
        <f>IF(SUM('Control Sample Data'!Q$3:Q$194)&gt;10,IF(AND(ISNUMBER('Control Sample Data'!Q73),'Control Sample Data'!Q73&lt;35,'Control Sample Data'!Q73&gt;0),'Control Sample Data'!Q73-'Choose Housekeeping Genes'!AO$20,35-'Choose Housekeeping Genes'!AO$20),"")</f>
        <v/>
      </c>
      <c r="AN73" s="22" t="str">
        <f>IF(SUM('Control Sample Data'!R$3:R$194)&gt;10,IF(AND(ISNUMBER('Control Sample Data'!R73),'Control Sample Data'!R73&lt;35,'Control Sample Data'!R73&gt;0),'Control Sample Data'!R73-'Choose Housekeeping Genes'!AP$20,35-'Choose Housekeeping Genes'!AP$20),"")</f>
        <v/>
      </c>
      <c r="AO73" s="22" t="str">
        <f>IF(SUM('Control Sample Data'!S$3:S$194)&gt;10,IF(AND(ISNUMBER('Control Sample Data'!S73),'Control Sample Data'!S73&lt;35,'Control Sample Data'!S73&gt;0),'Control Sample Data'!S73-'Choose Housekeeping Genes'!AQ$20,35-'Choose Housekeeping Genes'!AQ$20),"")</f>
        <v/>
      </c>
      <c r="AP73" s="22" t="str">
        <f>IF(SUM('Control Sample Data'!T$3:T$194)&gt;10,IF(AND(ISNUMBER('Control Sample Data'!T73),'Control Sample Data'!T73&lt;35,'Control Sample Data'!T73&gt;0),'Control Sample Data'!T73-'Choose Housekeeping Genes'!AR$20,35-'Choose Housekeeping Genes'!AR$20),"")</f>
        <v/>
      </c>
      <c r="AQ73" s="22" t="str">
        <f>IF(SUM('Control Sample Data'!U$3:U$194)&gt;10,IF(AND(ISNUMBER('Control Sample Data'!U73),'Control Sample Data'!U73&lt;35,'Control Sample Data'!U73&gt;0),'Control Sample Data'!U73-'Choose Housekeeping Genes'!AS$20,35-'Choose Housekeeping Genes'!AS$20),"")</f>
        <v/>
      </c>
      <c r="AR73" s="22" t="str">
        <f>IF(SUM('Control Sample Data'!V$3:V$194)&gt;10,IF(AND(ISNUMBER('Control Sample Data'!V73),'Control Sample Data'!V73&lt;35,'Control Sample Data'!V73&gt;0),'Control Sample Data'!V73-'Choose Housekeeping Genes'!AT$20,35-'Choose Housekeeping Genes'!AT$20),"")</f>
        <v/>
      </c>
      <c r="AS73" s="73" t="str">
        <f>'Control Sample Data'!A73</f>
        <v>Gm16845-2</v>
      </c>
      <c r="AT73" s="21" t="s">
        <v>300</v>
      </c>
      <c r="AU73" s="22" t="str">
        <f ca="1">IF(ISNUMBER(C73-'Choose Housekeeping Genes'!D$12),C73-'Choose Housekeeping Genes'!D$12,"")</f>
        <v/>
      </c>
      <c r="AV73" s="22" t="str">
        <f ca="1">IF(ISNUMBER(D73-'Choose Housekeeping Genes'!E$12),D73-'Choose Housekeeping Genes'!E$12,"")</f>
        <v/>
      </c>
      <c r="AW73" s="22" t="str">
        <f ca="1">IF(ISNUMBER(E73-'Choose Housekeeping Genes'!F$12),E73-'Choose Housekeeping Genes'!F$12,"")</f>
        <v/>
      </c>
      <c r="AX73" s="22" t="str">
        <f ca="1">IF(ISNUMBER(F73-'Choose Housekeeping Genes'!G$12),F73-'Choose Housekeeping Genes'!G$12,"")</f>
        <v/>
      </c>
      <c r="AY73" s="22" t="str">
        <f ca="1">IF(ISNUMBER(G73-'Choose Housekeeping Genes'!H$12),G73-'Choose Housekeeping Genes'!H$12,"")</f>
        <v/>
      </c>
      <c r="AZ73" s="22" t="str">
        <f ca="1">IF(ISNUMBER(H73-'Choose Housekeeping Genes'!I$12),H73-'Choose Housekeeping Genes'!I$12,"")</f>
        <v/>
      </c>
      <c r="BA73" s="22" t="str">
        <f ca="1">IF(ISNUMBER(I73-'Choose Housekeeping Genes'!J$12),I73-'Choose Housekeeping Genes'!J$12,"")</f>
        <v/>
      </c>
      <c r="BB73" s="22" t="str">
        <f ca="1">IF(ISNUMBER(J73-'Choose Housekeeping Genes'!K$12),J73-'Choose Housekeeping Genes'!K$12,"")</f>
        <v/>
      </c>
      <c r="BC73" s="22" t="str">
        <f ca="1">IF(ISNUMBER(K73-'Choose Housekeeping Genes'!L$12),K73-'Choose Housekeeping Genes'!L$12,"")</f>
        <v/>
      </c>
      <c r="BD73" s="22" t="str">
        <f ca="1">IF(ISNUMBER(L73-'Choose Housekeeping Genes'!M$12),L73-'Choose Housekeeping Genes'!M$12,"")</f>
        <v/>
      </c>
      <c r="BE73" s="22" t="str">
        <f ca="1">IF(ISNUMBER(M73-'Choose Housekeeping Genes'!N$12),M73-'Choose Housekeeping Genes'!N$12,"")</f>
        <v/>
      </c>
      <c r="BF73" s="22" t="str">
        <f ca="1">IF(ISNUMBER(N73-'Choose Housekeeping Genes'!O$12),N73-'Choose Housekeeping Genes'!O$12,"")</f>
        <v/>
      </c>
      <c r="BG73" s="22" t="str">
        <f ca="1">IF(ISNUMBER(O73-'Choose Housekeeping Genes'!P$12),O73-'Choose Housekeeping Genes'!P$12,"")</f>
        <v/>
      </c>
      <c r="BH73" s="22" t="str">
        <f ca="1">IF(ISNUMBER(P73-'Choose Housekeeping Genes'!Q$12),P73-'Choose Housekeeping Genes'!Q$12,"")</f>
        <v/>
      </c>
      <c r="BI73" s="22" t="str">
        <f ca="1">IF(ISNUMBER(Q73-'Choose Housekeeping Genes'!R$12),Q73-'Choose Housekeeping Genes'!R$12,"")</f>
        <v/>
      </c>
      <c r="BJ73" s="22" t="str">
        <f ca="1">IF(ISNUMBER(R73-'Choose Housekeeping Genes'!S$12),R73-'Choose Housekeeping Genes'!S$12,"")</f>
        <v/>
      </c>
      <c r="BK73" s="22" t="str">
        <f ca="1">IF(ISNUMBER(S73-'Choose Housekeeping Genes'!T$12),S73-'Choose Housekeeping Genes'!T$12,"")</f>
        <v/>
      </c>
      <c r="BL73" s="22" t="str">
        <f ca="1">IF(ISNUMBER(T73-'Choose Housekeeping Genes'!U$12),T73-'Choose Housekeeping Genes'!U$12,"")</f>
        <v/>
      </c>
      <c r="BM73" s="22" t="str">
        <f ca="1">IF(ISNUMBER(U73-'Choose Housekeeping Genes'!V$12),U73-'Choose Housekeeping Genes'!V$12,"")</f>
        <v/>
      </c>
      <c r="BN73" s="22" t="str">
        <f ca="1">IF(ISNUMBER(V73-'Choose Housekeeping Genes'!W$12),V73-'Choose Housekeeping Genes'!W$12,"")</f>
        <v/>
      </c>
      <c r="BO73" s="147" t="str">
        <f t="shared" si="48"/>
        <v>Gm16845-2</v>
      </c>
      <c r="BP73" s="145" t="s">
        <v>300</v>
      </c>
      <c r="BQ73" s="22" t="str">
        <f ca="1">IF(ISNUMBER(Y73-'Choose Housekeeping Genes'!AA$12),Y73-'Choose Housekeeping Genes'!AA$12,"")</f>
        <v/>
      </c>
      <c r="BR73" s="22" t="str">
        <f ca="1">IF(ISNUMBER(Z73-'Choose Housekeeping Genes'!AB$12),Z73-'Choose Housekeeping Genes'!AB$12,"")</f>
        <v/>
      </c>
      <c r="BS73" s="22" t="str">
        <f ca="1">IF(ISNUMBER(AA73-'Choose Housekeeping Genes'!AC$12),AA73-'Choose Housekeeping Genes'!AC$12,"")</f>
        <v/>
      </c>
      <c r="BT73" s="22" t="str">
        <f ca="1">IF(ISNUMBER(AB73-'Choose Housekeeping Genes'!AD$12),AB73-'Choose Housekeeping Genes'!AD$12,"")</f>
        <v/>
      </c>
      <c r="BU73" s="22" t="str">
        <f ca="1">IF(ISNUMBER(AC73-'Choose Housekeeping Genes'!AE$12),AC73-'Choose Housekeeping Genes'!AE$12,"")</f>
        <v/>
      </c>
      <c r="BV73" s="22" t="str">
        <f ca="1">IF(ISNUMBER(AD73-'Choose Housekeeping Genes'!AF$12),AD73-'Choose Housekeeping Genes'!AF$12,"")</f>
        <v/>
      </c>
      <c r="BW73" s="22" t="str">
        <f ca="1">IF(ISNUMBER(AE73-'Choose Housekeeping Genes'!AG$12),AE73-'Choose Housekeeping Genes'!AG$12,"")</f>
        <v/>
      </c>
      <c r="BX73" s="22" t="str">
        <f ca="1">IF(ISNUMBER(AF73-'Choose Housekeeping Genes'!AH$12),AF73-'Choose Housekeeping Genes'!AH$12,"")</f>
        <v/>
      </c>
      <c r="BY73" s="22" t="str">
        <f ca="1">IF(ISNUMBER(AG73-'Choose Housekeeping Genes'!AI$12),AG73-'Choose Housekeeping Genes'!AI$12,"")</f>
        <v/>
      </c>
      <c r="BZ73" s="22" t="str">
        <f ca="1">IF(ISNUMBER(AH73-'Choose Housekeeping Genes'!AJ$12),AH73-'Choose Housekeeping Genes'!AJ$12,"")</f>
        <v/>
      </c>
      <c r="CA73" s="22" t="str">
        <f ca="1">IF(ISNUMBER(AI73-'Choose Housekeeping Genes'!AK$12),AI73-'Choose Housekeeping Genes'!AK$12,"")</f>
        <v/>
      </c>
      <c r="CB73" s="22" t="str">
        <f ca="1">IF(ISNUMBER(AJ73-'Choose Housekeeping Genes'!AL$12),AJ73-'Choose Housekeeping Genes'!AL$12,"")</f>
        <v/>
      </c>
      <c r="CC73" s="22" t="str">
        <f ca="1">IF(ISNUMBER(AK73-'Choose Housekeeping Genes'!AM$12),AK73-'Choose Housekeeping Genes'!AM$12,"")</f>
        <v/>
      </c>
      <c r="CD73" s="22" t="str">
        <f ca="1">IF(ISNUMBER(AL73-'Choose Housekeeping Genes'!AN$12),AL73-'Choose Housekeeping Genes'!AN$12,"")</f>
        <v/>
      </c>
      <c r="CE73" s="22" t="str">
        <f ca="1">IF(ISNUMBER(AM73-'Choose Housekeeping Genes'!AO$12),AM73-'Choose Housekeeping Genes'!AO$12,"")</f>
        <v/>
      </c>
      <c r="CF73" s="22" t="str">
        <f ca="1">IF(ISNUMBER(AN73-'Choose Housekeeping Genes'!AP$12),AN73-'Choose Housekeeping Genes'!AP$12,"")</f>
        <v/>
      </c>
      <c r="CG73" s="22" t="str">
        <f ca="1">IF(ISNUMBER(AO73-'Choose Housekeeping Genes'!AQ$12),AO73-'Choose Housekeeping Genes'!AQ$12,"")</f>
        <v/>
      </c>
      <c r="CH73" s="22" t="str">
        <f ca="1">IF(ISNUMBER(AP73-'Choose Housekeeping Genes'!AR$12),AP73-'Choose Housekeeping Genes'!AR$12,"")</f>
        <v/>
      </c>
      <c r="CI73" s="22" t="str">
        <f ca="1">IF(ISNUMBER(AQ73-'Choose Housekeeping Genes'!AS$12),AQ73-'Choose Housekeeping Genes'!AS$12,"")</f>
        <v/>
      </c>
      <c r="CJ73" s="22" t="str">
        <f ca="1">IF(ISNUMBER(AR73-'Choose Housekeeping Genes'!AT$12),AR73-'Choose Housekeeping Genes'!AT$12,"")</f>
        <v/>
      </c>
      <c r="CK73" s="69" t="e">
        <f t="shared" ca="1" si="49"/>
        <v>#DIV/0!</v>
      </c>
      <c r="CL73" s="148" t="e">
        <f t="shared" ca="1" si="50"/>
        <v>#DIV/0!</v>
      </c>
      <c r="DA73" s="73" t="str">
        <f>'Transcript table'!C81</f>
        <v>Gm16845-2</v>
      </c>
      <c r="DB73" s="21" t="s">
        <v>300</v>
      </c>
      <c r="DC73" s="68" t="str">
        <f t="shared" ca="1" si="51"/>
        <v/>
      </c>
      <c r="DD73" s="68" t="str">
        <f t="shared" ca="1" si="52"/>
        <v/>
      </c>
      <c r="DE73" s="68" t="str">
        <f t="shared" ca="1" si="53"/>
        <v/>
      </c>
      <c r="DF73" s="68" t="str">
        <f t="shared" ca="1" si="54"/>
        <v/>
      </c>
      <c r="DG73" s="68" t="str">
        <f t="shared" ca="1" si="55"/>
        <v/>
      </c>
      <c r="DH73" s="68" t="str">
        <f t="shared" ca="1" si="56"/>
        <v/>
      </c>
      <c r="DI73" s="68" t="str">
        <f t="shared" ca="1" si="57"/>
        <v/>
      </c>
      <c r="DJ73" s="68" t="str">
        <f t="shared" ca="1" si="58"/>
        <v/>
      </c>
      <c r="DK73" s="68" t="str">
        <f t="shared" ca="1" si="59"/>
        <v/>
      </c>
      <c r="DL73" s="68" t="str">
        <f t="shared" ca="1" si="60"/>
        <v/>
      </c>
      <c r="DM73" s="68" t="str">
        <f t="shared" ca="1" si="61"/>
        <v/>
      </c>
      <c r="DN73" s="68" t="str">
        <f t="shared" ca="1" si="62"/>
        <v/>
      </c>
      <c r="DO73" s="68" t="str">
        <f t="shared" ca="1" si="63"/>
        <v/>
      </c>
      <c r="DP73" s="68" t="str">
        <f t="shared" ca="1" si="64"/>
        <v/>
      </c>
      <c r="DQ73" s="68" t="str">
        <f t="shared" ca="1" si="65"/>
        <v/>
      </c>
      <c r="DR73" s="68" t="str">
        <f t="shared" ca="1" si="66"/>
        <v/>
      </c>
      <c r="DS73" s="68" t="str">
        <f t="shared" ca="1" si="67"/>
        <v/>
      </c>
      <c r="DT73" s="68" t="str">
        <f t="shared" ca="1" si="68"/>
        <v/>
      </c>
      <c r="DU73" s="68" t="str">
        <f t="shared" ca="1" si="69"/>
        <v/>
      </c>
      <c r="DV73" s="68" t="str">
        <f t="shared" ca="1" si="70"/>
        <v/>
      </c>
      <c r="DW73" s="146" t="str">
        <f>'Transcript table'!C81</f>
        <v>Gm16845-2</v>
      </c>
      <c r="DX73" s="145" t="s">
        <v>300</v>
      </c>
      <c r="DY73" s="68" t="str">
        <f t="shared" ca="1" si="71"/>
        <v/>
      </c>
      <c r="DZ73" s="68" t="str">
        <f t="shared" ca="1" si="72"/>
        <v/>
      </c>
      <c r="EA73" s="68" t="str">
        <f t="shared" ca="1" si="73"/>
        <v/>
      </c>
      <c r="EB73" s="68" t="str">
        <f t="shared" ca="1" si="74"/>
        <v/>
      </c>
      <c r="EC73" s="68" t="str">
        <f t="shared" ca="1" si="75"/>
        <v/>
      </c>
      <c r="ED73" s="68" t="str">
        <f t="shared" ca="1" si="76"/>
        <v/>
      </c>
      <c r="EE73" s="68" t="str">
        <f t="shared" ca="1" si="77"/>
        <v/>
      </c>
      <c r="EF73" s="68" t="str">
        <f t="shared" ca="1" si="78"/>
        <v/>
      </c>
      <c r="EG73" s="68" t="str">
        <f t="shared" ca="1" si="79"/>
        <v/>
      </c>
      <c r="EH73" s="68" t="str">
        <f t="shared" ca="1" si="80"/>
        <v/>
      </c>
      <c r="EI73" s="68" t="str">
        <f t="shared" ca="1" si="81"/>
        <v/>
      </c>
      <c r="EJ73" s="68" t="str">
        <f t="shared" ca="1" si="82"/>
        <v/>
      </c>
      <c r="EK73" s="68" t="str">
        <f t="shared" ca="1" si="83"/>
        <v/>
      </c>
      <c r="EL73" s="68" t="str">
        <f t="shared" ca="1" si="84"/>
        <v/>
      </c>
      <c r="EM73" s="68" t="str">
        <f t="shared" ca="1" si="85"/>
        <v/>
      </c>
      <c r="EN73" s="68" t="str">
        <f t="shared" ca="1" si="86"/>
        <v/>
      </c>
      <c r="EO73" s="68" t="str">
        <f t="shared" ca="1" si="87"/>
        <v/>
      </c>
      <c r="EP73" s="68" t="str">
        <f t="shared" ca="1" si="88"/>
        <v/>
      </c>
      <c r="EQ73" s="68" t="str">
        <f t="shared" ca="1" si="89"/>
        <v/>
      </c>
      <c r="ER73" s="68" t="str">
        <f t="shared" ca="1" si="90"/>
        <v/>
      </c>
    </row>
    <row r="74" spans="1:148" ht="12.75" customHeight="1">
      <c r="A74" s="139" t="str">
        <f>'Test Sample Data'!A74</f>
        <v>Gm2694-1</v>
      </c>
      <c r="B74" s="141" t="s">
        <v>298</v>
      </c>
      <c r="C74" s="22" t="str">
        <f>IF(SUM('Test Sample Data'!C$3:C$194)&gt;10,IF(AND(ISNUMBER('Test Sample Data'!C74),'Test Sample Data'!C74&lt;35,'Test Sample Data'!C74&gt;0),'Test Sample Data'!C74-'Choose Housekeeping Genes'!D$20,35-'Choose Housekeeping Genes'!D$20),"")</f>
        <v/>
      </c>
      <c r="D74" s="22" t="str">
        <f>IF(SUM('Test Sample Data'!D$3:D$194)&gt;10,IF(AND(ISNUMBER('Test Sample Data'!D74),'Test Sample Data'!D74&lt;35,'Test Sample Data'!D74&gt;0),'Test Sample Data'!D74-'Choose Housekeeping Genes'!E$20,35-'Choose Housekeeping Genes'!E$20),"")</f>
        <v/>
      </c>
      <c r="E74" s="22" t="str">
        <f>IF(SUM('Test Sample Data'!E$3:E$194)&gt;10,IF(AND(ISNUMBER('Test Sample Data'!E74),'Test Sample Data'!E74&lt;35,'Test Sample Data'!E74&gt;0),'Test Sample Data'!E74-'Choose Housekeeping Genes'!F$20,35-'Choose Housekeeping Genes'!F$20),"")</f>
        <v/>
      </c>
      <c r="F74" s="22" t="str">
        <f>IF(SUM('Test Sample Data'!F$3:F$194)&gt;10,IF(AND(ISNUMBER('Test Sample Data'!F74),'Test Sample Data'!F74&lt;35,'Test Sample Data'!F74&gt;0),'Test Sample Data'!F74-'Choose Housekeeping Genes'!G$20,35-'Choose Housekeeping Genes'!G$20),"")</f>
        <v/>
      </c>
      <c r="G74" s="22" t="str">
        <f>IF(SUM('Test Sample Data'!G$3:G$194)&gt;10,IF(AND(ISNUMBER('Test Sample Data'!G74),'Test Sample Data'!G74&lt;35,'Test Sample Data'!G74&gt;0),'Test Sample Data'!G74-'Choose Housekeeping Genes'!H$20,35-'Choose Housekeeping Genes'!H$20),"")</f>
        <v/>
      </c>
      <c r="H74" s="22" t="str">
        <f>IF(SUM('Test Sample Data'!H$3:H$194)&gt;10,IF(AND(ISNUMBER('Test Sample Data'!H74),'Test Sample Data'!H74&lt;35,'Test Sample Data'!H74&gt;0),'Test Sample Data'!H74-'Choose Housekeeping Genes'!I$20,35-'Choose Housekeeping Genes'!I$20),"")</f>
        <v/>
      </c>
      <c r="I74" s="22" t="str">
        <f>IF(SUM('Test Sample Data'!I$3:I$194)&gt;10,IF(AND(ISNUMBER('Test Sample Data'!I74),'Test Sample Data'!I74&lt;35,'Test Sample Data'!I74&gt;0),'Test Sample Data'!I74-'Choose Housekeeping Genes'!J$20,35-'Choose Housekeeping Genes'!J$20),"")</f>
        <v/>
      </c>
      <c r="J74" s="22" t="str">
        <f>IF(SUM('Test Sample Data'!J$3:J$194)&gt;10,IF(AND(ISNUMBER('Test Sample Data'!J74),'Test Sample Data'!J74&lt;35,'Test Sample Data'!J74&gt;0),'Test Sample Data'!J74-'Choose Housekeeping Genes'!K$20,35-'Choose Housekeeping Genes'!K$20),"")</f>
        <v/>
      </c>
      <c r="K74" s="22" t="str">
        <f>IF(SUM('Test Sample Data'!K$3:K$194)&gt;10,IF(AND(ISNUMBER('Test Sample Data'!K74),'Test Sample Data'!K74&lt;35,'Test Sample Data'!K74&gt;0),'Test Sample Data'!K74-'Choose Housekeeping Genes'!L$20,35-'Choose Housekeeping Genes'!L$20),"")</f>
        <v/>
      </c>
      <c r="L74" s="22" t="str">
        <f>IF(SUM('Test Sample Data'!L$3:L$194)&gt;10,IF(AND(ISNUMBER('Test Sample Data'!L74),'Test Sample Data'!L74&lt;35,'Test Sample Data'!L74&gt;0),'Test Sample Data'!L74-'Choose Housekeeping Genes'!M$20,35-'Choose Housekeeping Genes'!M$20),"")</f>
        <v/>
      </c>
      <c r="M74" s="22" t="str">
        <f>IF(SUM('Test Sample Data'!M$3:M$194)&gt;10,IF(AND(ISNUMBER('Test Sample Data'!M74),'Test Sample Data'!M74&lt;35,'Test Sample Data'!M74&gt;0),'Test Sample Data'!M74-'Choose Housekeeping Genes'!N$20,35-'Choose Housekeeping Genes'!N$20),"")</f>
        <v/>
      </c>
      <c r="N74" s="22" t="str">
        <f>IF(SUM('Test Sample Data'!N$3:N$194)&gt;10,IF(AND(ISNUMBER('Test Sample Data'!N74),'Test Sample Data'!N74&lt;35,'Test Sample Data'!N74&gt;0),'Test Sample Data'!N74-'Choose Housekeeping Genes'!O$20,35-'Choose Housekeeping Genes'!O$20),"")</f>
        <v/>
      </c>
      <c r="O74" s="22" t="str">
        <f>IF(SUM('Test Sample Data'!O$3:O$194)&gt;10,IF(AND(ISNUMBER('Test Sample Data'!O74),'Test Sample Data'!O74&lt;35,'Test Sample Data'!O74&gt;0),'Test Sample Data'!O74-'Choose Housekeeping Genes'!P$20,35-'Choose Housekeeping Genes'!P$20),"")</f>
        <v/>
      </c>
      <c r="P74" s="22" t="str">
        <f>IF(SUM('Test Sample Data'!P$3:P$194)&gt;10,IF(AND(ISNUMBER('Test Sample Data'!P74),'Test Sample Data'!P74&lt;35,'Test Sample Data'!P74&gt;0),'Test Sample Data'!P74-'Choose Housekeeping Genes'!Q$20,35-'Choose Housekeeping Genes'!Q$20),"")</f>
        <v/>
      </c>
      <c r="Q74" s="22" t="str">
        <f>IF(SUM('Test Sample Data'!Q$3:Q$194)&gt;10,IF(AND(ISNUMBER('Test Sample Data'!Q74),'Test Sample Data'!Q74&lt;35,'Test Sample Data'!Q74&gt;0),'Test Sample Data'!Q74-'Choose Housekeeping Genes'!R$20,35-'Choose Housekeeping Genes'!R$20),"")</f>
        <v/>
      </c>
      <c r="R74" s="22" t="str">
        <f>IF(SUM('Test Sample Data'!R$3:R$194)&gt;10,IF(AND(ISNUMBER('Test Sample Data'!R74),'Test Sample Data'!R74&lt;35,'Test Sample Data'!R74&gt;0),'Test Sample Data'!R74-'Choose Housekeeping Genes'!S$20,35-'Choose Housekeeping Genes'!S$20),"")</f>
        <v/>
      </c>
      <c r="S74" s="22" t="str">
        <f>IF(SUM('Test Sample Data'!S$3:S$194)&gt;10,IF(AND(ISNUMBER('Test Sample Data'!S74),'Test Sample Data'!S74&lt;35,'Test Sample Data'!S74&gt;0),'Test Sample Data'!S74-'Choose Housekeeping Genes'!T$20,35-'Choose Housekeeping Genes'!T$20),"")</f>
        <v/>
      </c>
      <c r="T74" s="22" t="str">
        <f>IF(SUM('Test Sample Data'!T$3:T$194)&gt;10,IF(AND(ISNUMBER('Test Sample Data'!T74),'Test Sample Data'!T74&lt;35,'Test Sample Data'!T74&gt;0),'Test Sample Data'!T74-'Choose Housekeeping Genes'!U$20,35-'Choose Housekeeping Genes'!U$20),"")</f>
        <v/>
      </c>
      <c r="U74" s="22" t="str">
        <f>IF(SUM('Test Sample Data'!U$3:U$194)&gt;10,IF(AND(ISNUMBER('Test Sample Data'!U74),'Test Sample Data'!U74&lt;35,'Test Sample Data'!U74&gt;0),'Test Sample Data'!U74-'Choose Housekeeping Genes'!V$20,35-'Choose Housekeeping Genes'!V$20),"")</f>
        <v/>
      </c>
      <c r="V74" s="22" t="str">
        <f>IF(SUM('Test Sample Data'!V$3:V$194)&gt;10,IF(AND(ISNUMBER('Test Sample Data'!V74),'Test Sample Data'!V74&lt;35,'Test Sample Data'!V74&gt;0),'Test Sample Data'!V74-'Choose Housekeeping Genes'!W$20,35-'Choose Housekeeping Genes'!W$20),"")</f>
        <v/>
      </c>
      <c r="W74" s="144" t="str">
        <f>'Control Sample Data'!A74</f>
        <v>Gm2694-1</v>
      </c>
      <c r="X74" s="145" t="s">
        <v>298</v>
      </c>
      <c r="Y74" s="22" t="str">
        <f>IF(SUM('Control Sample Data'!C$3:C$194)&gt;10,IF(AND(ISNUMBER('Control Sample Data'!C74),'Control Sample Data'!C74&lt;35,'Control Sample Data'!C74&gt;0),'Control Sample Data'!C74-'Choose Housekeeping Genes'!AA$20,35-'Choose Housekeeping Genes'!AA$20),"")</f>
        <v/>
      </c>
      <c r="Z74" s="22" t="str">
        <f>IF(SUM('Control Sample Data'!D$3:D$194)&gt;10,IF(AND(ISNUMBER('Control Sample Data'!D74),'Control Sample Data'!D74&lt;35,'Control Sample Data'!D74&gt;0),'Control Sample Data'!D74-'Choose Housekeeping Genes'!AB$20,35-'Choose Housekeeping Genes'!AB$20),"")</f>
        <v/>
      </c>
      <c r="AA74" s="22" t="str">
        <f>IF(SUM('Control Sample Data'!E$3:E$194)&gt;10,IF(AND(ISNUMBER('Control Sample Data'!E74),'Control Sample Data'!E74&lt;35,'Control Sample Data'!E74&gt;0),'Control Sample Data'!E74-'Choose Housekeeping Genes'!AC$20,35-'Choose Housekeeping Genes'!AC$20),"")</f>
        <v/>
      </c>
      <c r="AB74" s="22" t="str">
        <f>IF(SUM('Control Sample Data'!F$3:F$194)&gt;10,IF(AND(ISNUMBER('Control Sample Data'!F74),'Control Sample Data'!F74&lt;35,'Control Sample Data'!F74&gt;0),'Control Sample Data'!F74-'Choose Housekeeping Genes'!AD$20,35-'Choose Housekeeping Genes'!AD$20),"")</f>
        <v/>
      </c>
      <c r="AC74" s="22" t="str">
        <f>IF(SUM('Control Sample Data'!G$3:G$194)&gt;10,IF(AND(ISNUMBER('Control Sample Data'!G74),'Control Sample Data'!G74&lt;35,'Control Sample Data'!G74&gt;0),'Control Sample Data'!G74-'Choose Housekeeping Genes'!AE$20,35-'Choose Housekeeping Genes'!AE$20),"")</f>
        <v/>
      </c>
      <c r="AD74" s="22" t="str">
        <f>IF(SUM('Control Sample Data'!H$3:H$194)&gt;10,IF(AND(ISNUMBER('Control Sample Data'!H74),'Control Sample Data'!H74&lt;35,'Control Sample Data'!H74&gt;0),'Control Sample Data'!H74-'Choose Housekeeping Genes'!AF$20,35-'Choose Housekeeping Genes'!AF$20),"")</f>
        <v/>
      </c>
      <c r="AE74" s="22" t="str">
        <f>IF(SUM('Control Sample Data'!I$3:I$194)&gt;10,IF(AND(ISNUMBER('Control Sample Data'!I74),'Control Sample Data'!I74&lt;35,'Control Sample Data'!I74&gt;0),'Control Sample Data'!I74-'Choose Housekeeping Genes'!AG$20,35-'Choose Housekeeping Genes'!AG$20),"")</f>
        <v/>
      </c>
      <c r="AF74" s="22" t="str">
        <f>IF(SUM('Control Sample Data'!J$3:J$194)&gt;10,IF(AND(ISNUMBER('Control Sample Data'!J74),'Control Sample Data'!J74&lt;35,'Control Sample Data'!J74&gt;0),'Control Sample Data'!J74-'Choose Housekeeping Genes'!AH$20,35-'Choose Housekeeping Genes'!AH$20),"")</f>
        <v/>
      </c>
      <c r="AG74" s="22" t="str">
        <f>IF(SUM('Control Sample Data'!K$3:K$194)&gt;10,IF(AND(ISNUMBER('Control Sample Data'!K74),'Control Sample Data'!K74&lt;35,'Control Sample Data'!K74&gt;0),'Control Sample Data'!K74-'Choose Housekeeping Genes'!AI$20,35-'Choose Housekeeping Genes'!AI$20),"")</f>
        <v/>
      </c>
      <c r="AH74" s="22" t="str">
        <f>IF(SUM('Control Sample Data'!L$3:L$194)&gt;10,IF(AND(ISNUMBER('Control Sample Data'!L74),'Control Sample Data'!L74&lt;35,'Control Sample Data'!L74&gt;0),'Control Sample Data'!L74-'Choose Housekeeping Genes'!AJ$20,35-'Choose Housekeeping Genes'!AJ$20),"")</f>
        <v/>
      </c>
      <c r="AI74" s="22" t="str">
        <f>IF(SUM('Control Sample Data'!M$3:M$194)&gt;10,IF(AND(ISNUMBER('Control Sample Data'!M74),'Control Sample Data'!M74&lt;35,'Control Sample Data'!M74&gt;0),'Control Sample Data'!M74-'Choose Housekeeping Genes'!AK$20,35-'Choose Housekeeping Genes'!AK$20),"")</f>
        <v/>
      </c>
      <c r="AJ74" s="22" t="str">
        <f>IF(SUM('Control Sample Data'!N$3:N$194)&gt;10,IF(AND(ISNUMBER('Control Sample Data'!N74),'Control Sample Data'!N74&lt;35,'Control Sample Data'!N74&gt;0),'Control Sample Data'!N74-'Choose Housekeeping Genes'!AL$20,35-'Choose Housekeeping Genes'!AL$20),"")</f>
        <v/>
      </c>
      <c r="AK74" s="22" t="str">
        <f>IF(SUM('Control Sample Data'!O$3:O$194)&gt;10,IF(AND(ISNUMBER('Control Sample Data'!O74),'Control Sample Data'!O74&lt;35,'Control Sample Data'!O74&gt;0),'Control Sample Data'!O74-'Choose Housekeeping Genes'!AM$20,35-'Choose Housekeeping Genes'!AM$20),"")</f>
        <v/>
      </c>
      <c r="AL74" s="22" t="str">
        <f>IF(SUM('Control Sample Data'!P$3:P$194)&gt;10,IF(AND(ISNUMBER('Control Sample Data'!P74),'Control Sample Data'!P74&lt;35,'Control Sample Data'!P74&gt;0),'Control Sample Data'!P74-'Choose Housekeeping Genes'!AN$20,35-'Choose Housekeeping Genes'!AN$20),"")</f>
        <v/>
      </c>
      <c r="AM74" s="22" t="str">
        <f>IF(SUM('Control Sample Data'!Q$3:Q$194)&gt;10,IF(AND(ISNUMBER('Control Sample Data'!Q74),'Control Sample Data'!Q74&lt;35,'Control Sample Data'!Q74&gt;0),'Control Sample Data'!Q74-'Choose Housekeeping Genes'!AO$20,35-'Choose Housekeeping Genes'!AO$20),"")</f>
        <v/>
      </c>
      <c r="AN74" s="22" t="str">
        <f>IF(SUM('Control Sample Data'!R$3:R$194)&gt;10,IF(AND(ISNUMBER('Control Sample Data'!R74),'Control Sample Data'!R74&lt;35,'Control Sample Data'!R74&gt;0),'Control Sample Data'!R74-'Choose Housekeeping Genes'!AP$20,35-'Choose Housekeeping Genes'!AP$20),"")</f>
        <v/>
      </c>
      <c r="AO74" s="22" t="str">
        <f>IF(SUM('Control Sample Data'!S$3:S$194)&gt;10,IF(AND(ISNUMBER('Control Sample Data'!S74),'Control Sample Data'!S74&lt;35,'Control Sample Data'!S74&gt;0),'Control Sample Data'!S74-'Choose Housekeeping Genes'!AQ$20,35-'Choose Housekeeping Genes'!AQ$20),"")</f>
        <v/>
      </c>
      <c r="AP74" s="22" t="str">
        <f>IF(SUM('Control Sample Data'!T$3:T$194)&gt;10,IF(AND(ISNUMBER('Control Sample Data'!T74),'Control Sample Data'!T74&lt;35,'Control Sample Data'!T74&gt;0),'Control Sample Data'!T74-'Choose Housekeeping Genes'!AR$20,35-'Choose Housekeeping Genes'!AR$20),"")</f>
        <v/>
      </c>
      <c r="AQ74" s="22" t="str">
        <f>IF(SUM('Control Sample Data'!U$3:U$194)&gt;10,IF(AND(ISNUMBER('Control Sample Data'!U74),'Control Sample Data'!U74&lt;35,'Control Sample Data'!U74&gt;0),'Control Sample Data'!U74-'Choose Housekeeping Genes'!AS$20,35-'Choose Housekeeping Genes'!AS$20),"")</f>
        <v/>
      </c>
      <c r="AR74" s="22" t="str">
        <f>IF(SUM('Control Sample Data'!V$3:V$194)&gt;10,IF(AND(ISNUMBER('Control Sample Data'!V74),'Control Sample Data'!V74&lt;35,'Control Sample Data'!V74&gt;0),'Control Sample Data'!V74-'Choose Housekeeping Genes'!AT$20,35-'Choose Housekeeping Genes'!AT$20),"")</f>
        <v/>
      </c>
      <c r="AS74" s="73" t="str">
        <f>'Control Sample Data'!A74</f>
        <v>Gm2694-1</v>
      </c>
      <c r="AT74" s="21" t="s">
        <v>298</v>
      </c>
      <c r="AU74" s="22" t="str">
        <f ca="1">IF(ISNUMBER(C74-'Choose Housekeeping Genes'!D$12),C74-'Choose Housekeeping Genes'!D$12,"")</f>
        <v/>
      </c>
      <c r="AV74" s="22" t="str">
        <f ca="1">IF(ISNUMBER(D74-'Choose Housekeeping Genes'!E$12),D74-'Choose Housekeeping Genes'!E$12,"")</f>
        <v/>
      </c>
      <c r="AW74" s="22" t="str">
        <f ca="1">IF(ISNUMBER(E74-'Choose Housekeeping Genes'!F$12),E74-'Choose Housekeeping Genes'!F$12,"")</f>
        <v/>
      </c>
      <c r="AX74" s="22" t="str">
        <f ca="1">IF(ISNUMBER(F74-'Choose Housekeeping Genes'!G$12),F74-'Choose Housekeeping Genes'!G$12,"")</f>
        <v/>
      </c>
      <c r="AY74" s="22" t="str">
        <f ca="1">IF(ISNUMBER(G74-'Choose Housekeeping Genes'!H$12),G74-'Choose Housekeeping Genes'!H$12,"")</f>
        <v/>
      </c>
      <c r="AZ74" s="22" t="str">
        <f ca="1">IF(ISNUMBER(H74-'Choose Housekeeping Genes'!I$12),H74-'Choose Housekeeping Genes'!I$12,"")</f>
        <v/>
      </c>
      <c r="BA74" s="22" t="str">
        <f ca="1">IF(ISNUMBER(I74-'Choose Housekeeping Genes'!J$12),I74-'Choose Housekeeping Genes'!J$12,"")</f>
        <v/>
      </c>
      <c r="BB74" s="22" t="str">
        <f ca="1">IF(ISNUMBER(J74-'Choose Housekeeping Genes'!K$12),J74-'Choose Housekeeping Genes'!K$12,"")</f>
        <v/>
      </c>
      <c r="BC74" s="22" t="str">
        <f ca="1">IF(ISNUMBER(K74-'Choose Housekeeping Genes'!L$12),K74-'Choose Housekeeping Genes'!L$12,"")</f>
        <v/>
      </c>
      <c r="BD74" s="22" t="str">
        <f ca="1">IF(ISNUMBER(L74-'Choose Housekeeping Genes'!M$12),L74-'Choose Housekeeping Genes'!M$12,"")</f>
        <v/>
      </c>
      <c r="BE74" s="22" t="str">
        <f ca="1">IF(ISNUMBER(M74-'Choose Housekeeping Genes'!N$12),M74-'Choose Housekeeping Genes'!N$12,"")</f>
        <v/>
      </c>
      <c r="BF74" s="22" t="str">
        <f ca="1">IF(ISNUMBER(N74-'Choose Housekeeping Genes'!O$12),N74-'Choose Housekeeping Genes'!O$12,"")</f>
        <v/>
      </c>
      <c r="BG74" s="22" t="str">
        <f ca="1">IF(ISNUMBER(O74-'Choose Housekeeping Genes'!P$12),O74-'Choose Housekeeping Genes'!P$12,"")</f>
        <v/>
      </c>
      <c r="BH74" s="22" t="str">
        <f ca="1">IF(ISNUMBER(P74-'Choose Housekeeping Genes'!Q$12),P74-'Choose Housekeeping Genes'!Q$12,"")</f>
        <v/>
      </c>
      <c r="BI74" s="22" t="str">
        <f ca="1">IF(ISNUMBER(Q74-'Choose Housekeeping Genes'!R$12),Q74-'Choose Housekeeping Genes'!R$12,"")</f>
        <v/>
      </c>
      <c r="BJ74" s="22" t="str">
        <f ca="1">IF(ISNUMBER(R74-'Choose Housekeeping Genes'!S$12),R74-'Choose Housekeeping Genes'!S$12,"")</f>
        <v/>
      </c>
      <c r="BK74" s="22" t="str">
        <f ca="1">IF(ISNUMBER(S74-'Choose Housekeeping Genes'!T$12),S74-'Choose Housekeeping Genes'!T$12,"")</f>
        <v/>
      </c>
      <c r="BL74" s="22" t="str">
        <f ca="1">IF(ISNUMBER(T74-'Choose Housekeeping Genes'!U$12),T74-'Choose Housekeeping Genes'!U$12,"")</f>
        <v/>
      </c>
      <c r="BM74" s="22" t="str">
        <f ca="1">IF(ISNUMBER(U74-'Choose Housekeeping Genes'!V$12),U74-'Choose Housekeeping Genes'!V$12,"")</f>
        <v/>
      </c>
      <c r="BN74" s="22" t="str">
        <f ca="1">IF(ISNUMBER(V74-'Choose Housekeeping Genes'!W$12),V74-'Choose Housekeeping Genes'!W$12,"")</f>
        <v/>
      </c>
      <c r="BO74" s="147" t="str">
        <f t="shared" si="48"/>
        <v>Gm2694-1</v>
      </c>
      <c r="BP74" s="145" t="s">
        <v>298</v>
      </c>
      <c r="BQ74" s="22" t="str">
        <f ca="1">IF(ISNUMBER(Y74-'Choose Housekeeping Genes'!AA$12),Y74-'Choose Housekeeping Genes'!AA$12,"")</f>
        <v/>
      </c>
      <c r="BR74" s="22" t="str">
        <f ca="1">IF(ISNUMBER(Z74-'Choose Housekeeping Genes'!AB$12),Z74-'Choose Housekeeping Genes'!AB$12,"")</f>
        <v/>
      </c>
      <c r="BS74" s="22" t="str">
        <f ca="1">IF(ISNUMBER(AA74-'Choose Housekeeping Genes'!AC$12),AA74-'Choose Housekeeping Genes'!AC$12,"")</f>
        <v/>
      </c>
      <c r="BT74" s="22" t="str">
        <f ca="1">IF(ISNUMBER(AB74-'Choose Housekeeping Genes'!AD$12),AB74-'Choose Housekeeping Genes'!AD$12,"")</f>
        <v/>
      </c>
      <c r="BU74" s="22" t="str">
        <f ca="1">IF(ISNUMBER(AC74-'Choose Housekeeping Genes'!AE$12),AC74-'Choose Housekeeping Genes'!AE$12,"")</f>
        <v/>
      </c>
      <c r="BV74" s="22" t="str">
        <f ca="1">IF(ISNUMBER(AD74-'Choose Housekeeping Genes'!AF$12),AD74-'Choose Housekeeping Genes'!AF$12,"")</f>
        <v/>
      </c>
      <c r="BW74" s="22" t="str">
        <f ca="1">IF(ISNUMBER(AE74-'Choose Housekeeping Genes'!AG$12),AE74-'Choose Housekeeping Genes'!AG$12,"")</f>
        <v/>
      </c>
      <c r="BX74" s="22" t="str">
        <f ca="1">IF(ISNUMBER(AF74-'Choose Housekeeping Genes'!AH$12),AF74-'Choose Housekeeping Genes'!AH$12,"")</f>
        <v/>
      </c>
      <c r="BY74" s="22" t="str">
        <f ca="1">IF(ISNUMBER(AG74-'Choose Housekeeping Genes'!AI$12),AG74-'Choose Housekeeping Genes'!AI$12,"")</f>
        <v/>
      </c>
      <c r="BZ74" s="22" t="str">
        <f ca="1">IF(ISNUMBER(AH74-'Choose Housekeeping Genes'!AJ$12),AH74-'Choose Housekeeping Genes'!AJ$12,"")</f>
        <v/>
      </c>
      <c r="CA74" s="22" t="str">
        <f ca="1">IF(ISNUMBER(AI74-'Choose Housekeeping Genes'!AK$12),AI74-'Choose Housekeeping Genes'!AK$12,"")</f>
        <v/>
      </c>
      <c r="CB74" s="22" t="str">
        <f ca="1">IF(ISNUMBER(AJ74-'Choose Housekeeping Genes'!AL$12),AJ74-'Choose Housekeeping Genes'!AL$12,"")</f>
        <v/>
      </c>
      <c r="CC74" s="22" t="str">
        <f ca="1">IF(ISNUMBER(AK74-'Choose Housekeeping Genes'!AM$12),AK74-'Choose Housekeeping Genes'!AM$12,"")</f>
        <v/>
      </c>
      <c r="CD74" s="22" t="str">
        <f ca="1">IF(ISNUMBER(AL74-'Choose Housekeeping Genes'!AN$12),AL74-'Choose Housekeeping Genes'!AN$12,"")</f>
        <v/>
      </c>
      <c r="CE74" s="22" t="str">
        <f ca="1">IF(ISNUMBER(AM74-'Choose Housekeeping Genes'!AO$12),AM74-'Choose Housekeeping Genes'!AO$12,"")</f>
        <v/>
      </c>
      <c r="CF74" s="22" t="str">
        <f ca="1">IF(ISNUMBER(AN74-'Choose Housekeeping Genes'!AP$12),AN74-'Choose Housekeeping Genes'!AP$12,"")</f>
        <v/>
      </c>
      <c r="CG74" s="22" t="str">
        <f ca="1">IF(ISNUMBER(AO74-'Choose Housekeeping Genes'!AQ$12),AO74-'Choose Housekeeping Genes'!AQ$12,"")</f>
        <v/>
      </c>
      <c r="CH74" s="22" t="str">
        <f ca="1">IF(ISNUMBER(AP74-'Choose Housekeeping Genes'!AR$12),AP74-'Choose Housekeeping Genes'!AR$12,"")</f>
        <v/>
      </c>
      <c r="CI74" s="22" t="str">
        <f ca="1">IF(ISNUMBER(AQ74-'Choose Housekeeping Genes'!AS$12),AQ74-'Choose Housekeeping Genes'!AS$12,"")</f>
        <v/>
      </c>
      <c r="CJ74" s="22" t="str">
        <f ca="1">IF(ISNUMBER(AR74-'Choose Housekeeping Genes'!AT$12),AR74-'Choose Housekeeping Genes'!AT$12,"")</f>
        <v/>
      </c>
      <c r="CK74" s="69" t="e">
        <f t="shared" ca="1" si="49"/>
        <v>#DIV/0!</v>
      </c>
      <c r="CL74" s="148" t="e">
        <f t="shared" ca="1" si="50"/>
        <v>#DIV/0!</v>
      </c>
      <c r="DA74" s="73" t="str">
        <f>'Transcript table'!C82</f>
        <v>Gm2694-1</v>
      </c>
      <c r="DB74" s="21" t="s">
        <v>298</v>
      </c>
      <c r="DC74" s="68" t="str">
        <f t="shared" ca="1" si="51"/>
        <v/>
      </c>
      <c r="DD74" s="68" t="str">
        <f t="shared" ca="1" si="52"/>
        <v/>
      </c>
      <c r="DE74" s="68" t="str">
        <f t="shared" ca="1" si="53"/>
        <v/>
      </c>
      <c r="DF74" s="68" t="str">
        <f t="shared" ca="1" si="54"/>
        <v/>
      </c>
      <c r="DG74" s="68" t="str">
        <f t="shared" ca="1" si="55"/>
        <v/>
      </c>
      <c r="DH74" s="68" t="str">
        <f t="shared" ca="1" si="56"/>
        <v/>
      </c>
      <c r="DI74" s="68" t="str">
        <f t="shared" ca="1" si="57"/>
        <v/>
      </c>
      <c r="DJ74" s="68" t="str">
        <f t="shared" ca="1" si="58"/>
        <v/>
      </c>
      <c r="DK74" s="68" t="str">
        <f t="shared" ca="1" si="59"/>
        <v/>
      </c>
      <c r="DL74" s="68" t="str">
        <f t="shared" ca="1" si="60"/>
        <v/>
      </c>
      <c r="DM74" s="68" t="str">
        <f t="shared" ca="1" si="61"/>
        <v/>
      </c>
      <c r="DN74" s="68" t="str">
        <f t="shared" ca="1" si="62"/>
        <v/>
      </c>
      <c r="DO74" s="68" t="str">
        <f t="shared" ca="1" si="63"/>
        <v/>
      </c>
      <c r="DP74" s="68" t="str">
        <f t="shared" ca="1" si="64"/>
        <v/>
      </c>
      <c r="DQ74" s="68" t="str">
        <f t="shared" ca="1" si="65"/>
        <v/>
      </c>
      <c r="DR74" s="68" t="str">
        <f t="shared" ca="1" si="66"/>
        <v/>
      </c>
      <c r="DS74" s="68" t="str">
        <f t="shared" ca="1" si="67"/>
        <v/>
      </c>
      <c r="DT74" s="68" t="str">
        <f t="shared" ca="1" si="68"/>
        <v/>
      </c>
      <c r="DU74" s="68" t="str">
        <f t="shared" ca="1" si="69"/>
        <v/>
      </c>
      <c r="DV74" s="68" t="str">
        <f t="shared" ca="1" si="70"/>
        <v/>
      </c>
      <c r="DW74" s="146" t="str">
        <f>'Transcript table'!C82</f>
        <v>Gm2694-1</v>
      </c>
      <c r="DX74" s="145" t="s">
        <v>298</v>
      </c>
      <c r="DY74" s="68" t="str">
        <f t="shared" ca="1" si="71"/>
        <v/>
      </c>
      <c r="DZ74" s="68" t="str">
        <f t="shared" ca="1" si="72"/>
        <v/>
      </c>
      <c r="EA74" s="68" t="str">
        <f t="shared" ca="1" si="73"/>
        <v/>
      </c>
      <c r="EB74" s="68" t="str">
        <f t="shared" ca="1" si="74"/>
        <v/>
      </c>
      <c r="EC74" s="68" t="str">
        <f t="shared" ca="1" si="75"/>
        <v/>
      </c>
      <c r="ED74" s="68" t="str">
        <f t="shared" ca="1" si="76"/>
        <v/>
      </c>
      <c r="EE74" s="68" t="str">
        <f t="shared" ca="1" si="77"/>
        <v/>
      </c>
      <c r="EF74" s="68" t="str">
        <f t="shared" ca="1" si="78"/>
        <v/>
      </c>
      <c r="EG74" s="68" t="str">
        <f t="shared" ca="1" si="79"/>
        <v/>
      </c>
      <c r="EH74" s="68" t="str">
        <f t="shared" ca="1" si="80"/>
        <v/>
      </c>
      <c r="EI74" s="68" t="str">
        <f t="shared" ca="1" si="81"/>
        <v/>
      </c>
      <c r="EJ74" s="68" t="str">
        <f t="shared" ca="1" si="82"/>
        <v/>
      </c>
      <c r="EK74" s="68" t="str">
        <f t="shared" ca="1" si="83"/>
        <v/>
      </c>
      <c r="EL74" s="68" t="str">
        <f t="shared" ca="1" si="84"/>
        <v/>
      </c>
      <c r="EM74" s="68" t="str">
        <f t="shared" ca="1" si="85"/>
        <v/>
      </c>
      <c r="EN74" s="68" t="str">
        <f t="shared" ca="1" si="86"/>
        <v/>
      </c>
      <c r="EO74" s="68" t="str">
        <f t="shared" ca="1" si="87"/>
        <v/>
      </c>
      <c r="EP74" s="68" t="str">
        <f t="shared" ca="1" si="88"/>
        <v/>
      </c>
      <c r="EQ74" s="68" t="str">
        <f t="shared" ca="1" si="89"/>
        <v/>
      </c>
      <c r="ER74" s="68" t="str">
        <f t="shared" ca="1" si="90"/>
        <v/>
      </c>
    </row>
    <row r="75" spans="1:148" ht="12.75" customHeight="1">
      <c r="A75" s="139" t="str">
        <f>'Test Sample Data'!A75</f>
        <v>Gm2694-2</v>
      </c>
      <c r="B75" s="141" t="s">
        <v>296</v>
      </c>
      <c r="C75" s="22" t="str">
        <f>IF(SUM('Test Sample Data'!C$3:C$194)&gt;10,IF(AND(ISNUMBER('Test Sample Data'!C75),'Test Sample Data'!C75&lt;35,'Test Sample Data'!C75&gt;0),'Test Sample Data'!C75-'Choose Housekeeping Genes'!D$20,35-'Choose Housekeeping Genes'!D$20),"")</f>
        <v/>
      </c>
      <c r="D75" s="22" t="str">
        <f>IF(SUM('Test Sample Data'!D$3:D$194)&gt;10,IF(AND(ISNUMBER('Test Sample Data'!D75),'Test Sample Data'!D75&lt;35,'Test Sample Data'!D75&gt;0),'Test Sample Data'!D75-'Choose Housekeeping Genes'!E$20,35-'Choose Housekeeping Genes'!E$20),"")</f>
        <v/>
      </c>
      <c r="E75" s="22" t="str">
        <f>IF(SUM('Test Sample Data'!E$3:E$194)&gt;10,IF(AND(ISNUMBER('Test Sample Data'!E75),'Test Sample Data'!E75&lt;35,'Test Sample Data'!E75&gt;0),'Test Sample Data'!E75-'Choose Housekeeping Genes'!F$20,35-'Choose Housekeeping Genes'!F$20),"")</f>
        <v/>
      </c>
      <c r="F75" s="22" t="str">
        <f>IF(SUM('Test Sample Data'!F$3:F$194)&gt;10,IF(AND(ISNUMBER('Test Sample Data'!F75),'Test Sample Data'!F75&lt;35,'Test Sample Data'!F75&gt;0),'Test Sample Data'!F75-'Choose Housekeeping Genes'!G$20,35-'Choose Housekeeping Genes'!G$20),"")</f>
        <v/>
      </c>
      <c r="G75" s="22" t="str">
        <f>IF(SUM('Test Sample Data'!G$3:G$194)&gt;10,IF(AND(ISNUMBER('Test Sample Data'!G75),'Test Sample Data'!G75&lt;35,'Test Sample Data'!G75&gt;0),'Test Sample Data'!G75-'Choose Housekeeping Genes'!H$20,35-'Choose Housekeeping Genes'!H$20),"")</f>
        <v/>
      </c>
      <c r="H75" s="22" t="str">
        <f>IF(SUM('Test Sample Data'!H$3:H$194)&gt;10,IF(AND(ISNUMBER('Test Sample Data'!H75),'Test Sample Data'!H75&lt;35,'Test Sample Data'!H75&gt;0),'Test Sample Data'!H75-'Choose Housekeeping Genes'!I$20,35-'Choose Housekeeping Genes'!I$20),"")</f>
        <v/>
      </c>
      <c r="I75" s="22" t="str">
        <f>IF(SUM('Test Sample Data'!I$3:I$194)&gt;10,IF(AND(ISNUMBER('Test Sample Data'!I75),'Test Sample Data'!I75&lt;35,'Test Sample Data'!I75&gt;0),'Test Sample Data'!I75-'Choose Housekeeping Genes'!J$20,35-'Choose Housekeeping Genes'!J$20),"")</f>
        <v/>
      </c>
      <c r="J75" s="22" t="str">
        <f>IF(SUM('Test Sample Data'!J$3:J$194)&gt;10,IF(AND(ISNUMBER('Test Sample Data'!J75),'Test Sample Data'!J75&lt;35,'Test Sample Data'!J75&gt;0),'Test Sample Data'!J75-'Choose Housekeeping Genes'!K$20,35-'Choose Housekeeping Genes'!K$20),"")</f>
        <v/>
      </c>
      <c r="K75" s="22" t="str">
        <f>IF(SUM('Test Sample Data'!K$3:K$194)&gt;10,IF(AND(ISNUMBER('Test Sample Data'!K75),'Test Sample Data'!K75&lt;35,'Test Sample Data'!K75&gt;0),'Test Sample Data'!K75-'Choose Housekeeping Genes'!L$20,35-'Choose Housekeeping Genes'!L$20),"")</f>
        <v/>
      </c>
      <c r="L75" s="22" t="str">
        <f>IF(SUM('Test Sample Data'!L$3:L$194)&gt;10,IF(AND(ISNUMBER('Test Sample Data'!L75),'Test Sample Data'!L75&lt;35,'Test Sample Data'!L75&gt;0),'Test Sample Data'!L75-'Choose Housekeeping Genes'!M$20,35-'Choose Housekeeping Genes'!M$20),"")</f>
        <v/>
      </c>
      <c r="M75" s="22" t="str">
        <f>IF(SUM('Test Sample Data'!M$3:M$194)&gt;10,IF(AND(ISNUMBER('Test Sample Data'!M75),'Test Sample Data'!M75&lt;35,'Test Sample Data'!M75&gt;0),'Test Sample Data'!M75-'Choose Housekeeping Genes'!N$20,35-'Choose Housekeeping Genes'!N$20),"")</f>
        <v/>
      </c>
      <c r="N75" s="22" t="str">
        <f>IF(SUM('Test Sample Data'!N$3:N$194)&gt;10,IF(AND(ISNUMBER('Test Sample Data'!N75),'Test Sample Data'!N75&lt;35,'Test Sample Data'!N75&gt;0),'Test Sample Data'!N75-'Choose Housekeeping Genes'!O$20,35-'Choose Housekeeping Genes'!O$20),"")</f>
        <v/>
      </c>
      <c r="O75" s="22" t="str">
        <f>IF(SUM('Test Sample Data'!O$3:O$194)&gt;10,IF(AND(ISNUMBER('Test Sample Data'!O75),'Test Sample Data'!O75&lt;35,'Test Sample Data'!O75&gt;0),'Test Sample Data'!O75-'Choose Housekeeping Genes'!P$20,35-'Choose Housekeeping Genes'!P$20),"")</f>
        <v/>
      </c>
      <c r="P75" s="22" t="str">
        <f>IF(SUM('Test Sample Data'!P$3:P$194)&gt;10,IF(AND(ISNUMBER('Test Sample Data'!P75),'Test Sample Data'!P75&lt;35,'Test Sample Data'!P75&gt;0),'Test Sample Data'!P75-'Choose Housekeeping Genes'!Q$20,35-'Choose Housekeeping Genes'!Q$20),"")</f>
        <v/>
      </c>
      <c r="Q75" s="22" t="str">
        <f>IF(SUM('Test Sample Data'!Q$3:Q$194)&gt;10,IF(AND(ISNUMBER('Test Sample Data'!Q75),'Test Sample Data'!Q75&lt;35,'Test Sample Data'!Q75&gt;0),'Test Sample Data'!Q75-'Choose Housekeeping Genes'!R$20,35-'Choose Housekeeping Genes'!R$20),"")</f>
        <v/>
      </c>
      <c r="R75" s="22" t="str">
        <f>IF(SUM('Test Sample Data'!R$3:R$194)&gt;10,IF(AND(ISNUMBER('Test Sample Data'!R75),'Test Sample Data'!R75&lt;35,'Test Sample Data'!R75&gt;0),'Test Sample Data'!R75-'Choose Housekeeping Genes'!S$20,35-'Choose Housekeeping Genes'!S$20),"")</f>
        <v/>
      </c>
      <c r="S75" s="22" t="str">
        <f>IF(SUM('Test Sample Data'!S$3:S$194)&gt;10,IF(AND(ISNUMBER('Test Sample Data'!S75),'Test Sample Data'!S75&lt;35,'Test Sample Data'!S75&gt;0),'Test Sample Data'!S75-'Choose Housekeeping Genes'!T$20,35-'Choose Housekeeping Genes'!T$20),"")</f>
        <v/>
      </c>
      <c r="T75" s="22" t="str">
        <f>IF(SUM('Test Sample Data'!T$3:T$194)&gt;10,IF(AND(ISNUMBER('Test Sample Data'!T75),'Test Sample Data'!T75&lt;35,'Test Sample Data'!T75&gt;0),'Test Sample Data'!T75-'Choose Housekeeping Genes'!U$20,35-'Choose Housekeeping Genes'!U$20),"")</f>
        <v/>
      </c>
      <c r="U75" s="22" t="str">
        <f>IF(SUM('Test Sample Data'!U$3:U$194)&gt;10,IF(AND(ISNUMBER('Test Sample Data'!U75),'Test Sample Data'!U75&lt;35,'Test Sample Data'!U75&gt;0),'Test Sample Data'!U75-'Choose Housekeeping Genes'!V$20,35-'Choose Housekeeping Genes'!V$20),"")</f>
        <v/>
      </c>
      <c r="V75" s="22" t="str">
        <f>IF(SUM('Test Sample Data'!V$3:V$194)&gt;10,IF(AND(ISNUMBER('Test Sample Data'!V75),'Test Sample Data'!V75&lt;35,'Test Sample Data'!V75&gt;0),'Test Sample Data'!V75-'Choose Housekeeping Genes'!W$20,35-'Choose Housekeeping Genes'!W$20),"")</f>
        <v/>
      </c>
      <c r="W75" s="144" t="str">
        <f>'Control Sample Data'!A75</f>
        <v>Gm2694-2</v>
      </c>
      <c r="X75" s="145" t="s">
        <v>296</v>
      </c>
      <c r="Y75" s="22" t="str">
        <f>IF(SUM('Control Sample Data'!C$3:C$194)&gt;10,IF(AND(ISNUMBER('Control Sample Data'!C75),'Control Sample Data'!C75&lt;35,'Control Sample Data'!C75&gt;0),'Control Sample Data'!C75-'Choose Housekeeping Genes'!AA$20,35-'Choose Housekeeping Genes'!AA$20),"")</f>
        <v/>
      </c>
      <c r="Z75" s="22" t="str">
        <f>IF(SUM('Control Sample Data'!D$3:D$194)&gt;10,IF(AND(ISNUMBER('Control Sample Data'!D75),'Control Sample Data'!D75&lt;35,'Control Sample Data'!D75&gt;0),'Control Sample Data'!D75-'Choose Housekeeping Genes'!AB$20,35-'Choose Housekeeping Genes'!AB$20),"")</f>
        <v/>
      </c>
      <c r="AA75" s="22" t="str">
        <f>IF(SUM('Control Sample Data'!E$3:E$194)&gt;10,IF(AND(ISNUMBER('Control Sample Data'!E75),'Control Sample Data'!E75&lt;35,'Control Sample Data'!E75&gt;0),'Control Sample Data'!E75-'Choose Housekeeping Genes'!AC$20,35-'Choose Housekeeping Genes'!AC$20),"")</f>
        <v/>
      </c>
      <c r="AB75" s="22" t="str">
        <f>IF(SUM('Control Sample Data'!F$3:F$194)&gt;10,IF(AND(ISNUMBER('Control Sample Data'!F75),'Control Sample Data'!F75&lt;35,'Control Sample Data'!F75&gt;0),'Control Sample Data'!F75-'Choose Housekeeping Genes'!AD$20,35-'Choose Housekeeping Genes'!AD$20),"")</f>
        <v/>
      </c>
      <c r="AC75" s="22" t="str">
        <f>IF(SUM('Control Sample Data'!G$3:G$194)&gt;10,IF(AND(ISNUMBER('Control Sample Data'!G75),'Control Sample Data'!G75&lt;35,'Control Sample Data'!G75&gt;0),'Control Sample Data'!G75-'Choose Housekeeping Genes'!AE$20,35-'Choose Housekeeping Genes'!AE$20),"")</f>
        <v/>
      </c>
      <c r="AD75" s="22" t="str">
        <f>IF(SUM('Control Sample Data'!H$3:H$194)&gt;10,IF(AND(ISNUMBER('Control Sample Data'!H75),'Control Sample Data'!H75&lt;35,'Control Sample Data'!H75&gt;0),'Control Sample Data'!H75-'Choose Housekeeping Genes'!AF$20,35-'Choose Housekeeping Genes'!AF$20),"")</f>
        <v/>
      </c>
      <c r="AE75" s="22" t="str">
        <f>IF(SUM('Control Sample Data'!I$3:I$194)&gt;10,IF(AND(ISNUMBER('Control Sample Data'!I75),'Control Sample Data'!I75&lt;35,'Control Sample Data'!I75&gt;0),'Control Sample Data'!I75-'Choose Housekeeping Genes'!AG$20,35-'Choose Housekeeping Genes'!AG$20),"")</f>
        <v/>
      </c>
      <c r="AF75" s="22" t="str">
        <f>IF(SUM('Control Sample Data'!J$3:J$194)&gt;10,IF(AND(ISNUMBER('Control Sample Data'!J75),'Control Sample Data'!J75&lt;35,'Control Sample Data'!J75&gt;0),'Control Sample Data'!J75-'Choose Housekeeping Genes'!AH$20,35-'Choose Housekeeping Genes'!AH$20),"")</f>
        <v/>
      </c>
      <c r="AG75" s="22" t="str">
        <f>IF(SUM('Control Sample Data'!K$3:K$194)&gt;10,IF(AND(ISNUMBER('Control Sample Data'!K75),'Control Sample Data'!K75&lt;35,'Control Sample Data'!K75&gt;0),'Control Sample Data'!K75-'Choose Housekeeping Genes'!AI$20,35-'Choose Housekeeping Genes'!AI$20),"")</f>
        <v/>
      </c>
      <c r="AH75" s="22" t="str">
        <f>IF(SUM('Control Sample Data'!L$3:L$194)&gt;10,IF(AND(ISNUMBER('Control Sample Data'!L75),'Control Sample Data'!L75&lt;35,'Control Sample Data'!L75&gt;0),'Control Sample Data'!L75-'Choose Housekeeping Genes'!AJ$20,35-'Choose Housekeeping Genes'!AJ$20),"")</f>
        <v/>
      </c>
      <c r="AI75" s="22" t="str">
        <f>IF(SUM('Control Sample Data'!M$3:M$194)&gt;10,IF(AND(ISNUMBER('Control Sample Data'!M75),'Control Sample Data'!M75&lt;35,'Control Sample Data'!M75&gt;0),'Control Sample Data'!M75-'Choose Housekeeping Genes'!AK$20,35-'Choose Housekeeping Genes'!AK$20),"")</f>
        <v/>
      </c>
      <c r="AJ75" s="22" t="str">
        <f>IF(SUM('Control Sample Data'!N$3:N$194)&gt;10,IF(AND(ISNUMBER('Control Sample Data'!N75),'Control Sample Data'!N75&lt;35,'Control Sample Data'!N75&gt;0),'Control Sample Data'!N75-'Choose Housekeeping Genes'!AL$20,35-'Choose Housekeeping Genes'!AL$20),"")</f>
        <v/>
      </c>
      <c r="AK75" s="22" t="str">
        <f>IF(SUM('Control Sample Data'!O$3:O$194)&gt;10,IF(AND(ISNUMBER('Control Sample Data'!O75),'Control Sample Data'!O75&lt;35,'Control Sample Data'!O75&gt;0),'Control Sample Data'!O75-'Choose Housekeeping Genes'!AM$20,35-'Choose Housekeeping Genes'!AM$20),"")</f>
        <v/>
      </c>
      <c r="AL75" s="22" t="str">
        <f>IF(SUM('Control Sample Data'!P$3:P$194)&gt;10,IF(AND(ISNUMBER('Control Sample Data'!P75),'Control Sample Data'!P75&lt;35,'Control Sample Data'!P75&gt;0),'Control Sample Data'!P75-'Choose Housekeeping Genes'!AN$20,35-'Choose Housekeeping Genes'!AN$20),"")</f>
        <v/>
      </c>
      <c r="AM75" s="22" t="str">
        <f>IF(SUM('Control Sample Data'!Q$3:Q$194)&gt;10,IF(AND(ISNUMBER('Control Sample Data'!Q75),'Control Sample Data'!Q75&lt;35,'Control Sample Data'!Q75&gt;0),'Control Sample Data'!Q75-'Choose Housekeeping Genes'!AO$20,35-'Choose Housekeeping Genes'!AO$20),"")</f>
        <v/>
      </c>
      <c r="AN75" s="22" t="str">
        <f>IF(SUM('Control Sample Data'!R$3:R$194)&gt;10,IF(AND(ISNUMBER('Control Sample Data'!R75),'Control Sample Data'!R75&lt;35,'Control Sample Data'!R75&gt;0),'Control Sample Data'!R75-'Choose Housekeeping Genes'!AP$20,35-'Choose Housekeeping Genes'!AP$20),"")</f>
        <v/>
      </c>
      <c r="AO75" s="22" t="str">
        <f>IF(SUM('Control Sample Data'!S$3:S$194)&gt;10,IF(AND(ISNUMBER('Control Sample Data'!S75),'Control Sample Data'!S75&lt;35,'Control Sample Data'!S75&gt;0),'Control Sample Data'!S75-'Choose Housekeeping Genes'!AQ$20,35-'Choose Housekeeping Genes'!AQ$20),"")</f>
        <v/>
      </c>
      <c r="AP75" s="22" t="str">
        <f>IF(SUM('Control Sample Data'!T$3:T$194)&gt;10,IF(AND(ISNUMBER('Control Sample Data'!T75),'Control Sample Data'!T75&lt;35,'Control Sample Data'!T75&gt;0),'Control Sample Data'!T75-'Choose Housekeeping Genes'!AR$20,35-'Choose Housekeeping Genes'!AR$20),"")</f>
        <v/>
      </c>
      <c r="AQ75" s="22" t="str">
        <f>IF(SUM('Control Sample Data'!U$3:U$194)&gt;10,IF(AND(ISNUMBER('Control Sample Data'!U75),'Control Sample Data'!U75&lt;35,'Control Sample Data'!U75&gt;0),'Control Sample Data'!U75-'Choose Housekeeping Genes'!AS$20,35-'Choose Housekeeping Genes'!AS$20),"")</f>
        <v/>
      </c>
      <c r="AR75" s="22" t="str">
        <f>IF(SUM('Control Sample Data'!V$3:V$194)&gt;10,IF(AND(ISNUMBER('Control Sample Data'!V75),'Control Sample Data'!V75&lt;35,'Control Sample Data'!V75&gt;0),'Control Sample Data'!V75-'Choose Housekeeping Genes'!AT$20,35-'Choose Housekeeping Genes'!AT$20),"")</f>
        <v/>
      </c>
      <c r="AS75" s="73" t="str">
        <f>'Control Sample Data'!A75</f>
        <v>Gm2694-2</v>
      </c>
      <c r="AT75" s="21" t="s">
        <v>296</v>
      </c>
      <c r="AU75" s="22" t="str">
        <f ca="1">IF(ISNUMBER(C75-'Choose Housekeeping Genes'!D$12),C75-'Choose Housekeeping Genes'!D$12,"")</f>
        <v/>
      </c>
      <c r="AV75" s="22" t="str">
        <f ca="1">IF(ISNUMBER(D75-'Choose Housekeeping Genes'!E$12),D75-'Choose Housekeeping Genes'!E$12,"")</f>
        <v/>
      </c>
      <c r="AW75" s="22" t="str">
        <f ca="1">IF(ISNUMBER(E75-'Choose Housekeeping Genes'!F$12),E75-'Choose Housekeeping Genes'!F$12,"")</f>
        <v/>
      </c>
      <c r="AX75" s="22" t="str">
        <f ca="1">IF(ISNUMBER(F75-'Choose Housekeeping Genes'!G$12),F75-'Choose Housekeeping Genes'!G$12,"")</f>
        <v/>
      </c>
      <c r="AY75" s="22" t="str">
        <f ca="1">IF(ISNUMBER(G75-'Choose Housekeeping Genes'!H$12),G75-'Choose Housekeeping Genes'!H$12,"")</f>
        <v/>
      </c>
      <c r="AZ75" s="22" t="str">
        <f ca="1">IF(ISNUMBER(H75-'Choose Housekeeping Genes'!I$12),H75-'Choose Housekeeping Genes'!I$12,"")</f>
        <v/>
      </c>
      <c r="BA75" s="22" t="str">
        <f ca="1">IF(ISNUMBER(I75-'Choose Housekeeping Genes'!J$12),I75-'Choose Housekeeping Genes'!J$12,"")</f>
        <v/>
      </c>
      <c r="BB75" s="22" t="str">
        <f ca="1">IF(ISNUMBER(J75-'Choose Housekeeping Genes'!K$12),J75-'Choose Housekeeping Genes'!K$12,"")</f>
        <v/>
      </c>
      <c r="BC75" s="22" t="str">
        <f ca="1">IF(ISNUMBER(K75-'Choose Housekeeping Genes'!L$12),K75-'Choose Housekeeping Genes'!L$12,"")</f>
        <v/>
      </c>
      <c r="BD75" s="22" t="str">
        <f ca="1">IF(ISNUMBER(L75-'Choose Housekeeping Genes'!M$12),L75-'Choose Housekeeping Genes'!M$12,"")</f>
        <v/>
      </c>
      <c r="BE75" s="22" t="str">
        <f ca="1">IF(ISNUMBER(M75-'Choose Housekeeping Genes'!N$12),M75-'Choose Housekeeping Genes'!N$12,"")</f>
        <v/>
      </c>
      <c r="BF75" s="22" t="str">
        <f ca="1">IF(ISNUMBER(N75-'Choose Housekeeping Genes'!O$12),N75-'Choose Housekeeping Genes'!O$12,"")</f>
        <v/>
      </c>
      <c r="BG75" s="22" t="str">
        <f ca="1">IF(ISNUMBER(O75-'Choose Housekeeping Genes'!P$12),O75-'Choose Housekeeping Genes'!P$12,"")</f>
        <v/>
      </c>
      <c r="BH75" s="22" t="str">
        <f ca="1">IF(ISNUMBER(P75-'Choose Housekeeping Genes'!Q$12),P75-'Choose Housekeeping Genes'!Q$12,"")</f>
        <v/>
      </c>
      <c r="BI75" s="22" t="str">
        <f ca="1">IF(ISNUMBER(Q75-'Choose Housekeeping Genes'!R$12),Q75-'Choose Housekeeping Genes'!R$12,"")</f>
        <v/>
      </c>
      <c r="BJ75" s="22" t="str">
        <f ca="1">IF(ISNUMBER(R75-'Choose Housekeeping Genes'!S$12),R75-'Choose Housekeeping Genes'!S$12,"")</f>
        <v/>
      </c>
      <c r="BK75" s="22" t="str">
        <f ca="1">IF(ISNUMBER(S75-'Choose Housekeeping Genes'!T$12),S75-'Choose Housekeeping Genes'!T$12,"")</f>
        <v/>
      </c>
      <c r="BL75" s="22" t="str">
        <f ca="1">IF(ISNUMBER(T75-'Choose Housekeeping Genes'!U$12),T75-'Choose Housekeeping Genes'!U$12,"")</f>
        <v/>
      </c>
      <c r="BM75" s="22" t="str">
        <f ca="1">IF(ISNUMBER(U75-'Choose Housekeeping Genes'!V$12),U75-'Choose Housekeeping Genes'!V$12,"")</f>
        <v/>
      </c>
      <c r="BN75" s="22" t="str">
        <f ca="1">IF(ISNUMBER(V75-'Choose Housekeeping Genes'!W$12),V75-'Choose Housekeeping Genes'!W$12,"")</f>
        <v/>
      </c>
      <c r="BO75" s="147" t="str">
        <f t="shared" si="48"/>
        <v>Gm2694-2</v>
      </c>
      <c r="BP75" s="145" t="s">
        <v>296</v>
      </c>
      <c r="BQ75" s="22" t="str">
        <f ca="1">IF(ISNUMBER(Y75-'Choose Housekeeping Genes'!AA$12),Y75-'Choose Housekeeping Genes'!AA$12,"")</f>
        <v/>
      </c>
      <c r="BR75" s="22" t="str">
        <f ca="1">IF(ISNUMBER(Z75-'Choose Housekeeping Genes'!AB$12),Z75-'Choose Housekeeping Genes'!AB$12,"")</f>
        <v/>
      </c>
      <c r="BS75" s="22" t="str">
        <f ca="1">IF(ISNUMBER(AA75-'Choose Housekeeping Genes'!AC$12),AA75-'Choose Housekeeping Genes'!AC$12,"")</f>
        <v/>
      </c>
      <c r="BT75" s="22" t="str">
        <f ca="1">IF(ISNUMBER(AB75-'Choose Housekeeping Genes'!AD$12),AB75-'Choose Housekeeping Genes'!AD$12,"")</f>
        <v/>
      </c>
      <c r="BU75" s="22" t="str">
        <f ca="1">IF(ISNUMBER(AC75-'Choose Housekeeping Genes'!AE$12),AC75-'Choose Housekeeping Genes'!AE$12,"")</f>
        <v/>
      </c>
      <c r="BV75" s="22" t="str">
        <f ca="1">IF(ISNUMBER(AD75-'Choose Housekeeping Genes'!AF$12),AD75-'Choose Housekeeping Genes'!AF$12,"")</f>
        <v/>
      </c>
      <c r="BW75" s="22" t="str">
        <f ca="1">IF(ISNUMBER(AE75-'Choose Housekeeping Genes'!AG$12),AE75-'Choose Housekeeping Genes'!AG$12,"")</f>
        <v/>
      </c>
      <c r="BX75" s="22" t="str">
        <f ca="1">IF(ISNUMBER(AF75-'Choose Housekeeping Genes'!AH$12),AF75-'Choose Housekeeping Genes'!AH$12,"")</f>
        <v/>
      </c>
      <c r="BY75" s="22" t="str">
        <f ca="1">IF(ISNUMBER(AG75-'Choose Housekeeping Genes'!AI$12),AG75-'Choose Housekeeping Genes'!AI$12,"")</f>
        <v/>
      </c>
      <c r="BZ75" s="22" t="str">
        <f ca="1">IF(ISNUMBER(AH75-'Choose Housekeeping Genes'!AJ$12),AH75-'Choose Housekeeping Genes'!AJ$12,"")</f>
        <v/>
      </c>
      <c r="CA75" s="22" t="str">
        <f ca="1">IF(ISNUMBER(AI75-'Choose Housekeeping Genes'!AK$12),AI75-'Choose Housekeeping Genes'!AK$12,"")</f>
        <v/>
      </c>
      <c r="CB75" s="22" t="str">
        <f ca="1">IF(ISNUMBER(AJ75-'Choose Housekeeping Genes'!AL$12),AJ75-'Choose Housekeeping Genes'!AL$12,"")</f>
        <v/>
      </c>
      <c r="CC75" s="22" t="str">
        <f ca="1">IF(ISNUMBER(AK75-'Choose Housekeeping Genes'!AM$12),AK75-'Choose Housekeeping Genes'!AM$12,"")</f>
        <v/>
      </c>
      <c r="CD75" s="22" t="str">
        <f ca="1">IF(ISNUMBER(AL75-'Choose Housekeeping Genes'!AN$12),AL75-'Choose Housekeeping Genes'!AN$12,"")</f>
        <v/>
      </c>
      <c r="CE75" s="22" t="str">
        <f ca="1">IF(ISNUMBER(AM75-'Choose Housekeeping Genes'!AO$12),AM75-'Choose Housekeeping Genes'!AO$12,"")</f>
        <v/>
      </c>
      <c r="CF75" s="22" t="str">
        <f ca="1">IF(ISNUMBER(AN75-'Choose Housekeeping Genes'!AP$12),AN75-'Choose Housekeeping Genes'!AP$12,"")</f>
        <v/>
      </c>
      <c r="CG75" s="22" t="str">
        <f ca="1">IF(ISNUMBER(AO75-'Choose Housekeeping Genes'!AQ$12),AO75-'Choose Housekeeping Genes'!AQ$12,"")</f>
        <v/>
      </c>
      <c r="CH75" s="22" t="str">
        <f ca="1">IF(ISNUMBER(AP75-'Choose Housekeeping Genes'!AR$12),AP75-'Choose Housekeeping Genes'!AR$12,"")</f>
        <v/>
      </c>
      <c r="CI75" s="22" t="str">
        <f ca="1">IF(ISNUMBER(AQ75-'Choose Housekeeping Genes'!AS$12),AQ75-'Choose Housekeeping Genes'!AS$12,"")</f>
        <v/>
      </c>
      <c r="CJ75" s="22" t="str">
        <f ca="1">IF(ISNUMBER(AR75-'Choose Housekeeping Genes'!AT$12),AR75-'Choose Housekeeping Genes'!AT$12,"")</f>
        <v/>
      </c>
      <c r="CK75" s="69" t="e">
        <f t="shared" ca="1" si="49"/>
        <v>#DIV/0!</v>
      </c>
      <c r="CL75" s="148" t="e">
        <f t="shared" ca="1" si="50"/>
        <v>#DIV/0!</v>
      </c>
      <c r="DA75" s="73" t="str">
        <f>'Transcript table'!C83</f>
        <v>Gm2694-2</v>
      </c>
      <c r="DB75" s="21" t="s">
        <v>296</v>
      </c>
      <c r="DC75" s="68" t="str">
        <f t="shared" ca="1" si="51"/>
        <v/>
      </c>
      <c r="DD75" s="68" t="str">
        <f t="shared" ca="1" si="52"/>
        <v/>
      </c>
      <c r="DE75" s="68" t="str">
        <f t="shared" ca="1" si="53"/>
        <v/>
      </c>
      <c r="DF75" s="68" t="str">
        <f t="shared" ca="1" si="54"/>
        <v/>
      </c>
      <c r="DG75" s="68" t="str">
        <f t="shared" ca="1" si="55"/>
        <v/>
      </c>
      <c r="DH75" s="68" t="str">
        <f t="shared" ca="1" si="56"/>
        <v/>
      </c>
      <c r="DI75" s="68" t="str">
        <f t="shared" ca="1" si="57"/>
        <v/>
      </c>
      <c r="DJ75" s="68" t="str">
        <f t="shared" ca="1" si="58"/>
        <v/>
      </c>
      <c r="DK75" s="68" t="str">
        <f t="shared" ca="1" si="59"/>
        <v/>
      </c>
      <c r="DL75" s="68" t="str">
        <f t="shared" ca="1" si="60"/>
        <v/>
      </c>
      <c r="DM75" s="68" t="str">
        <f t="shared" ca="1" si="61"/>
        <v/>
      </c>
      <c r="DN75" s="68" t="str">
        <f t="shared" ca="1" si="62"/>
        <v/>
      </c>
      <c r="DO75" s="68" t="str">
        <f t="shared" ca="1" si="63"/>
        <v/>
      </c>
      <c r="DP75" s="68" t="str">
        <f t="shared" ca="1" si="64"/>
        <v/>
      </c>
      <c r="DQ75" s="68" t="str">
        <f t="shared" ca="1" si="65"/>
        <v/>
      </c>
      <c r="DR75" s="68" t="str">
        <f t="shared" ca="1" si="66"/>
        <v/>
      </c>
      <c r="DS75" s="68" t="str">
        <f t="shared" ca="1" si="67"/>
        <v/>
      </c>
      <c r="DT75" s="68" t="str">
        <f t="shared" ca="1" si="68"/>
        <v/>
      </c>
      <c r="DU75" s="68" t="str">
        <f t="shared" ca="1" si="69"/>
        <v/>
      </c>
      <c r="DV75" s="68" t="str">
        <f t="shared" ca="1" si="70"/>
        <v/>
      </c>
      <c r="DW75" s="146" t="str">
        <f>'Transcript table'!C83</f>
        <v>Gm2694-2</v>
      </c>
      <c r="DX75" s="145" t="s">
        <v>296</v>
      </c>
      <c r="DY75" s="68" t="str">
        <f t="shared" ca="1" si="71"/>
        <v/>
      </c>
      <c r="DZ75" s="68" t="str">
        <f t="shared" ca="1" si="72"/>
        <v/>
      </c>
      <c r="EA75" s="68" t="str">
        <f t="shared" ca="1" si="73"/>
        <v/>
      </c>
      <c r="EB75" s="68" t="str">
        <f t="shared" ca="1" si="74"/>
        <v/>
      </c>
      <c r="EC75" s="68" t="str">
        <f t="shared" ca="1" si="75"/>
        <v/>
      </c>
      <c r="ED75" s="68" t="str">
        <f t="shared" ca="1" si="76"/>
        <v/>
      </c>
      <c r="EE75" s="68" t="str">
        <f t="shared" ca="1" si="77"/>
        <v/>
      </c>
      <c r="EF75" s="68" t="str">
        <f t="shared" ca="1" si="78"/>
        <v/>
      </c>
      <c r="EG75" s="68" t="str">
        <f t="shared" ca="1" si="79"/>
        <v/>
      </c>
      <c r="EH75" s="68" t="str">
        <f t="shared" ca="1" si="80"/>
        <v/>
      </c>
      <c r="EI75" s="68" t="str">
        <f t="shared" ca="1" si="81"/>
        <v/>
      </c>
      <c r="EJ75" s="68" t="str">
        <f t="shared" ca="1" si="82"/>
        <v/>
      </c>
      <c r="EK75" s="68" t="str">
        <f t="shared" ca="1" si="83"/>
        <v/>
      </c>
      <c r="EL75" s="68" t="str">
        <f t="shared" ca="1" si="84"/>
        <v/>
      </c>
      <c r="EM75" s="68" t="str">
        <f t="shared" ca="1" si="85"/>
        <v/>
      </c>
      <c r="EN75" s="68" t="str">
        <f t="shared" ca="1" si="86"/>
        <v/>
      </c>
      <c r="EO75" s="68" t="str">
        <f t="shared" ca="1" si="87"/>
        <v/>
      </c>
      <c r="EP75" s="68" t="str">
        <f t="shared" ca="1" si="88"/>
        <v/>
      </c>
      <c r="EQ75" s="68" t="str">
        <f t="shared" ca="1" si="89"/>
        <v/>
      </c>
      <c r="ER75" s="68" t="str">
        <f t="shared" ca="1" si="90"/>
        <v/>
      </c>
    </row>
    <row r="76" spans="1:148" ht="12.75" customHeight="1">
      <c r="A76" s="139" t="str">
        <f>'Test Sample Data'!A76</f>
        <v>Gm30731</v>
      </c>
      <c r="B76" s="141" t="s">
        <v>294</v>
      </c>
      <c r="C76" s="22" t="str">
        <f>IF(SUM('Test Sample Data'!C$3:C$194)&gt;10,IF(AND(ISNUMBER('Test Sample Data'!C76),'Test Sample Data'!C76&lt;35,'Test Sample Data'!C76&gt;0),'Test Sample Data'!C76-'Choose Housekeeping Genes'!D$20,35-'Choose Housekeeping Genes'!D$20),"")</f>
        <v/>
      </c>
      <c r="D76" s="22" t="str">
        <f>IF(SUM('Test Sample Data'!D$3:D$194)&gt;10,IF(AND(ISNUMBER('Test Sample Data'!D76),'Test Sample Data'!D76&lt;35,'Test Sample Data'!D76&gt;0),'Test Sample Data'!D76-'Choose Housekeeping Genes'!E$20,35-'Choose Housekeeping Genes'!E$20),"")</f>
        <v/>
      </c>
      <c r="E76" s="22" t="str">
        <f>IF(SUM('Test Sample Data'!E$3:E$194)&gt;10,IF(AND(ISNUMBER('Test Sample Data'!E76),'Test Sample Data'!E76&lt;35,'Test Sample Data'!E76&gt;0),'Test Sample Data'!E76-'Choose Housekeeping Genes'!F$20,35-'Choose Housekeeping Genes'!F$20),"")</f>
        <v/>
      </c>
      <c r="F76" s="22" t="str">
        <f>IF(SUM('Test Sample Data'!F$3:F$194)&gt;10,IF(AND(ISNUMBER('Test Sample Data'!F76),'Test Sample Data'!F76&lt;35,'Test Sample Data'!F76&gt;0),'Test Sample Data'!F76-'Choose Housekeeping Genes'!G$20,35-'Choose Housekeeping Genes'!G$20),"")</f>
        <v/>
      </c>
      <c r="G76" s="22" t="str">
        <f>IF(SUM('Test Sample Data'!G$3:G$194)&gt;10,IF(AND(ISNUMBER('Test Sample Data'!G76),'Test Sample Data'!G76&lt;35,'Test Sample Data'!G76&gt;0),'Test Sample Data'!G76-'Choose Housekeeping Genes'!H$20,35-'Choose Housekeeping Genes'!H$20),"")</f>
        <v/>
      </c>
      <c r="H76" s="22" t="str">
        <f>IF(SUM('Test Sample Data'!H$3:H$194)&gt;10,IF(AND(ISNUMBER('Test Sample Data'!H76),'Test Sample Data'!H76&lt;35,'Test Sample Data'!H76&gt;0),'Test Sample Data'!H76-'Choose Housekeeping Genes'!I$20,35-'Choose Housekeeping Genes'!I$20),"")</f>
        <v/>
      </c>
      <c r="I76" s="22" t="str">
        <f>IF(SUM('Test Sample Data'!I$3:I$194)&gt;10,IF(AND(ISNUMBER('Test Sample Data'!I76),'Test Sample Data'!I76&lt;35,'Test Sample Data'!I76&gt;0),'Test Sample Data'!I76-'Choose Housekeeping Genes'!J$20,35-'Choose Housekeeping Genes'!J$20),"")</f>
        <v/>
      </c>
      <c r="J76" s="22" t="str">
        <f>IF(SUM('Test Sample Data'!J$3:J$194)&gt;10,IF(AND(ISNUMBER('Test Sample Data'!J76),'Test Sample Data'!J76&lt;35,'Test Sample Data'!J76&gt;0),'Test Sample Data'!J76-'Choose Housekeeping Genes'!K$20,35-'Choose Housekeeping Genes'!K$20),"")</f>
        <v/>
      </c>
      <c r="K76" s="22" t="str">
        <f>IF(SUM('Test Sample Data'!K$3:K$194)&gt;10,IF(AND(ISNUMBER('Test Sample Data'!K76),'Test Sample Data'!K76&lt;35,'Test Sample Data'!K76&gt;0),'Test Sample Data'!K76-'Choose Housekeeping Genes'!L$20,35-'Choose Housekeeping Genes'!L$20),"")</f>
        <v/>
      </c>
      <c r="L76" s="22" t="str">
        <f>IF(SUM('Test Sample Data'!L$3:L$194)&gt;10,IF(AND(ISNUMBER('Test Sample Data'!L76),'Test Sample Data'!L76&lt;35,'Test Sample Data'!L76&gt;0),'Test Sample Data'!L76-'Choose Housekeeping Genes'!M$20,35-'Choose Housekeeping Genes'!M$20),"")</f>
        <v/>
      </c>
      <c r="M76" s="22" t="str">
        <f>IF(SUM('Test Sample Data'!M$3:M$194)&gt;10,IF(AND(ISNUMBER('Test Sample Data'!M76),'Test Sample Data'!M76&lt;35,'Test Sample Data'!M76&gt;0),'Test Sample Data'!M76-'Choose Housekeeping Genes'!N$20,35-'Choose Housekeeping Genes'!N$20),"")</f>
        <v/>
      </c>
      <c r="N76" s="22" t="str">
        <f>IF(SUM('Test Sample Data'!N$3:N$194)&gt;10,IF(AND(ISNUMBER('Test Sample Data'!N76),'Test Sample Data'!N76&lt;35,'Test Sample Data'!N76&gt;0),'Test Sample Data'!N76-'Choose Housekeeping Genes'!O$20,35-'Choose Housekeeping Genes'!O$20),"")</f>
        <v/>
      </c>
      <c r="O76" s="22" t="str">
        <f>IF(SUM('Test Sample Data'!O$3:O$194)&gt;10,IF(AND(ISNUMBER('Test Sample Data'!O76),'Test Sample Data'!O76&lt;35,'Test Sample Data'!O76&gt;0),'Test Sample Data'!O76-'Choose Housekeeping Genes'!P$20,35-'Choose Housekeeping Genes'!P$20),"")</f>
        <v/>
      </c>
      <c r="P76" s="22" t="str">
        <f>IF(SUM('Test Sample Data'!P$3:P$194)&gt;10,IF(AND(ISNUMBER('Test Sample Data'!P76),'Test Sample Data'!P76&lt;35,'Test Sample Data'!P76&gt;0),'Test Sample Data'!P76-'Choose Housekeeping Genes'!Q$20,35-'Choose Housekeeping Genes'!Q$20),"")</f>
        <v/>
      </c>
      <c r="Q76" s="22" t="str">
        <f>IF(SUM('Test Sample Data'!Q$3:Q$194)&gt;10,IF(AND(ISNUMBER('Test Sample Data'!Q76),'Test Sample Data'!Q76&lt;35,'Test Sample Data'!Q76&gt;0),'Test Sample Data'!Q76-'Choose Housekeeping Genes'!R$20,35-'Choose Housekeeping Genes'!R$20),"")</f>
        <v/>
      </c>
      <c r="R76" s="22" t="str">
        <f>IF(SUM('Test Sample Data'!R$3:R$194)&gt;10,IF(AND(ISNUMBER('Test Sample Data'!R76),'Test Sample Data'!R76&lt;35,'Test Sample Data'!R76&gt;0),'Test Sample Data'!R76-'Choose Housekeeping Genes'!S$20,35-'Choose Housekeeping Genes'!S$20),"")</f>
        <v/>
      </c>
      <c r="S76" s="22" t="str">
        <f>IF(SUM('Test Sample Data'!S$3:S$194)&gt;10,IF(AND(ISNUMBER('Test Sample Data'!S76),'Test Sample Data'!S76&lt;35,'Test Sample Data'!S76&gt;0),'Test Sample Data'!S76-'Choose Housekeeping Genes'!T$20,35-'Choose Housekeeping Genes'!T$20),"")</f>
        <v/>
      </c>
      <c r="T76" s="22" t="str">
        <f>IF(SUM('Test Sample Data'!T$3:T$194)&gt;10,IF(AND(ISNUMBER('Test Sample Data'!T76),'Test Sample Data'!T76&lt;35,'Test Sample Data'!T76&gt;0),'Test Sample Data'!T76-'Choose Housekeeping Genes'!U$20,35-'Choose Housekeeping Genes'!U$20),"")</f>
        <v/>
      </c>
      <c r="U76" s="22" t="str">
        <f>IF(SUM('Test Sample Data'!U$3:U$194)&gt;10,IF(AND(ISNUMBER('Test Sample Data'!U76),'Test Sample Data'!U76&lt;35,'Test Sample Data'!U76&gt;0),'Test Sample Data'!U76-'Choose Housekeeping Genes'!V$20,35-'Choose Housekeeping Genes'!V$20),"")</f>
        <v/>
      </c>
      <c r="V76" s="22" t="str">
        <f>IF(SUM('Test Sample Data'!V$3:V$194)&gt;10,IF(AND(ISNUMBER('Test Sample Data'!V76),'Test Sample Data'!V76&lt;35,'Test Sample Data'!V76&gt;0),'Test Sample Data'!V76-'Choose Housekeeping Genes'!W$20,35-'Choose Housekeeping Genes'!W$20),"")</f>
        <v/>
      </c>
      <c r="W76" s="144" t="str">
        <f>'Control Sample Data'!A76</f>
        <v>Gm30731</v>
      </c>
      <c r="X76" s="145" t="s">
        <v>294</v>
      </c>
      <c r="Y76" s="22" t="str">
        <f>IF(SUM('Control Sample Data'!C$3:C$194)&gt;10,IF(AND(ISNUMBER('Control Sample Data'!C76),'Control Sample Data'!C76&lt;35,'Control Sample Data'!C76&gt;0),'Control Sample Data'!C76-'Choose Housekeeping Genes'!AA$20,35-'Choose Housekeeping Genes'!AA$20),"")</f>
        <v/>
      </c>
      <c r="Z76" s="22" t="str">
        <f>IF(SUM('Control Sample Data'!D$3:D$194)&gt;10,IF(AND(ISNUMBER('Control Sample Data'!D76),'Control Sample Data'!D76&lt;35,'Control Sample Data'!D76&gt;0),'Control Sample Data'!D76-'Choose Housekeeping Genes'!AB$20,35-'Choose Housekeeping Genes'!AB$20),"")</f>
        <v/>
      </c>
      <c r="AA76" s="22" t="str">
        <f>IF(SUM('Control Sample Data'!E$3:E$194)&gt;10,IF(AND(ISNUMBER('Control Sample Data'!E76),'Control Sample Data'!E76&lt;35,'Control Sample Data'!E76&gt;0),'Control Sample Data'!E76-'Choose Housekeeping Genes'!AC$20,35-'Choose Housekeeping Genes'!AC$20),"")</f>
        <v/>
      </c>
      <c r="AB76" s="22" t="str">
        <f>IF(SUM('Control Sample Data'!F$3:F$194)&gt;10,IF(AND(ISNUMBER('Control Sample Data'!F76),'Control Sample Data'!F76&lt;35,'Control Sample Data'!F76&gt;0),'Control Sample Data'!F76-'Choose Housekeeping Genes'!AD$20,35-'Choose Housekeeping Genes'!AD$20),"")</f>
        <v/>
      </c>
      <c r="AC76" s="22" t="str">
        <f>IF(SUM('Control Sample Data'!G$3:G$194)&gt;10,IF(AND(ISNUMBER('Control Sample Data'!G76),'Control Sample Data'!G76&lt;35,'Control Sample Data'!G76&gt;0),'Control Sample Data'!G76-'Choose Housekeeping Genes'!AE$20,35-'Choose Housekeeping Genes'!AE$20),"")</f>
        <v/>
      </c>
      <c r="AD76" s="22" t="str">
        <f>IF(SUM('Control Sample Data'!H$3:H$194)&gt;10,IF(AND(ISNUMBER('Control Sample Data'!H76),'Control Sample Data'!H76&lt;35,'Control Sample Data'!H76&gt;0),'Control Sample Data'!H76-'Choose Housekeeping Genes'!AF$20,35-'Choose Housekeeping Genes'!AF$20),"")</f>
        <v/>
      </c>
      <c r="AE76" s="22" t="str">
        <f>IF(SUM('Control Sample Data'!I$3:I$194)&gt;10,IF(AND(ISNUMBER('Control Sample Data'!I76),'Control Sample Data'!I76&lt;35,'Control Sample Data'!I76&gt;0),'Control Sample Data'!I76-'Choose Housekeeping Genes'!AG$20,35-'Choose Housekeeping Genes'!AG$20),"")</f>
        <v/>
      </c>
      <c r="AF76" s="22" t="str">
        <f>IF(SUM('Control Sample Data'!J$3:J$194)&gt;10,IF(AND(ISNUMBER('Control Sample Data'!J76),'Control Sample Data'!J76&lt;35,'Control Sample Data'!J76&gt;0),'Control Sample Data'!J76-'Choose Housekeeping Genes'!AH$20,35-'Choose Housekeeping Genes'!AH$20),"")</f>
        <v/>
      </c>
      <c r="AG76" s="22" t="str">
        <f>IF(SUM('Control Sample Data'!K$3:K$194)&gt;10,IF(AND(ISNUMBER('Control Sample Data'!K76),'Control Sample Data'!K76&lt;35,'Control Sample Data'!K76&gt;0),'Control Sample Data'!K76-'Choose Housekeeping Genes'!AI$20,35-'Choose Housekeeping Genes'!AI$20),"")</f>
        <v/>
      </c>
      <c r="AH76" s="22" t="str">
        <f>IF(SUM('Control Sample Data'!L$3:L$194)&gt;10,IF(AND(ISNUMBER('Control Sample Data'!L76),'Control Sample Data'!L76&lt;35,'Control Sample Data'!L76&gt;0),'Control Sample Data'!L76-'Choose Housekeeping Genes'!AJ$20,35-'Choose Housekeeping Genes'!AJ$20),"")</f>
        <v/>
      </c>
      <c r="AI76" s="22" t="str">
        <f>IF(SUM('Control Sample Data'!M$3:M$194)&gt;10,IF(AND(ISNUMBER('Control Sample Data'!M76),'Control Sample Data'!M76&lt;35,'Control Sample Data'!M76&gt;0),'Control Sample Data'!M76-'Choose Housekeeping Genes'!AK$20,35-'Choose Housekeeping Genes'!AK$20),"")</f>
        <v/>
      </c>
      <c r="AJ76" s="22" t="str">
        <f>IF(SUM('Control Sample Data'!N$3:N$194)&gt;10,IF(AND(ISNUMBER('Control Sample Data'!N76),'Control Sample Data'!N76&lt;35,'Control Sample Data'!N76&gt;0),'Control Sample Data'!N76-'Choose Housekeeping Genes'!AL$20,35-'Choose Housekeeping Genes'!AL$20),"")</f>
        <v/>
      </c>
      <c r="AK76" s="22" t="str">
        <f>IF(SUM('Control Sample Data'!O$3:O$194)&gt;10,IF(AND(ISNUMBER('Control Sample Data'!O76),'Control Sample Data'!O76&lt;35,'Control Sample Data'!O76&gt;0),'Control Sample Data'!O76-'Choose Housekeeping Genes'!AM$20,35-'Choose Housekeeping Genes'!AM$20),"")</f>
        <v/>
      </c>
      <c r="AL76" s="22" t="str">
        <f>IF(SUM('Control Sample Data'!P$3:P$194)&gt;10,IF(AND(ISNUMBER('Control Sample Data'!P76),'Control Sample Data'!P76&lt;35,'Control Sample Data'!P76&gt;0),'Control Sample Data'!P76-'Choose Housekeeping Genes'!AN$20,35-'Choose Housekeeping Genes'!AN$20),"")</f>
        <v/>
      </c>
      <c r="AM76" s="22" t="str">
        <f>IF(SUM('Control Sample Data'!Q$3:Q$194)&gt;10,IF(AND(ISNUMBER('Control Sample Data'!Q76),'Control Sample Data'!Q76&lt;35,'Control Sample Data'!Q76&gt;0),'Control Sample Data'!Q76-'Choose Housekeeping Genes'!AO$20,35-'Choose Housekeeping Genes'!AO$20),"")</f>
        <v/>
      </c>
      <c r="AN76" s="22" t="str">
        <f>IF(SUM('Control Sample Data'!R$3:R$194)&gt;10,IF(AND(ISNUMBER('Control Sample Data'!R76),'Control Sample Data'!R76&lt;35,'Control Sample Data'!R76&gt;0),'Control Sample Data'!R76-'Choose Housekeeping Genes'!AP$20,35-'Choose Housekeeping Genes'!AP$20),"")</f>
        <v/>
      </c>
      <c r="AO76" s="22" t="str">
        <f>IF(SUM('Control Sample Data'!S$3:S$194)&gt;10,IF(AND(ISNUMBER('Control Sample Data'!S76),'Control Sample Data'!S76&lt;35,'Control Sample Data'!S76&gt;0),'Control Sample Data'!S76-'Choose Housekeeping Genes'!AQ$20,35-'Choose Housekeeping Genes'!AQ$20),"")</f>
        <v/>
      </c>
      <c r="AP76" s="22" t="str">
        <f>IF(SUM('Control Sample Data'!T$3:T$194)&gt;10,IF(AND(ISNUMBER('Control Sample Data'!T76),'Control Sample Data'!T76&lt;35,'Control Sample Data'!T76&gt;0),'Control Sample Data'!T76-'Choose Housekeeping Genes'!AR$20,35-'Choose Housekeeping Genes'!AR$20),"")</f>
        <v/>
      </c>
      <c r="AQ76" s="22" t="str">
        <f>IF(SUM('Control Sample Data'!U$3:U$194)&gt;10,IF(AND(ISNUMBER('Control Sample Data'!U76),'Control Sample Data'!U76&lt;35,'Control Sample Data'!U76&gt;0),'Control Sample Data'!U76-'Choose Housekeeping Genes'!AS$20,35-'Choose Housekeeping Genes'!AS$20),"")</f>
        <v/>
      </c>
      <c r="AR76" s="22" t="str">
        <f>IF(SUM('Control Sample Data'!V$3:V$194)&gt;10,IF(AND(ISNUMBER('Control Sample Data'!V76),'Control Sample Data'!V76&lt;35,'Control Sample Data'!V76&gt;0),'Control Sample Data'!V76-'Choose Housekeeping Genes'!AT$20,35-'Choose Housekeeping Genes'!AT$20),"")</f>
        <v/>
      </c>
      <c r="AS76" s="73" t="str">
        <f>'Control Sample Data'!A76</f>
        <v>Gm30731</v>
      </c>
      <c r="AT76" s="21" t="s">
        <v>294</v>
      </c>
      <c r="AU76" s="22" t="str">
        <f ca="1">IF(ISNUMBER(C76-'Choose Housekeeping Genes'!D$12),C76-'Choose Housekeeping Genes'!D$12,"")</f>
        <v/>
      </c>
      <c r="AV76" s="22" t="str">
        <f ca="1">IF(ISNUMBER(D76-'Choose Housekeeping Genes'!E$12),D76-'Choose Housekeeping Genes'!E$12,"")</f>
        <v/>
      </c>
      <c r="AW76" s="22" t="str">
        <f ca="1">IF(ISNUMBER(E76-'Choose Housekeeping Genes'!F$12),E76-'Choose Housekeeping Genes'!F$12,"")</f>
        <v/>
      </c>
      <c r="AX76" s="22" t="str">
        <f ca="1">IF(ISNUMBER(F76-'Choose Housekeeping Genes'!G$12),F76-'Choose Housekeeping Genes'!G$12,"")</f>
        <v/>
      </c>
      <c r="AY76" s="22" t="str">
        <f ca="1">IF(ISNUMBER(G76-'Choose Housekeeping Genes'!H$12),G76-'Choose Housekeeping Genes'!H$12,"")</f>
        <v/>
      </c>
      <c r="AZ76" s="22" t="str">
        <f ca="1">IF(ISNUMBER(H76-'Choose Housekeeping Genes'!I$12),H76-'Choose Housekeeping Genes'!I$12,"")</f>
        <v/>
      </c>
      <c r="BA76" s="22" t="str">
        <f ca="1">IF(ISNUMBER(I76-'Choose Housekeeping Genes'!J$12),I76-'Choose Housekeeping Genes'!J$12,"")</f>
        <v/>
      </c>
      <c r="BB76" s="22" t="str">
        <f ca="1">IF(ISNUMBER(J76-'Choose Housekeeping Genes'!K$12),J76-'Choose Housekeeping Genes'!K$12,"")</f>
        <v/>
      </c>
      <c r="BC76" s="22" t="str">
        <f ca="1">IF(ISNUMBER(K76-'Choose Housekeeping Genes'!L$12),K76-'Choose Housekeeping Genes'!L$12,"")</f>
        <v/>
      </c>
      <c r="BD76" s="22" t="str">
        <f ca="1">IF(ISNUMBER(L76-'Choose Housekeeping Genes'!M$12),L76-'Choose Housekeeping Genes'!M$12,"")</f>
        <v/>
      </c>
      <c r="BE76" s="22" t="str">
        <f ca="1">IF(ISNUMBER(M76-'Choose Housekeeping Genes'!N$12),M76-'Choose Housekeeping Genes'!N$12,"")</f>
        <v/>
      </c>
      <c r="BF76" s="22" t="str">
        <f ca="1">IF(ISNUMBER(N76-'Choose Housekeeping Genes'!O$12),N76-'Choose Housekeeping Genes'!O$12,"")</f>
        <v/>
      </c>
      <c r="BG76" s="22" t="str">
        <f ca="1">IF(ISNUMBER(O76-'Choose Housekeeping Genes'!P$12),O76-'Choose Housekeeping Genes'!P$12,"")</f>
        <v/>
      </c>
      <c r="BH76" s="22" t="str">
        <f ca="1">IF(ISNUMBER(P76-'Choose Housekeeping Genes'!Q$12),P76-'Choose Housekeeping Genes'!Q$12,"")</f>
        <v/>
      </c>
      <c r="BI76" s="22" t="str">
        <f ca="1">IF(ISNUMBER(Q76-'Choose Housekeeping Genes'!R$12),Q76-'Choose Housekeeping Genes'!R$12,"")</f>
        <v/>
      </c>
      <c r="BJ76" s="22" t="str">
        <f ca="1">IF(ISNUMBER(R76-'Choose Housekeeping Genes'!S$12),R76-'Choose Housekeeping Genes'!S$12,"")</f>
        <v/>
      </c>
      <c r="BK76" s="22" t="str">
        <f ca="1">IF(ISNUMBER(S76-'Choose Housekeeping Genes'!T$12),S76-'Choose Housekeeping Genes'!T$12,"")</f>
        <v/>
      </c>
      <c r="BL76" s="22" t="str">
        <f ca="1">IF(ISNUMBER(T76-'Choose Housekeeping Genes'!U$12),T76-'Choose Housekeeping Genes'!U$12,"")</f>
        <v/>
      </c>
      <c r="BM76" s="22" t="str">
        <f ca="1">IF(ISNUMBER(U76-'Choose Housekeeping Genes'!V$12),U76-'Choose Housekeeping Genes'!V$12,"")</f>
        <v/>
      </c>
      <c r="BN76" s="22" t="str">
        <f ca="1">IF(ISNUMBER(V76-'Choose Housekeeping Genes'!W$12),V76-'Choose Housekeeping Genes'!W$12,"")</f>
        <v/>
      </c>
      <c r="BO76" s="147" t="str">
        <f t="shared" si="48"/>
        <v>Gm30731</v>
      </c>
      <c r="BP76" s="145" t="s">
        <v>294</v>
      </c>
      <c r="BQ76" s="22" t="str">
        <f ca="1">IF(ISNUMBER(Y76-'Choose Housekeeping Genes'!AA$12),Y76-'Choose Housekeeping Genes'!AA$12,"")</f>
        <v/>
      </c>
      <c r="BR76" s="22" t="str">
        <f ca="1">IF(ISNUMBER(Z76-'Choose Housekeeping Genes'!AB$12),Z76-'Choose Housekeeping Genes'!AB$12,"")</f>
        <v/>
      </c>
      <c r="BS76" s="22" t="str">
        <f ca="1">IF(ISNUMBER(AA76-'Choose Housekeeping Genes'!AC$12),AA76-'Choose Housekeeping Genes'!AC$12,"")</f>
        <v/>
      </c>
      <c r="BT76" s="22" t="str">
        <f ca="1">IF(ISNUMBER(AB76-'Choose Housekeeping Genes'!AD$12),AB76-'Choose Housekeeping Genes'!AD$12,"")</f>
        <v/>
      </c>
      <c r="BU76" s="22" t="str">
        <f ca="1">IF(ISNUMBER(AC76-'Choose Housekeeping Genes'!AE$12),AC76-'Choose Housekeeping Genes'!AE$12,"")</f>
        <v/>
      </c>
      <c r="BV76" s="22" t="str">
        <f ca="1">IF(ISNUMBER(AD76-'Choose Housekeeping Genes'!AF$12),AD76-'Choose Housekeeping Genes'!AF$12,"")</f>
        <v/>
      </c>
      <c r="BW76" s="22" t="str">
        <f ca="1">IF(ISNUMBER(AE76-'Choose Housekeeping Genes'!AG$12),AE76-'Choose Housekeeping Genes'!AG$12,"")</f>
        <v/>
      </c>
      <c r="BX76" s="22" t="str">
        <f ca="1">IF(ISNUMBER(AF76-'Choose Housekeeping Genes'!AH$12),AF76-'Choose Housekeeping Genes'!AH$12,"")</f>
        <v/>
      </c>
      <c r="BY76" s="22" t="str">
        <f ca="1">IF(ISNUMBER(AG76-'Choose Housekeeping Genes'!AI$12),AG76-'Choose Housekeeping Genes'!AI$12,"")</f>
        <v/>
      </c>
      <c r="BZ76" s="22" t="str">
        <f ca="1">IF(ISNUMBER(AH76-'Choose Housekeeping Genes'!AJ$12),AH76-'Choose Housekeeping Genes'!AJ$12,"")</f>
        <v/>
      </c>
      <c r="CA76" s="22" t="str">
        <f ca="1">IF(ISNUMBER(AI76-'Choose Housekeeping Genes'!AK$12),AI76-'Choose Housekeeping Genes'!AK$12,"")</f>
        <v/>
      </c>
      <c r="CB76" s="22" t="str">
        <f ca="1">IF(ISNUMBER(AJ76-'Choose Housekeeping Genes'!AL$12),AJ76-'Choose Housekeeping Genes'!AL$12,"")</f>
        <v/>
      </c>
      <c r="CC76" s="22" t="str">
        <f ca="1">IF(ISNUMBER(AK76-'Choose Housekeeping Genes'!AM$12),AK76-'Choose Housekeeping Genes'!AM$12,"")</f>
        <v/>
      </c>
      <c r="CD76" s="22" t="str">
        <f ca="1">IF(ISNUMBER(AL76-'Choose Housekeeping Genes'!AN$12),AL76-'Choose Housekeeping Genes'!AN$12,"")</f>
        <v/>
      </c>
      <c r="CE76" s="22" t="str">
        <f ca="1">IF(ISNUMBER(AM76-'Choose Housekeeping Genes'!AO$12),AM76-'Choose Housekeeping Genes'!AO$12,"")</f>
        <v/>
      </c>
      <c r="CF76" s="22" t="str">
        <f ca="1">IF(ISNUMBER(AN76-'Choose Housekeeping Genes'!AP$12),AN76-'Choose Housekeeping Genes'!AP$12,"")</f>
        <v/>
      </c>
      <c r="CG76" s="22" t="str">
        <f ca="1">IF(ISNUMBER(AO76-'Choose Housekeeping Genes'!AQ$12),AO76-'Choose Housekeeping Genes'!AQ$12,"")</f>
        <v/>
      </c>
      <c r="CH76" s="22" t="str">
        <f ca="1">IF(ISNUMBER(AP76-'Choose Housekeeping Genes'!AR$12),AP76-'Choose Housekeeping Genes'!AR$12,"")</f>
        <v/>
      </c>
      <c r="CI76" s="22" t="str">
        <f ca="1">IF(ISNUMBER(AQ76-'Choose Housekeeping Genes'!AS$12),AQ76-'Choose Housekeeping Genes'!AS$12,"")</f>
        <v/>
      </c>
      <c r="CJ76" s="22" t="str">
        <f ca="1">IF(ISNUMBER(AR76-'Choose Housekeeping Genes'!AT$12),AR76-'Choose Housekeeping Genes'!AT$12,"")</f>
        <v/>
      </c>
      <c r="CK76" s="69" t="e">
        <f t="shared" ca="1" si="49"/>
        <v>#DIV/0!</v>
      </c>
      <c r="CL76" s="148" t="e">
        <f t="shared" ca="1" si="50"/>
        <v>#DIV/0!</v>
      </c>
      <c r="DA76" s="73" t="str">
        <f>'Transcript table'!C84</f>
        <v>Gm30731</v>
      </c>
      <c r="DB76" s="21" t="s">
        <v>294</v>
      </c>
      <c r="DC76" s="68" t="str">
        <f t="shared" ca="1" si="51"/>
        <v/>
      </c>
      <c r="DD76" s="68" t="str">
        <f t="shared" ca="1" si="52"/>
        <v/>
      </c>
      <c r="DE76" s="68" t="str">
        <f t="shared" ca="1" si="53"/>
        <v/>
      </c>
      <c r="DF76" s="68" t="str">
        <f t="shared" ca="1" si="54"/>
        <v/>
      </c>
      <c r="DG76" s="68" t="str">
        <f t="shared" ca="1" si="55"/>
        <v/>
      </c>
      <c r="DH76" s="68" t="str">
        <f t="shared" ca="1" si="56"/>
        <v/>
      </c>
      <c r="DI76" s="68" t="str">
        <f t="shared" ca="1" si="57"/>
        <v/>
      </c>
      <c r="DJ76" s="68" t="str">
        <f t="shared" ca="1" si="58"/>
        <v/>
      </c>
      <c r="DK76" s="68" t="str">
        <f t="shared" ca="1" si="59"/>
        <v/>
      </c>
      <c r="DL76" s="68" t="str">
        <f t="shared" ca="1" si="60"/>
        <v/>
      </c>
      <c r="DM76" s="68" t="str">
        <f t="shared" ca="1" si="61"/>
        <v/>
      </c>
      <c r="DN76" s="68" t="str">
        <f t="shared" ca="1" si="62"/>
        <v/>
      </c>
      <c r="DO76" s="68" t="str">
        <f t="shared" ca="1" si="63"/>
        <v/>
      </c>
      <c r="DP76" s="68" t="str">
        <f t="shared" ca="1" si="64"/>
        <v/>
      </c>
      <c r="DQ76" s="68" t="str">
        <f t="shared" ca="1" si="65"/>
        <v/>
      </c>
      <c r="DR76" s="68" t="str">
        <f t="shared" ca="1" si="66"/>
        <v/>
      </c>
      <c r="DS76" s="68" t="str">
        <f t="shared" ca="1" si="67"/>
        <v/>
      </c>
      <c r="DT76" s="68" t="str">
        <f t="shared" ca="1" si="68"/>
        <v/>
      </c>
      <c r="DU76" s="68" t="str">
        <f t="shared" ca="1" si="69"/>
        <v/>
      </c>
      <c r="DV76" s="68" t="str">
        <f t="shared" ca="1" si="70"/>
        <v/>
      </c>
      <c r="DW76" s="146" t="str">
        <f>'Transcript table'!C84</f>
        <v>Gm30731</v>
      </c>
      <c r="DX76" s="145" t="s">
        <v>294</v>
      </c>
      <c r="DY76" s="68" t="str">
        <f t="shared" ca="1" si="71"/>
        <v/>
      </c>
      <c r="DZ76" s="68" t="str">
        <f t="shared" ca="1" si="72"/>
        <v/>
      </c>
      <c r="EA76" s="68" t="str">
        <f t="shared" ca="1" si="73"/>
        <v/>
      </c>
      <c r="EB76" s="68" t="str">
        <f t="shared" ca="1" si="74"/>
        <v/>
      </c>
      <c r="EC76" s="68" t="str">
        <f t="shared" ca="1" si="75"/>
        <v/>
      </c>
      <c r="ED76" s="68" t="str">
        <f t="shared" ca="1" si="76"/>
        <v/>
      </c>
      <c r="EE76" s="68" t="str">
        <f t="shared" ca="1" si="77"/>
        <v/>
      </c>
      <c r="EF76" s="68" t="str">
        <f t="shared" ca="1" si="78"/>
        <v/>
      </c>
      <c r="EG76" s="68" t="str">
        <f t="shared" ca="1" si="79"/>
        <v/>
      </c>
      <c r="EH76" s="68" t="str">
        <f t="shared" ca="1" si="80"/>
        <v/>
      </c>
      <c r="EI76" s="68" t="str">
        <f t="shared" ca="1" si="81"/>
        <v/>
      </c>
      <c r="EJ76" s="68" t="str">
        <f t="shared" ca="1" si="82"/>
        <v/>
      </c>
      <c r="EK76" s="68" t="str">
        <f t="shared" ca="1" si="83"/>
        <v/>
      </c>
      <c r="EL76" s="68" t="str">
        <f t="shared" ca="1" si="84"/>
        <v/>
      </c>
      <c r="EM76" s="68" t="str">
        <f t="shared" ca="1" si="85"/>
        <v/>
      </c>
      <c r="EN76" s="68" t="str">
        <f t="shared" ca="1" si="86"/>
        <v/>
      </c>
      <c r="EO76" s="68" t="str">
        <f t="shared" ca="1" si="87"/>
        <v/>
      </c>
      <c r="EP76" s="68" t="str">
        <f t="shared" ca="1" si="88"/>
        <v/>
      </c>
      <c r="EQ76" s="68" t="str">
        <f t="shared" ca="1" si="89"/>
        <v/>
      </c>
      <c r="ER76" s="68" t="str">
        <f t="shared" ca="1" si="90"/>
        <v/>
      </c>
    </row>
    <row r="77" spans="1:148" ht="12.75" customHeight="1">
      <c r="A77" s="139" t="str">
        <f>'Test Sample Data'!A77</f>
        <v>Gm32592</v>
      </c>
      <c r="B77" s="141" t="s">
        <v>292</v>
      </c>
      <c r="C77" s="22" t="str">
        <f>IF(SUM('Test Sample Data'!C$3:C$194)&gt;10,IF(AND(ISNUMBER('Test Sample Data'!C77),'Test Sample Data'!C77&lt;35,'Test Sample Data'!C77&gt;0),'Test Sample Data'!C77-'Choose Housekeeping Genes'!D$20,35-'Choose Housekeeping Genes'!D$20),"")</f>
        <v/>
      </c>
      <c r="D77" s="22" t="str">
        <f>IF(SUM('Test Sample Data'!D$3:D$194)&gt;10,IF(AND(ISNUMBER('Test Sample Data'!D77),'Test Sample Data'!D77&lt;35,'Test Sample Data'!D77&gt;0),'Test Sample Data'!D77-'Choose Housekeeping Genes'!E$20,35-'Choose Housekeeping Genes'!E$20),"")</f>
        <v/>
      </c>
      <c r="E77" s="22" t="str">
        <f>IF(SUM('Test Sample Data'!E$3:E$194)&gt;10,IF(AND(ISNUMBER('Test Sample Data'!E77),'Test Sample Data'!E77&lt;35,'Test Sample Data'!E77&gt;0),'Test Sample Data'!E77-'Choose Housekeeping Genes'!F$20,35-'Choose Housekeeping Genes'!F$20),"")</f>
        <v/>
      </c>
      <c r="F77" s="22" t="str">
        <f>IF(SUM('Test Sample Data'!F$3:F$194)&gt;10,IF(AND(ISNUMBER('Test Sample Data'!F77),'Test Sample Data'!F77&lt;35,'Test Sample Data'!F77&gt;0),'Test Sample Data'!F77-'Choose Housekeeping Genes'!G$20,35-'Choose Housekeeping Genes'!G$20),"")</f>
        <v/>
      </c>
      <c r="G77" s="22" t="str">
        <f>IF(SUM('Test Sample Data'!G$3:G$194)&gt;10,IF(AND(ISNUMBER('Test Sample Data'!G77),'Test Sample Data'!G77&lt;35,'Test Sample Data'!G77&gt;0),'Test Sample Data'!G77-'Choose Housekeeping Genes'!H$20,35-'Choose Housekeeping Genes'!H$20),"")</f>
        <v/>
      </c>
      <c r="H77" s="22" t="str">
        <f>IF(SUM('Test Sample Data'!H$3:H$194)&gt;10,IF(AND(ISNUMBER('Test Sample Data'!H77),'Test Sample Data'!H77&lt;35,'Test Sample Data'!H77&gt;0),'Test Sample Data'!H77-'Choose Housekeeping Genes'!I$20,35-'Choose Housekeeping Genes'!I$20),"")</f>
        <v/>
      </c>
      <c r="I77" s="22" t="str">
        <f>IF(SUM('Test Sample Data'!I$3:I$194)&gt;10,IF(AND(ISNUMBER('Test Sample Data'!I77),'Test Sample Data'!I77&lt;35,'Test Sample Data'!I77&gt;0),'Test Sample Data'!I77-'Choose Housekeeping Genes'!J$20,35-'Choose Housekeeping Genes'!J$20),"")</f>
        <v/>
      </c>
      <c r="J77" s="22" t="str">
        <f>IF(SUM('Test Sample Data'!J$3:J$194)&gt;10,IF(AND(ISNUMBER('Test Sample Data'!J77),'Test Sample Data'!J77&lt;35,'Test Sample Data'!J77&gt;0),'Test Sample Data'!J77-'Choose Housekeeping Genes'!K$20,35-'Choose Housekeeping Genes'!K$20),"")</f>
        <v/>
      </c>
      <c r="K77" s="22" t="str">
        <f>IF(SUM('Test Sample Data'!K$3:K$194)&gt;10,IF(AND(ISNUMBER('Test Sample Data'!K77),'Test Sample Data'!K77&lt;35,'Test Sample Data'!K77&gt;0),'Test Sample Data'!K77-'Choose Housekeeping Genes'!L$20,35-'Choose Housekeeping Genes'!L$20),"")</f>
        <v/>
      </c>
      <c r="L77" s="22" t="str">
        <f>IF(SUM('Test Sample Data'!L$3:L$194)&gt;10,IF(AND(ISNUMBER('Test Sample Data'!L77),'Test Sample Data'!L77&lt;35,'Test Sample Data'!L77&gt;0),'Test Sample Data'!L77-'Choose Housekeeping Genes'!M$20,35-'Choose Housekeeping Genes'!M$20),"")</f>
        <v/>
      </c>
      <c r="M77" s="22" t="str">
        <f>IF(SUM('Test Sample Data'!M$3:M$194)&gt;10,IF(AND(ISNUMBER('Test Sample Data'!M77),'Test Sample Data'!M77&lt;35,'Test Sample Data'!M77&gt;0),'Test Sample Data'!M77-'Choose Housekeeping Genes'!N$20,35-'Choose Housekeeping Genes'!N$20),"")</f>
        <v/>
      </c>
      <c r="N77" s="22" t="str">
        <f>IF(SUM('Test Sample Data'!N$3:N$194)&gt;10,IF(AND(ISNUMBER('Test Sample Data'!N77),'Test Sample Data'!N77&lt;35,'Test Sample Data'!N77&gt;0),'Test Sample Data'!N77-'Choose Housekeeping Genes'!O$20,35-'Choose Housekeeping Genes'!O$20),"")</f>
        <v/>
      </c>
      <c r="O77" s="22" t="str">
        <f>IF(SUM('Test Sample Data'!O$3:O$194)&gt;10,IF(AND(ISNUMBER('Test Sample Data'!O77),'Test Sample Data'!O77&lt;35,'Test Sample Data'!O77&gt;0),'Test Sample Data'!O77-'Choose Housekeeping Genes'!P$20,35-'Choose Housekeeping Genes'!P$20),"")</f>
        <v/>
      </c>
      <c r="P77" s="22" t="str">
        <f>IF(SUM('Test Sample Data'!P$3:P$194)&gt;10,IF(AND(ISNUMBER('Test Sample Data'!P77),'Test Sample Data'!P77&lt;35,'Test Sample Data'!P77&gt;0),'Test Sample Data'!P77-'Choose Housekeeping Genes'!Q$20,35-'Choose Housekeeping Genes'!Q$20),"")</f>
        <v/>
      </c>
      <c r="Q77" s="22" t="str">
        <f>IF(SUM('Test Sample Data'!Q$3:Q$194)&gt;10,IF(AND(ISNUMBER('Test Sample Data'!Q77),'Test Sample Data'!Q77&lt;35,'Test Sample Data'!Q77&gt;0),'Test Sample Data'!Q77-'Choose Housekeeping Genes'!R$20,35-'Choose Housekeeping Genes'!R$20),"")</f>
        <v/>
      </c>
      <c r="R77" s="22" t="str">
        <f>IF(SUM('Test Sample Data'!R$3:R$194)&gt;10,IF(AND(ISNUMBER('Test Sample Data'!R77),'Test Sample Data'!R77&lt;35,'Test Sample Data'!R77&gt;0),'Test Sample Data'!R77-'Choose Housekeeping Genes'!S$20,35-'Choose Housekeeping Genes'!S$20),"")</f>
        <v/>
      </c>
      <c r="S77" s="22" t="str">
        <f>IF(SUM('Test Sample Data'!S$3:S$194)&gt;10,IF(AND(ISNUMBER('Test Sample Data'!S77),'Test Sample Data'!S77&lt;35,'Test Sample Data'!S77&gt;0),'Test Sample Data'!S77-'Choose Housekeeping Genes'!T$20,35-'Choose Housekeeping Genes'!T$20),"")</f>
        <v/>
      </c>
      <c r="T77" s="22" t="str">
        <f>IF(SUM('Test Sample Data'!T$3:T$194)&gt;10,IF(AND(ISNUMBER('Test Sample Data'!T77),'Test Sample Data'!T77&lt;35,'Test Sample Data'!T77&gt;0),'Test Sample Data'!T77-'Choose Housekeeping Genes'!U$20,35-'Choose Housekeeping Genes'!U$20),"")</f>
        <v/>
      </c>
      <c r="U77" s="22" t="str">
        <f>IF(SUM('Test Sample Data'!U$3:U$194)&gt;10,IF(AND(ISNUMBER('Test Sample Data'!U77),'Test Sample Data'!U77&lt;35,'Test Sample Data'!U77&gt;0),'Test Sample Data'!U77-'Choose Housekeeping Genes'!V$20,35-'Choose Housekeeping Genes'!V$20),"")</f>
        <v/>
      </c>
      <c r="V77" s="22" t="str">
        <f>IF(SUM('Test Sample Data'!V$3:V$194)&gt;10,IF(AND(ISNUMBER('Test Sample Data'!V77),'Test Sample Data'!V77&lt;35,'Test Sample Data'!V77&gt;0),'Test Sample Data'!V77-'Choose Housekeeping Genes'!W$20,35-'Choose Housekeeping Genes'!W$20),"")</f>
        <v/>
      </c>
      <c r="W77" s="144" t="str">
        <f>'Control Sample Data'!A77</f>
        <v>Gm32592</v>
      </c>
      <c r="X77" s="145" t="s">
        <v>292</v>
      </c>
      <c r="Y77" s="22" t="str">
        <f>IF(SUM('Control Sample Data'!C$3:C$194)&gt;10,IF(AND(ISNUMBER('Control Sample Data'!C77),'Control Sample Data'!C77&lt;35,'Control Sample Data'!C77&gt;0),'Control Sample Data'!C77-'Choose Housekeeping Genes'!AA$20,35-'Choose Housekeeping Genes'!AA$20),"")</f>
        <v/>
      </c>
      <c r="Z77" s="22" t="str">
        <f>IF(SUM('Control Sample Data'!D$3:D$194)&gt;10,IF(AND(ISNUMBER('Control Sample Data'!D77),'Control Sample Data'!D77&lt;35,'Control Sample Data'!D77&gt;0),'Control Sample Data'!D77-'Choose Housekeeping Genes'!AB$20,35-'Choose Housekeeping Genes'!AB$20),"")</f>
        <v/>
      </c>
      <c r="AA77" s="22" t="str">
        <f>IF(SUM('Control Sample Data'!E$3:E$194)&gt;10,IF(AND(ISNUMBER('Control Sample Data'!E77),'Control Sample Data'!E77&lt;35,'Control Sample Data'!E77&gt;0),'Control Sample Data'!E77-'Choose Housekeeping Genes'!AC$20,35-'Choose Housekeeping Genes'!AC$20),"")</f>
        <v/>
      </c>
      <c r="AB77" s="22" t="str">
        <f>IF(SUM('Control Sample Data'!F$3:F$194)&gt;10,IF(AND(ISNUMBER('Control Sample Data'!F77),'Control Sample Data'!F77&lt;35,'Control Sample Data'!F77&gt;0),'Control Sample Data'!F77-'Choose Housekeeping Genes'!AD$20,35-'Choose Housekeeping Genes'!AD$20),"")</f>
        <v/>
      </c>
      <c r="AC77" s="22" t="str">
        <f>IF(SUM('Control Sample Data'!G$3:G$194)&gt;10,IF(AND(ISNUMBER('Control Sample Data'!G77),'Control Sample Data'!G77&lt;35,'Control Sample Data'!G77&gt;0),'Control Sample Data'!G77-'Choose Housekeeping Genes'!AE$20,35-'Choose Housekeeping Genes'!AE$20),"")</f>
        <v/>
      </c>
      <c r="AD77" s="22" t="str">
        <f>IF(SUM('Control Sample Data'!H$3:H$194)&gt;10,IF(AND(ISNUMBER('Control Sample Data'!H77),'Control Sample Data'!H77&lt;35,'Control Sample Data'!H77&gt;0),'Control Sample Data'!H77-'Choose Housekeeping Genes'!AF$20,35-'Choose Housekeeping Genes'!AF$20),"")</f>
        <v/>
      </c>
      <c r="AE77" s="22" t="str">
        <f>IF(SUM('Control Sample Data'!I$3:I$194)&gt;10,IF(AND(ISNUMBER('Control Sample Data'!I77),'Control Sample Data'!I77&lt;35,'Control Sample Data'!I77&gt;0),'Control Sample Data'!I77-'Choose Housekeeping Genes'!AG$20,35-'Choose Housekeeping Genes'!AG$20),"")</f>
        <v/>
      </c>
      <c r="AF77" s="22" t="str">
        <f>IF(SUM('Control Sample Data'!J$3:J$194)&gt;10,IF(AND(ISNUMBER('Control Sample Data'!J77),'Control Sample Data'!J77&lt;35,'Control Sample Data'!J77&gt;0),'Control Sample Data'!J77-'Choose Housekeeping Genes'!AH$20,35-'Choose Housekeeping Genes'!AH$20),"")</f>
        <v/>
      </c>
      <c r="AG77" s="22" t="str">
        <f>IF(SUM('Control Sample Data'!K$3:K$194)&gt;10,IF(AND(ISNUMBER('Control Sample Data'!K77),'Control Sample Data'!K77&lt;35,'Control Sample Data'!K77&gt;0),'Control Sample Data'!K77-'Choose Housekeeping Genes'!AI$20,35-'Choose Housekeeping Genes'!AI$20),"")</f>
        <v/>
      </c>
      <c r="AH77" s="22" t="str">
        <f>IF(SUM('Control Sample Data'!L$3:L$194)&gt;10,IF(AND(ISNUMBER('Control Sample Data'!L77),'Control Sample Data'!L77&lt;35,'Control Sample Data'!L77&gt;0),'Control Sample Data'!L77-'Choose Housekeeping Genes'!AJ$20,35-'Choose Housekeeping Genes'!AJ$20),"")</f>
        <v/>
      </c>
      <c r="AI77" s="22" t="str">
        <f>IF(SUM('Control Sample Data'!M$3:M$194)&gt;10,IF(AND(ISNUMBER('Control Sample Data'!M77),'Control Sample Data'!M77&lt;35,'Control Sample Data'!M77&gt;0),'Control Sample Data'!M77-'Choose Housekeeping Genes'!AK$20,35-'Choose Housekeeping Genes'!AK$20),"")</f>
        <v/>
      </c>
      <c r="AJ77" s="22" t="str">
        <f>IF(SUM('Control Sample Data'!N$3:N$194)&gt;10,IF(AND(ISNUMBER('Control Sample Data'!N77),'Control Sample Data'!N77&lt;35,'Control Sample Data'!N77&gt;0),'Control Sample Data'!N77-'Choose Housekeeping Genes'!AL$20,35-'Choose Housekeeping Genes'!AL$20),"")</f>
        <v/>
      </c>
      <c r="AK77" s="22" t="str">
        <f>IF(SUM('Control Sample Data'!O$3:O$194)&gt;10,IF(AND(ISNUMBER('Control Sample Data'!O77),'Control Sample Data'!O77&lt;35,'Control Sample Data'!O77&gt;0),'Control Sample Data'!O77-'Choose Housekeeping Genes'!AM$20,35-'Choose Housekeeping Genes'!AM$20),"")</f>
        <v/>
      </c>
      <c r="AL77" s="22" t="str">
        <f>IF(SUM('Control Sample Data'!P$3:P$194)&gt;10,IF(AND(ISNUMBER('Control Sample Data'!P77),'Control Sample Data'!P77&lt;35,'Control Sample Data'!P77&gt;0),'Control Sample Data'!P77-'Choose Housekeeping Genes'!AN$20,35-'Choose Housekeeping Genes'!AN$20),"")</f>
        <v/>
      </c>
      <c r="AM77" s="22" t="str">
        <f>IF(SUM('Control Sample Data'!Q$3:Q$194)&gt;10,IF(AND(ISNUMBER('Control Sample Data'!Q77),'Control Sample Data'!Q77&lt;35,'Control Sample Data'!Q77&gt;0),'Control Sample Data'!Q77-'Choose Housekeeping Genes'!AO$20,35-'Choose Housekeeping Genes'!AO$20),"")</f>
        <v/>
      </c>
      <c r="AN77" s="22" t="str">
        <f>IF(SUM('Control Sample Data'!R$3:R$194)&gt;10,IF(AND(ISNUMBER('Control Sample Data'!R77),'Control Sample Data'!R77&lt;35,'Control Sample Data'!R77&gt;0),'Control Sample Data'!R77-'Choose Housekeeping Genes'!AP$20,35-'Choose Housekeeping Genes'!AP$20),"")</f>
        <v/>
      </c>
      <c r="AO77" s="22" t="str">
        <f>IF(SUM('Control Sample Data'!S$3:S$194)&gt;10,IF(AND(ISNUMBER('Control Sample Data'!S77),'Control Sample Data'!S77&lt;35,'Control Sample Data'!S77&gt;0),'Control Sample Data'!S77-'Choose Housekeeping Genes'!AQ$20,35-'Choose Housekeeping Genes'!AQ$20),"")</f>
        <v/>
      </c>
      <c r="AP77" s="22" t="str">
        <f>IF(SUM('Control Sample Data'!T$3:T$194)&gt;10,IF(AND(ISNUMBER('Control Sample Data'!T77),'Control Sample Data'!T77&lt;35,'Control Sample Data'!T77&gt;0),'Control Sample Data'!T77-'Choose Housekeeping Genes'!AR$20,35-'Choose Housekeeping Genes'!AR$20),"")</f>
        <v/>
      </c>
      <c r="AQ77" s="22" t="str">
        <f>IF(SUM('Control Sample Data'!U$3:U$194)&gt;10,IF(AND(ISNUMBER('Control Sample Data'!U77),'Control Sample Data'!U77&lt;35,'Control Sample Data'!U77&gt;0),'Control Sample Data'!U77-'Choose Housekeeping Genes'!AS$20,35-'Choose Housekeeping Genes'!AS$20),"")</f>
        <v/>
      </c>
      <c r="AR77" s="22" t="str">
        <f>IF(SUM('Control Sample Data'!V$3:V$194)&gt;10,IF(AND(ISNUMBER('Control Sample Data'!V77),'Control Sample Data'!V77&lt;35,'Control Sample Data'!V77&gt;0),'Control Sample Data'!V77-'Choose Housekeeping Genes'!AT$20,35-'Choose Housekeeping Genes'!AT$20),"")</f>
        <v/>
      </c>
      <c r="AS77" s="73" t="str">
        <f>'Control Sample Data'!A77</f>
        <v>Gm32592</v>
      </c>
      <c r="AT77" s="21" t="s">
        <v>292</v>
      </c>
      <c r="AU77" s="22" t="str">
        <f ca="1">IF(ISNUMBER(C77-'Choose Housekeeping Genes'!D$12),C77-'Choose Housekeeping Genes'!D$12,"")</f>
        <v/>
      </c>
      <c r="AV77" s="22" t="str">
        <f ca="1">IF(ISNUMBER(D77-'Choose Housekeeping Genes'!E$12),D77-'Choose Housekeeping Genes'!E$12,"")</f>
        <v/>
      </c>
      <c r="AW77" s="22" t="str">
        <f ca="1">IF(ISNUMBER(E77-'Choose Housekeeping Genes'!F$12),E77-'Choose Housekeeping Genes'!F$12,"")</f>
        <v/>
      </c>
      <c r="AX77" s="22" t="str">
        <f ca="1">IF(ISNUMBER(F77-'Choose Housekeeping Genes'!G$12),F77-'Choose Housekeeping Genes'!G$12,"")</f>
        <v/>
      </c>
      <c r="AY77" s="22" t="str">
        <f ca="1">IF(ISNUMBER(G77-'Choose Housekeeping Genes'!H$12),G77-'Choose Housekeeping Genes'!H$12,"")</f>
        <v/>
      </c>
      <c r="AZ77" s="22" t="str">
        <f ca="1">IF(ISNUMBER(H77-'Choose Housekeeping Genes'!I$12),H77-'Choose Housekeeping Genes'!I$12,"")</f>
        <v/>
      </c>
      <c r="BA77" s="22" t="str">
        <f ca="1">IF(ISNUMBER(I77-'Choose Housekeeping Genes'!J$12),I77-'Choose Housekeeping Genes'!J$12,"")</f>
        <v/>
      </c>
      <c r="BB77" s="22" t="str">
        <f ca="1">IF(ISNUMBER(J77-'Choose Housekeeping Genes'!K$12),J77-'Choose Housekeeping Genes'!K$12,"")</f>
        <v/>
      </c>
      <c r="BC77" s="22" t="str">
        <f ca="1">IF(ISNUMBER(K77-'Choose Housekeeping Genes'!L$12),K77-'Choose Housekeeping Genes'!L$12,"")</f>
        <v/>
      </c>
      <c r="BD77" s="22" t="str">
        <f ca="1">IF(ISNUMBER(L77-'Choose Housekeeping Genes'!M$12),L77-'Choose Housekeeping Genes'!M$12,"")</f>
        <v/>
      </c>
      <c r="BE77" s="22" t="str">
        <f ca="1">IF(ISNUMBER(M77-'Choose Housekeeping Genes'!N$12),M77-'Choose Housekeeping Genes'!N$12,"")</f>
        <v/>
      </c>
      <c r="BF77" s="22" t="str">
        <f ca="1">IF(ISNUMBER(N77-'Choose Housekeeping Genes'!O$12),N77-'Choose Housekeeping Genes'!O$12,"")</f>
        <v/>
      </c>
      <c r="BG77" s="22" t="str">
        <f ca="1">IF(ISNUMBER(O77-'Choose Housekeeping Genes'!P$12),O77-'Choose Housekeeping Genes'!P$12,"")</f>
        <v/>
      </c>
      <c r="BH77" s="22" t="str">
        <f ca="1">IF(ISNUMBER(P77-'Choose Housekeeping Genes'!Q$12),P77-'Choose Housekeeping Genes'!Q$12,"")</f>
        <v/>
      </c>
      <c r="BI77" s="22" t="str">
        <f ca="1">IF(ISNUMBER(Q77-'Choose Housekeeping Genes'!R$12),Q77-'Choose Housekeeping Genes'!R$12,"")</f>
        <v/>
      </c>
      <c r="BJ77" s="22" t="str">
        <f ca="1">IF(ISNUMBER(R77-'Choose Housekeeping Genes'!S$12),R77-'Choose Housekeeping Genes'!S$12,"")</f>
        <v/>
      </c>
      <c r="BK77" s="22" t="str">
        <f ca="1">IF(ISNUMBER(S77-'Choose Housekeeping Genes'!T$12),S77-'Choose Housekeeping Genes'!T$12,"")</f>
        <v/>
      </c>
      <c r="BL77" s="22" t="str">
        <f ca="1">IF(ISNUMBER(T77-'Choose Housekeeping Genes'!U$12),T77-'Choose Housekeeping Genes'!U$12,"")</f>
        <v/>
      </c>
      <c r="BM77" s="22" t="str">
        <f ca="1">IF(ISNUMBER(U77-'Choose Housekeeping Genes'!V$12),U77-'Choose Housekeeping Genes'!V$12,"")</f>
        <v/>
      </c>
      <c r="BN77" s="22" t="str">
        <f ca="1">IF(ISNUMBER(V77-'Choose Housekeeping Genes'!W$12),V77-'Choose Housekeeping Genes'!W$12,"")</f>
        <v/>
      </c>
      <c r="BO77" s="147" t="str">
        <f t="shared" si="48"/>
        <v>Gm32592</v>
      </c>
      <c r="BP77" s="145" t="s">
        <v>292</v>
      </c>
      <c r="BQ77" s="22" t="str">
        <f ca="1">IF(ISNUMBER(Y77-'Choose Housekeeping Genes'!AA$12),Y77-'Choose Housekeeping Genes'!AA$12,"")</f>
        <v/>
      </c>
      <c r="BR77" s="22" t="str">
        <f ca="1">IF(ISNUMBER(Z77-'Choose Housekeeping Genes'!AB$12),Z77-'Choose Housekeeping Genes'!AB$12,"")</f>
        <v/>
      </c>
      <c r="BS77" s="22" t="str">
        <f ca="1">IF(ISNUMBER(AA77-'Choose Housekeeping Genes'!AC$12),AA77-'Choose Housekeeping Genes'!AC$12,"")</f>
        <v/>
      </c>
      <c r="BT77" s="22" t="str">
        <f ca="1">IF(ISNUMBER(AB77-'Choose Housekeeping Genes'!AD$12),AB77-'Choose Housekeeping Genes'!AD$12,"")</f>
        <v/>
      </c>
      <c r="BU77" s="22" t="str">
        <f ca="1">IF(ISNUMBER(AC77-'Choose Housekeeping Genes'!AE$12),AC77-'Choose Housekeeping Genes'!AE$12,"")</f>
        <v/>
      </c>
      <c r="BV77" s="22" t="str">
        <f ca="1">IF(ISNUMBER(AD77-'Choose Housekeeping Genes'!AF$12),AD77-'Choose Housekeeping Genes'!AF$12,"")</f>
        <v/>
      </c>
      <c r="BW77" s="22" t="str">
        <f ca="1">IF(ISNUMBER(AE77-'Choose Housekeeping Genes'!AG$12),AE77-'Choose Housekeeping Genes'!AG$12,"")</f>
        <v/>
      </c>
      <c r="BX77" s="22" t="str">
        <f ca="1">IF(ISNUMBER(AF77-'Choose Housekeeping Genes'!AH$12),AF77-'Choose Housekeeping Genes'!AH$12,"")</f>
        <v/>
      </c>
      <c r="BY77" s="22" t="str">
        <f ca="1">IF(ISNUMBER(AG77-'Choose Housekeeping Genes'!AI$12),AG77-'Choose Housekeeping Genes'!AI$12,"")</f>
        <v/>
      </c>
      <c r="BZ77" s="22" t="str">
        <f ca="1">IF(ISNUMBER(AH77-'Choose Housekeeping Genes'!AJ$12),AH77-'Choose Housekeeping Genes'!AJ$12,"")</f>
        <v/>
      </c>
      <c r="CA77" s="22" t="str">
        <f ca="1">IF(ISNUMBER(AI77-'Choose Housekeeping Genes'!AK$12),AI77-'Choose Housekeeping Genes'!AK$12,"")</f>
        <v/>
      </c>
      <c r="CB77" s="22" t="str">
        <f ca="1">IF(ISNUMBER(AJ77-'Choose Housekeeping Genes'!AL$12),AJ77-'Choose Housekeeping Genes'!AL$12,"")</f>
        <v/>
      </c>
      <c r="CC77" s="22" t="str">
        <f ca="1">IF(ISNUMBER(AK77-'Choose Housekeeping Genes'!AM$12),AK77-'Choose Housekeeping Genes'!AM$12,"")</f>
        <v/>
      </c>
      <c r="CD77" s="22" t="str">
        <f ca="1">IF(ISNUMBER(AL77-'Choose Housekeeping Genes'!AN$12),AL77-'Choose Housekeeping Genes'!AN$12,"")</f>
        <v/>
      </c>
      <c r="CE77" s="22" t="str">
        <f ca="1">IF(ISNUMBER(AM77-'Choose Housekeeping Genes'!AO$12),AM77-'Choose Housekeeping Genes'!AO$12,"")</f>
        <v/>
      </c>
      <c r="CF77" s="22" t="str">
        <f ca="1">IF(ISNUMBER(AN77-'Choose Housekeeping Genes'!AP$12),AN77-'Choose Housekeeping Genes'!AP$12,"")</f>
        <v/>
      </c>
      <c r="CG77" s="22" t="str">
        <f ca="1">IF(ISNUMBER(AO77-'Choose Housekeeping Genes'!AQ$12),AO77-'Choose Housekeeping Genes'!AQ$12,"")</f>
        <v/>
      </c>
      <c r="CH77" s="22" t="str">
        <f ca="1">IF(ISNUMBER(AP77-'Choose Housekeeping Genes'!AR$12),AP77-'Choose Housekeeping Genes'!AR$12,"")</f>
        <v/>
      </c>
      <c r="CI77" s="22" t="str">
        <f ca="1">IF(ISNUMBER(AQ77-'Choose Housekeeping Genes'!AS$12),AQ77-'Choose Housekeeping Genes'!AS$12,"")</f>
        <v/>
      </c>
      <c r="CJ77" s="22" t="str">
        <f ca="1">IF(ISNUMBER(AR77-'Choose Housekeeping Genes'!AT$12),AR77-'Choose Housekeeping Genes'!AT$12,"")</f>
        <v/>
      </c>
      <c r="CK77" s="69" t="e">
        <f t="shared" ca="1" si="49"/>
        <v>#DIV/0!</v>
      </c>
      <c r="CL77" s="148" t="e">
        <f t="shared" ca="1" si="50"/>
        <v>#DIV/0!</v>
      </c>
      <c r="DA77" s="73" t="str">
        <f>'Transcript table'!C85</f>
        <v>Gm32592</v>
      </c>
      <c r="DB77" s="21" t="s">
        <v>292</v>
      </c>
      <c r="DC77" s="68" t="str">
        <f t="shared" ca="1" si="51"/>
        <v/>
      </c>
      <c r="DD77" s="68" t="str">
        <f t="shared" ca="1" si="52"/>
        <v/>
      </c>
      <c r="DE77" s="68" t="str">
        <f t="shared" ca="1" si="53"/>
        <v/>
      </c>
      <c r="DF77" s="68" t="str">
        <f t="shared" ca="1" si="54"/>
        <v/>
      </c>
      <c r="DG77" s="68" t="str">
        <f t="shared" ca="1" si="55"/>
        <v/>
      </c>
      <c r="DH77" s="68" t="str">
        <f t="shared" ca="1" si="56"/>
        <v/>
      </c>
      <c r="DI77" s="68" t="str">
        <f t="shared" ca="1" si="57"/>
        <v/>
      </c>
      <c r="DJ77" s="68" t="str">
        <f t="shared" ca="1" si="58"/>
        <v/>
      </c>
      <c r="DK77" s="68" t="str">
        <f t="shared" ca="1" si="59"/>
        <v/>
      </c>
      <c r="DL77" s="68" t="str">
        <f t="shared" ca="1" si="60"/>
        <v/>
      </c>
      <c r="DM77" s="68" t="str">
        <f t="shared" ca="1" si="61"/>
        <v/>
      </c>
      <c r="DN77" s="68" t="str">
        <f t="shared" ca="1" si="62"/>
        <v/>
      </c>
      <c r="DO77" s="68" t="str">
        <f t="shared" ca="1" si="63"/>
        <v/>
      </c>
      <c r="DP77" s="68" t="str">
        <f t="shared" ca="1" si="64"/>
        <v/>
      </c>
      <c r="DQ77" s="68" t="str">
        <f t="shared" ca="1" si="65"/>
        <v/>
      </c>
      <c r="DR77" s="68" t="str">
        <f t="shared" ca="1" si="66"/>
        <v/>
      </c>
      <c r="DS77" s="68" t="str">
        <f t="shared" ca="1" si="67"/>
        <v/>
      </c>
      <c r="DT77" s="68" t="str">
        <f t="shared" ca="1" si="68"/>
        <v/>
      </c>
      <c r="DU77" s="68" t="str">
        <f t="shared" ca="1" si="69"/>
        <v/>
      </c>
      <c r="DV77" s="68" t="str">
        <f t="shared" ca="1" si="70"/>
        <v/>
      </c>
      <c r="DW77" s="146" t="str">
        <f>'Transcript table'!C85</f>
        <v>Gm32592</v>
      </c>
      <c r="DX77" s="145" t="s">
        <v>292</v>
      </c>
      <c r="DY77" s="68" t="str">
        <f t="shared" ca="1" si="71"/>
        <v/>
      </c>
      <c r="DZ77" s="68" t="str">
        <f t="shared" ca="1" si="72"/>
        <v/>
      </c>
      <c r="EA77" s="68" t="str">
        <f t="shared" ca="1" si="73"/>
        <v/>
      </c>
      <c r="EB77" s="68" t="str">
        <f t="shared" ca="1" si="74"/>
        <v/>
      </c>
      <c r="EC77" s="68" t="str">
        <f t="shared" ca="1" si="75"/>
        <v/>
      </c>
      <c r="ED77" s="68" t="str">
        <f t="shared" ca="1" si="76"/>
        <v/>
      </c>
      <c r="EE77" s="68" t="str">
        <f t="shared" ca="1" si="77"/>
        <v/>
      </c>
      <c r="EF77" s="68" t="str">
        <f t="shared" ca="1" si="78"/>
        <v/>
      </c>
      <c r="EG77" s="68" t="str">
        <f t="shared" ca="1" si="79"/>
        <v/>
      </c>
      <c r="EH77" s="68" t="str">
        <f t="shared" ca="1" si="80"/>
        <v/>
      </c>
      <c r="EI77" s="68" t="str">
        <f t="shared" ca="1" si="81"/>
        <v/>
      </c>
      <c r="EJ77" s="68" t="str">
        <f t="shared" ca="1" si="82"/>
        <v/>
      </c>
      <c r="EK77" s="68" t="str">
        <f t="shared" ca="1" si="83"/>
        <v/>
      </c>
      <c r="EL77" s="68" t="str">
        <f t="shared" ca="1" si="84"/>
        <v/>
      </c>
      <c r="EM77" s="68" t="str">
        <f t="shared" ca="1" si="85"/>
        <v/>
      </c>
      <c r="EN77" s="68" t="str">
        <f t="shared" ca="1" si="86"/>
        <v/>
      </c>
      <c r="EO77" s="68" t="str">
        <f t="shared" ca="1" si="87"/>
        <v/>
      </c>
      <c r="EP77" s="68" t="str">
        <f t="shared" ca="1" si="88"/>
        <v/>
      </c>
      <c r="EQ77" s="68" t="str">
        <f t="shared" ca="1" si="89"/>
        <v/>
      </c>
      <c r="ER77" s="68" t="str">
        <f t="shared" ca="1" si="90"/>
        <v/>
      </c>
    </row>
    <row r="78" spans="1:148" ht="12.75" customHeight="1">
      <c r="A78" s="139" t="str">
        <f>'Test Sample Data'!A78</f>
        <v>Gm6644</v>
      </c>
      <c r="B78" s="141" t="s">
        <v>290</v>
      </c>
      <c r="C78" s="22" t="str">
        <f>IF(SUM('Test Sample Data'!C$3:C$194)&gt;10,IF(AND(ISNUMBER('Test Sample Data'!C78),'Test Sample Data'!C78&lt;35,'Test Sample Data'!C78&gt;0),'Test Sample Data'!C78-'Choose Housekeeping Genes'!D$20,35-'Choose Housekeeping Genes'!D$20),"")</f>
        <v/>
      </c>
      <c r="D78" s="22" t="str">
        <f>IF(SUM('Test Sample Data'!D$3:D$194)&gt;10,IF(AND(ISNUMBER('Test Sample Data'!D78),'Test Sample Data'!D78&lt;35,'Test Sample Data'!D78&gt;0),'Test Sample Data'!D78-'Choose Housekeeping Genes'!E$20,35-'Choose Housekeeping Genes'!E$20),"")</f>
        <v/>
      </c>
      <c r="E78" s="22" t="str">
        <f>IF(SUM('Test Sample Data'!E$3:E$194)&gt;10,IF(AND(ISNUMBER('Test Sample Data'!E78),'Test Sample Data'!E78&lt;35,'Test Sample Data'!E78&gt;0),'Test Sample Data'!E78-'Choose Housekeeping Genes'!F$20,35-'Choose Housekeeping Genes'!F$20),"")</f>
        <v/>
      </c>
      <c r="F78" s="22" t="str">
        <f>IF(SUM('Test Sample Data'!F$3:F$194)&gt;10,IF(AND(ISNUMBER('Test Sample Data'!F78),'Test Sample Data'!F78&lt;35,'Test Sample Data'!F78&gt;0),'Test Sample Data'!F78-'Choose Housekeeping Genes'!G$20,35-'Choose Housekeeping Genes'!G$20),"")</f>
        <v/>
      </c>
      <c r="G78" s="22" t="str">
        <f>IF(SUM('Test Sample Data'!G$3:G$194)&gt;10,IF(AND(ISNUMBER('Test Sample Data'!G78),'Test Sample Data'!G78&lt;35,'Test Sample Data'!G78&gt;0),'Test Sample Data'!G78-'Choose Housekeeping Genes'!H$20,35-'Choose Housekeeping Genes'!H$20),"")</f>
        <v/>
      </c>
      <c r="H78" s="22" t="str">
        <f>IF(SUM('Test Sample Data'!H$3:H$194)&gt;10,IF(AND(ISNUMBER('Test Sample Data'!H78),'Test Sample Data'!H78&lt;35,'Test Sample Data'!H78&gt;0),'Test Sample Data'!H78-'Choose Housekeeping Genes'!I$20,35-'Choose Housekeeping Genes'!I$20),"")</f>
        <v/>
      </c>
      <c r="I78" s="22" t="str">
        <f>IF(SUM('Test Sample Data'!I$3:I$194)&gt;10,IF(AND(ISNUMBER('Test Sample Data'!I78),'Test Sample Data'!I78&lt;35,'Test Sample Data'!I78&gt;0),'Test Sample Data'!I78-'Choose Housekeeping Genes'!J$20,35-'Choose Housekeeping Genes'!J$20),"")</f>
        <v/>
      </c>
      <c r="J78" s="22" t="str">
        <f>IF(SUM('Test Sample Data'!J$3:J$194)&gt;10,IF(AND(ISNUMBER('Test Sample Data'!J78),'Test Sample Data'!J78&lt;35,'Test Sample Data'!J78&gt;0),'Test Sample Data'!J78-'Choose Housekeeping Genes'!K$20,35-'Choose Housekeeping Genes'!K$20),"")</f>
        <v/>
      </c>
      <c r="K78" s="22" t="str">
        <f>IF(SUM('Test Sample Data'!K$3:K$194)&gt;10,IF(AND(ISNUMBER('Test Sample Data'!K78),'Test Sample Data'!K78&lt;35,'Test Sample Data'!K78&gt;0),'Test Sample Data'!K78-'Choose Housekeeping Genes'!L$20,35-'Choose Housekeeping Genes'!L$20),"")</f>
        <v/>
      </c>
      <c r="L78" s="22" t="str">
        <f>IF(SUM('Test Sample Data'!L$3:L$194)&gt;10,IF(AND(ISNUMBER('Test Sample Data'!L78),'Test Sample Data'!L78&lt;35,'Test Sample Data'!L78&gt;0),'Test Sample Data'!L78-'Choose Housekeeping Genes'!M$20,35-'Choose Housekeeping Genes'!M$20),"")</f>
        <v/>
      </c>
      <c r="M78" s="22" t="str">
        <f>IF(SUM('Test Sample Data'!M$3:M$194)&gt;10,IF(AND(ISNUMBER('Test Sample Data'!M78),'Test Sample Data'!M78&lt;35,'Test Sample Data'!M78&gt;0),'Test Sample Data'!M78-'Choose Housekeeping Genes'!N$20,35-'Choose Housekeeping Genes'!N$20),"")</f>
        <v/>
      </c>
      <c r="N78" s="22" t="str">
        <f>IF(SUM('Test Sample Data'!N$3:N$194)&gt;10,IF(AND(ISNUMBER('Test Sample Data'!N78),'Test Sample Data'!N78&lt;35,'Test Sample Data'!N78&gt;0),'Test Sample Data'!N78-'Choose Housekeeping Genes'!O$20,35-'Choose Housekeeping Genes'!O$20),"")</f>
        <v/>
      </c>
      <c r="O78" s="22" t="str">
        <f>IF(SUM('Test Sample Data'!O$3:O$194)&gt;10,IF(AND(ISNUMBER('Test Sample Data'!O78),'Test Sample Data'!O78&lt;35,'Test Sample Data'!O78&gt;0),'Test Sample Data'!O78-'Choose Housekeeping Genes'!P$20,35-'Choose Housekeeping Genes'!P$20),"")</f>
        <v/>
      </c>
      <c r="P78" s="22" t="str">
        <f>IF(SUM('Test Sample Data'!P$3:P$194)&gt;10,IF(AND(ISNUMBER('Test Sample Data'!P78),'Test Sample Data'!P78&lt;35,'Test Sample Data'!P78&gt;0),'Test Sample Data'!P78-'Choose Housekeeping Genes'!Q$20,35-'Choose Housekeeping Genes'!Q$20),"")</f>
        <v/>
      </c>
      <c r="Q78" s="22" t="str">
        <f>IF(SUM('Test Sample Data'!Q$3:Q$194)&gt;10,IF(AND(ISNUMBER('Test Sample Data'!Q78),'Test Sample Data'!Q78&lt;35,'Test Sample Data'!Q78&gt;0),'Test Sample Data'!Q78-'Choose Housekeeping Genes'!R$20,35-'Choose Housekeeping Genes'!R$20),"")</f>
        <v/>
      </c>
      <c r="R78" s="22" t="str">
        <f>IF(SUM('Test Sample Data'!R$3:R$194)&gt;10,IF(AND(ISNUMBER('Test Sample Data'!R78),'Test Sample Data'!R78&lt;35,'Test Sample Data'!R78&gt;0),'Test Sample Data'!R78-'Choose Housekeeping Genes'!S$20,35-'Choose Housekeeping Genes'!S$20),"")</f>
        <v/>
      </c>
      <c r="S78" s="22" t="str">
        <f>IF(SUM('Test Sample Data'!S$3:S$194)&gt;10,IF(AND(ISNUMBER('Test Sample Data'!S78),'Test Sample Data'!S78&lt;35,'Test Sample Data'!S78&gt;0),'Test Sample Data'!S78-'Choose Housekeeping Genes'!T$20,35-'Choose Housekeeping Genes'!T$20),"")</f>
        <v/>
      </c>
      <c r="T78" s="22" t="str">
        <f>IF(SUM('Test Sample Data'!T$3:T$194)&gt;10,IF(AND(ISNUMBER('Test Sample Data'!T78),'Test Sample Data'!T78&lt;35,'Test Sample Data'!T78&gt;0),'Test Sample Data'!T78-'Choose Housekeeping Genes'!U$20,35-'Choose Housekeeping Genes'!U$20),"")</f>
        <v/>
      </c>
      <c r="U78" s="22" t="str">
        <f>IF(SUM('Test Sample Data'!U$3:U$194)&gt;10,IF(AND(ISNUMBER('Test Sample Data'!U78),'Test Sample Data'!U78&lt;35,'Test Sample Data'!U78&gt;0),'Test Sample Data'!U78-'Choose Housekeeping Genes'!V$20,35-'Choose Housekeeping Genes'!V$20),"")</f>
        <v/>
      </c>
      <c r="V78" s="22" t="str">
        <f>IF(SUM('Test Sample Data'!V$3:V$194)&gt;10,IF(AND(ISNUMBER('Test Sample Data'!V78),'Test Sample Data'!V78&lt;35,'Test Sample Data'!V78&gt;0),'Test Sample Data'!V78-'Choose Housekeeping Genes'!W$20,35-'Choose Housekeeping Genes'!W$20),"")</f>
        <v/>
      </c>
      <c r="W78" s="144" t="str">
        <f>'Control Sample Data'!A78</f>
        <v>Gm6644</v>
      </c>
      <c r="X78" s="145" t="s">
        <v>290</v>
      </c>
      <c r="Y78" s="22" t="str">
        <f>IF(SUM('Control Sample Data'!C$3:C$194)&gt;10,IF(AND(ISNUMBER('Control Sample Data'!C78),'Control Sample Data'!C78&lt;35,'Control Sample Data'!C78&gt;0),'Control Sample Data'!C78-'Choose Housekeeping Genes'!AA$20,35-'Choose Housekeeping Genes'!AA$20),"")</f>
        <v/>
      </c>
      <c r="Z78" s="22" t="str">
        <f>IF(SUM('Control Sample Data'!D$3:D$194)&gt;10,IF(AND(ISNUMBER('Control Sample Data'!D78),'Control Sample Data'!D78&lt;35,'Control Sample Data'!D78&gt;0),'Control Sample Data'!D78-'Choose Housekeeping Genes'!AB$20,35-'Choose Housekeeping Genes'!AB$20),"")</f>
        <v/>
      </c>
      <c r="AA78" s="22" t="str">
        <f>IF(SUM('Control Sample Data'!E$3:E$194)&gt;10,IF(AND(ISNUMBER('Control Sample Data'!E78),'Control Sample Data'!E78&lt;35,'Control Sample Data'!E78&gt;0),'Control Sample Data'!E78-'Choose Housekeeping Genes'!AC$20,35-'Choose Housekeeping Genes'!AC$20),"")</f>
        <v/>
      </c>
      <c r="AB78" s="22" t="str">
        <f>IF(SUM('Control Sample Data'!F$3:F$194)&gt;10,IF(AND(ISNUMBER('Control Sample Data'!F78),'Control Sample Data'!F78&lt;35,'Control Sample Data'!F78&gt;0),'Control Sample Data'!F78-'Choose Housekeeping Genes'!AD$20,35-'Choose Housekeeping Genes'!AD$20),"")</f>
        <v/>
      </c>
      <c r="AC78" s="22" t="str">
        <f>IF(SUM('Control Sample Data'!G$3:G$194)&gt;10,IF(AND(ISNUMBER('Control Sample Data'!G78),'Control Sample Data'!G78&lt;35,'Control Sample Data'!G78&gt;0),'Control Sample Data'!G78-'Choose Housekeeping Genes'!AE$20,35-'Choose Housekeeping Genes'!AE$20),"")</f>
        <v/>
      </c>
      <c r="AD78" s="22" t="str">
        <f>IF(SUM('Control Sample Data'!H$3:H$194)&gt;10,IF(AND(ISNUMBER('Control Sample Data'!H78),'Control Sample Data'!H78&lt;35,'Control Sample Data'!H78&gt;0),'Control Sample Data'!H78-'Choose Housekeeping Genes'!AF$20,35-'Choose Housekeeping Genes'!AF$20),"")</f>
        <v/>
      </c>
      <c r="AE78" s="22" t="str">
        <f>IF(SUM('Control Sample Data'!I$3:I$194)&gt;10,IF(AND(ISNUMBER('Control Sample Data'!I78),'Control Sample Data'!I78&lt;35,'Control Sample Data'!I78&gt;0),'Control Sample Data'!I78-'Choose Housekeeping Genes'!AG$20,35-'Choose Housekeeping Genes'!AG$20),"")</f>
        <v/>
      </c>
      <c r="AF78" s="22" t="str">
        <f>IF(SUM('Control Sample Data'!J$3:J$194)&gt;10,IF(AND(ISNUMBER('Control Sample Data'!J78),'Control Sample Data'!J78&lt;35,'Control Sample Data'!J78&gt;0),'Control Sample Data'!J78-'Choose Housekeeping Genes'!AH$20,35-'Choose Housekeeping Genes'!AH$20),"")</f>
        <v/>
      </c>
      <c r="AG78" s="22" t="str">
        <f>IF(SUM('Control Sample Data'!K$3:K$194)&gt;10,IF(AND(ISNUMBER('Control Sample Data'!K78),'Control Sample Data'!K78&lt;35,'Control Sample Data'!K78&gt;0),'Control Sample Data'!K78-'Choose Housekeeping Genes'!AI$20,35-'Choose Housekeeping Genes'!AI$20),"")</f>
        <v/>
      </c>
      <c r="AH78" s="22" t="str">
        <f>IF(SUM('Control Sample Data'!L$3:L$194)&gt;10,IF(AND(ISNUMBER('Control Sample Data'!L78),'Control Sample Data'!L78&lt;35,'Control Sample Data'!L78&gt;0),'Control Sample Data'!L78-'Choose Housekeeping Genes'!AJ$20,35-'Choose Housekeeping Genes'!AJ$20),"")</f>
        <v/>
      </c>
      <c r="AI78" s="22" t="str">
        <f>IF(SUM('Control Sample Data'!M$3:M$194)&gt;10,IF(AND(ISNUMBER('Control Sample Data'!M78),'Control Sample Data'!M78&lt;35,'Control Sample Data'!M78&gt;0),'Control Sample Data'!M78-'Choose Housekeeping Genes'!AK$20,35-'Choose Housekeeping Genes'!AK$20),"")</f>
        <v/>
      </c>
      <c r="AJ78" s="22" t="str">
        <f>IF(SUM('Control Sample Data'!N$3:N$194)&gt;10,IF(AND(ISNUMBER('Control Sample Data'!N78),'Control Sample Data'!N78&lt;35,'Control Sample Data'!N78&gt;0),'Control Sample Data'!N78-'Choose Housekeeping Genes'!AL$20,35-'Choose Housekeeping Genes'!AL$20),"")</f>
        <v/>
      </c>
      <c r="AK78" s="22" t="str">
        <f>IF(SUM('Control Sample Data'!O$3:O$194)&gt;10,IF(AND(ISNUMBER('Control Sample Data'!O78),'Control Sample Data'!O78&lt;35,'Control Sample Data'!O78&gt;0),'Control Sample Data'!O78-'Choose Housekeeping Genes'!AM$20,35-'Choose Housekeeping Genes'!AM$20),"")</f>
        <v/>
      </c>
      <c r="AL78" s="22" t="str">
        <f>IF(SUM('Control Sample Data'!P$3:P$194)&gt;10,IF(AND(ISNUMBER('Control Sample Data'!P78),'Control Sample Data'!P78&lt;35,'Control Sample Data'!P78&gt;0),'Control Sample Data'!P78-'Choose Housekeeping Genes'!AN$20,35-'Choose Housekeeping Genes'!AN$20),"")</f>
        <v/>
      </c>
      <c r="AM78" s="22" t="str">
        <f>IF(SUM('Control Sample Data'!Q$3:Q$194)&gt;10,IF(AND(ISNUMBER('Control Sample Data'!Q78),'Control Sample Data'!Q78&lt;35,'Control Sample Data'!Q78&gt;0),'Control Sample Data'!Q78-'Choose Housekeeping Genes'!AO$20,35-'Choose Housekeeping Genes'!AO$20),"")</f>
        <v/>
      </c>
      <c r="AN78" s="22" t="str">
        <f>IF(SUM('Control Sample Data'!R$3:R$194)&gt;10,IF(AND(ISNUMBER('Control Sample Data'!R78),'Control Sample Data'!R78&lt;35,'Control Sample Data'!R78&gt;0),'Control Sample Data'!R78-'Choose Housekeeping Genes'!AP$20,35-'Choose Housekeeping Genes'!AP$20),"")</f>
        <v/>
      </c>
      <c r="AO78" s="22" t="str">
        <f>IF(SUM('Control Sample Data'!S$3:S$194)&gt;10,IF(AND(ISNUMBER('Control Sample Data'!S78),'Control Sample Data'!S78&lt;35,'Control Sample Data'!S78&gt;0),'Control Sample Data'!S78-'Choose Housekeeping Genes'!AQ$20,35-'Choose Housekeeping Genes'!AQ$20),"")</f>
        <v/>
      </c>
      <c r="AP78" s="22" t="str">
        <f>IF(SUM('Control Sample Data'!T$3:T$194)&gt;10,IF(AND(ISNUMBER('Control Sample Data'!T78),'Control Sample Data'!T78&lt;35,'Control Sample Data'!T78&gt;0),'Control Sample Data'!T78-'Choose Housekeeping Genes'!AR$20,35-'Choose Housekeeping Genes'!AR$20),"")</f>
        <v/>
      </c>
      <c r="AQ78" s="22" t="str">
        <f>IF(SUM('Control Sample Data'!U$3:U$194)&gt;10,IF(AND(ISNUMBER('Control Sample Data'!U78),'Control Sample Data'!U78&lt;35,'Control Sample Data'!U78&gt;0),'Control Sample Data'!U78-'Choose Housekeeping Genes'!AS$20,35-'Choose Housekeeping Genes'!AS$20),"")</f>
        <v/>
      </c>
      <c r="AR78" s="22" t="str">
        <f>IF(SUM('Control Sample Data'!V$3:V$194)&gt;10,IF(AND(ISNUMBER('Control Sample Data'!V78),'Control Sample Data'!V78&lt;35,'Control Sample Data'!V78&gt;0),'Control Sample Data'!V78-'Choose Housekeeping Genes'!AT$20,35-'Choose Housekeeping Genes'!AT$20),"")</f>
        <v/>
      </c>
      <c r="AS78" s="73" t="str">
        <f>'Control Sample Data'!A78</f>
        <v>Gm6644</v>
      </c>
      <c r="AT78" s="21" t="s">
        <v>290</v>
      </c>
      <c r="AU78" s="22" t="str">
        <f ca="1">IF(ISNUMBER(C78-'Choose Housekeeping Genes'!D$12),C78-'Choose Housekeeping Genes'!D$12,"")</f>
        <v/>
      </c>
      <c r="AV78" s="22" t="str">
        <f ca="1">IF(ISNUMBER(D78-'Choose Housekeeping Genes'!E$12),D78-'Choose Housekeeping Genes'!E$12,"")</f>
        <v/>
      </c>
      <c r="AW78" s="22" t="str">
        <f ca="1">IF(ISNUMBER(E78-'Choose Housekeeping Genes'!F$12),E78-'Choose Housekeeping Genes'!F$12,"")</f>
        <v/>
      </c>
      <c r="AX78" s="22" t="str">
        <f ca="1">IF(ISNUMBER(F78-'Choose Housekeeping Genes'!G$12),F78-'Choose Housekeeping Genes'!G$12,"")</f>
        <v/>
      </c>
      <c r="AY78" s="22" t="str">
        <f ca="1">IF(ISNUMBER(G78-'Choose Housekeeping Genes'!H$12),G78-'Choose Housekeeping Genes'!H$12,"")</f>
        <v/>
      </c>
      <c r="AZ78" s="22" t="str">
        <f ca="1">IF(ISNUMBER(H78-'Choose Housekeeping Genes'!I$12),H78-'Choose Housekeeping Genes'!I$12,"")</f>
        <v/>
      </c>
      <c r="BA78" s="22" t="str">
        <f ca="1">IF(ISNUMBER(I78-'Choose Housekeeping Genes'!J$12),I78-'Choose Housekeeping Genes'!J$12,"")</f>
        <v/>
      </c>
      <c r="BB78" s="22" t="str">
        <f ca="1">IF(ISNUMBER(J78-'Choose Housekeeping Genes'!K$12),J78-'Choose Housekeeping Genes'!K$12,"")</f>
        <v/>
      </c>
      <c r="BC78" s="22" t="str">
        <f ca="1">IF(ISNUMBER(K78-'Choose Housekeeping Genes'!L$12),K78-'Choose Housekeeping Genes'!L$12,"")</f>
        <v/>
      </c>
      <c r="BD78" s="22" t="str">
        <f ca="1">IF(ISNUMBER(L78-'Choose Housekeeping Genes'!M$12),L78-'Choose Housekeeping Genes'!M$12,"")</f>
        <v/>
      </c>
      <c r="BE78" s="22" t="str">
        <f ca="1">IF(ISNUMBER(M78-'Choose Housekeeping Genes'!N$12),M78-'Choose Housekeeping Genes'!N$12,"")</f>
        <v/>
      </c>
      <c r="BF78" s="22" t="str">
        <f ca="1">IF(ISNUMBER(N78-'Choose Housekeeping Genes'!O$12),N78-'Choose Housekeeping Genes'!O$12,"")</f>
        <v/>
      </c>
      <c r="BG78" s="22" t="str">
        <f ca="1">IF(ISNUMBER(O78-'Choose Housekeeping Genes'!P$12),O78-'Choose Housekeeping Genes'!P$12,"")</f>
        <v/>
      </c>
      <c r="BH78" s="22" t="str">
        <f ca="1">IF(ISNUMBER(P78-'Choose Housekeeping Genes'!Q$12),P78-'Choose Housekeeping Genes'!Q$12,"")</f>
        <v/>
      </c>
      <c r="BI78" s="22" t="str">
        <f ca="1">IF(ISNUMBER(Q78-'Choose Housekeeping Genes'!R$12),Q78-'Choose Housekeeping Genes'!R$12,"")</f>
        <v/>
      </c>
      <c r="BJ78" s="22" t="str">
        <f ca="1">IF(ISNUMBER(R78-'Choose Housekeeping Genes'!S$12),R78-'Choose Housekeeping Genes'!S$12,"")</f>
        <v/>
      </c>
      <c r="BK78" s="22" t="str">
        <f ca="1">IF(ISNUMBER(S78-'Choose Housekeeping Genes'!T$12),S78-'Choose Housekeeping Genes'!T$12,"")</f>
        <v/>
      </c>
      <c r="BL78" s="22" t="str">
        <f ca="1">IF(ISNUMBER(T78-'Choose Housekeeping Genes'!U$12),T78-'Choose Housekeeping Genes'!U$12,"")</f>
        <v/>
      </c>
      <c r="BM78" s="22" t="str">
        <f ca="1">IF(ISNUMBER(U78-'Choose Housekeeping Genes'!V$12),U78-'Choose Housekeeping Genes'!V$12,"")</f>
        <v/>
      </c>
      <c r="BN78" s="22" t="str">
        <f ca="1">IF(ISNUMBER(V78-'Choose Housekeeping Genes'!W$12),V78-'Choose Housekeeping Genes'!W$12,"")</f>
        <v/>
      </c>
      <c r="BO78" s="147" t="str">
        <f t="shared" si="48"/>
        <v>Gm6644</v>
      </c>
      <c r="BP78" s="145" t="s">
        <v>290</v>
      </c>
      <c r="BQ78" s="22" t="str">
        <f ca="1">IF(ISNUMBER(Y78-'Choose Housekeeping Genes'!AA$12),Y78-'Choose Housekeeping Genes'!AA$12,"")</f>
        <v/>
      </c>
      <c r="BR78" s="22" t="str">
        <f ca="1">IF(ISNUMBER(Z78-'Choose Housekeeping Genes'!AB$12),Z78-'Choose Housekeeping Genes'!AB$12,"")</f>
        <v/>
      </c>
      <c r="BS78" s="22" t="str">
        <f ca="1">IF(ISNUMBER(AA78-'Choose Housekeeping Genes'!AC$12),AA78-'Choose Housekeeping Genes'!AC$12,"")</f>
        <v/>
      </c>
      <c r="BT78" s="22" t="str">
        <f ca="1">IF(ISNUMBER(AB78-'Choose Housekeeping Genes'!AD$12),AB78-'Choose Housekeeping Genes'!AD$12,"")</f>
        <v/>
      </c>
      <c r="BU78" s="22" t="str">
        <f ca="1">IF(ISNUMBER(AC78-'Choose Housekeeping Genes'!AE$12),AC78-'Choose Housekeeping Genes'!AE$12,"")</f>
        <v/>
      </c>
      <c r="BV78" s="22" t="str">
        <f ca="1">IF(ISNUMBER(AD78-'Choose Housekeeping Genes'!AF$12),AD78-'Choose Housekeeping Genes'!AF$12,"")</f>
        <v/>
      </c>
      <c r="BW78" s="22" t="str">
        <f ca="1">IF(ISNUMBER(AE78-'Choose Housekeeping Genes'!AG$12),AE78-'Choose Housekeeping Genes'!AG$12,"")</f>
        <v/>
      </c>
      <c r="BX78" s="22" t="str">
        <f ca="1">IF(ISNUMBER(AF78-'Choose Housekeeping Genes'!AH$12),AF78-'Choose Housekeeping Genes'!AH$12,"")</f>
        <v/>
      </c>
      <c r="BY78" s="22" t="str">
        <f ca="1">IF(ISNUMBER(AG78-'Choose Housekeeping Genes'!AI$12),AG78-'Choose Housekeeping Genes'!AI$12,"")</f>
        <v/>
      </c>
      <c r="BZ78" s="22" t="str">
        <f ca="1">IF(ISNUMBER(AH78-'Choose Housekeeping Genes'!AJ$12),AH78-'Choose Housekeeping Genes'!AJ$12,"")</f>
        <v/>
      </c>
      <c r="CA78" s="22" t="str">
        <f ca="1">IF(ISNUMBER(AI78-'Choose Housekeeping Genes'!AK$12),AI78-'Choose Housekeeping Genes'!AK$12,"")</f>
        <v/>
      </c>
      <c r="CB78" s="22" t="str">
        <f ca="1">IF(ISNUMBER(AJ78-'Choose Housekeeping Genes'!AL$12),AJ78-'Choose Housekeeping Genes'!AL$12,"")</f>
        <v/>
      </c>
      <c r="CC78" s="22" t="str">
        <f ca="1">IF(ISNUMBER(AK78-'Choose Housekeeping Genes'!AM$12),AK78-'Choose Housekeeping Genes'!AM$12,"")</f>
        <v/>
      </c>
      <c r="CD78" s="22" t="str">
        <f ca="1">IF(ISNUMBER(AL78-'Choose Housekeeping Genes'!AN$12),AL78-'Choose Housekeeping Genes'!AN$12,"")</f>
        <v/>
      </c>
      <c r="CE78" s="22" t="str">
        <f ca="1">IF(ISNUMBER(AM78-'Choose Housekeeping Genes'!AO$12),AM78-'Choose Housekeeping Genes'!AO$12,"")</f>
        <v/>
      </c>
      <c r="CF78" s="22" t="str">
        <f ca="1">IF(ISNUMBER(AN78-'Choose Housekeeping Genes'!AP$12),AN78-'Choose Housekeeping Genes'!AP$12,"")</f>
        <v/>
      </c>
      <c r="CG78" s="22" t="str">
        <f ca="1">IF(ISNUMBER(AO78-'Choose Housekeeping Genes'!AQ$12),AO78-'Choose Housekeeping Genes'!AQ$12,"")</f>
        <v/>
      </c>
      <c r="CH78" s="22" t="str">
        <f ca="1">IF(ISNUMBER(AP78-'Choose Housekeeping Genes'!AR$12),AP78-'Choose Housekeeping Genes'!AR$12,"")</f>
        <v/>
      </c>
      <c r="CI78" s="22" t="str">
        <f ca="1">IF(ISNUMBER(AQ78-'Choose Housekeeping Genes'!AS$12),AQ78-'Choose Housekeeping Genes'!AS$12,"")</f>
        <v/>
      </c>
      <c r="CJ78" s="22" t="str">
        <f ca="1">IF(ISNUMBER(AR78-'Choose Housekeeping Genes'!AT$12),AR78-'Choose Housekeeping Genes'!AT$12,"")</f>
        <v/>
      </c>
      <c r="CK78" s="69" t="e">
        <f t="shared" ca="1" si="49"/>
        <v>#DIV/0!</v>
      </c>
      <c r="CL78" s="148" t="e">
        <f t="shared" ca="1" si="50"/>
        <v>#DIV/0!</v>
      </c>
      <c r="DA78" s="73" t="str">
        <f>'Transcript table'!C86</f>
        <v>Gm6644</v>
      </c>
      <c r="DB78" s="21" t="s">
        <v>290</v>
      </c>
      <c r="DC78" s="68" t="str">
        <f t="shared" ca="1" si="51"/>
        <v/>
      </c>
      <c r="DD78" s="68" t="str">
        <f t="shared" ca="1" si="52"/>
        <v/>
      </c>
      <c r="DE78" s="68" t="str">
        <f t="shared" ca="1" si="53"/>
        <v/>
      </c>
      <c r="DF78" s="68" t="str">
        <f t="shared" ca="1" si="54"/>
        <v/>
      </c>
      <c r="DG78" s="68" t="str">
        <f t="shared" ca="1" si="55"/>
        <v/>
      </c>
      <c r="DH78" s="68" t="str">
        <f t="shared" ca="1" si="56"/>
        <v/>
      </c>
      <c r="DI78" s="68" t="str">
        <f t="shared" ca="1" si="57"/>
        <v/>
      </c>
      <c r="DJ78" s="68" t="str">
        <f t="shared" ca="1" si="58"/>
        <v/>
      </c>
      <c r="DK78" s="68" t="str">
        <f t="shared" ca="1" si="59"/>
        <v/>
      </c>
      <c r="DL78" s="68" t="str">
        <f t="shared" ca="1" si="60"/>
        <v/>
      </c>
      <c r="DM78" s="68" t="str">
        <f t="shared" ca="1" si="61"/>
        <v/>
      </c>
      <c r="DN78" s="68" t="str">
        <f t="shared" ca="1" si="62"/>
        <v/>
      </c>
      <c r="DO78" s="68" t="str">
        <f t="shared" ca="1" si="63"/>
        <v/>
      </c>
      <c r="DP78" s="68" t="str">
        <f t="shared" ca="1" si="64"/>
        <v/>
      </c>
      <c r="DQ78" s="68" t="str">
        <f t="shared" ca="1" si="65"/>
        <v/>
      </c>
      <c r="DR78" s="68" t="str">
        <f t="shared" ca="1" si="66"/>
        <v/>
      </c>
      <c r="DS78" s="68" t="str">
        <f t="shared" ca="1" si="67"/>
        <v/>
      </c>
      <c r="DT78" s="68" t="str">
        <f t="shared" ca="1" si="68"/>
        <v/>
      </c>
      <c r="DU78" s="68" t="str">
        <f t="shared" ca="1" si="69"/>
        <v/>
      </c>
      <c r="DV78" s="68" t="str">
        <f t="shared" ca="1" si="70"/>
        <v/>
      </c>
      <c r="DW78" s="146" t="str">
        <f>'Transcript table'!C86</f>
        <v>Gm6644</v>
      </c>
      <c r="DX78" s="145" t="s">
        <v>290</v>
      </c>
      <c r="DY78" s="68" t="str">
        <f t="shared" ca="1" si="71"/>
        <v/>
      </c>
      <c r="DZ78" s="68" t="str">
        <f t="shared" ca="1" si="72"/>
        <v/>
      </c>
      <c r="EA78" s="68" t="str">
        <f t="shared" ca="1" si="73"/>
        <v/>
      </c>
      <c r="EB78" s="68" t="str">
        <f t="shared" ca="1" si="74"/>
        <v/>
      </c>
      <c r="EC78" s="68" t="str">
        <f t="shared" ca="1" si="75"/>
        <v/>
      </c>
      <c r="ED78" s="68" t="str">
        <f t="shared" ca="1" si="76"/>
        <v/>
      </c>
      <c r="EE78" s="68" t="str">
        <f t="shared" ca="1" si="77"/>
        <v/>
      </c>
      <c r="EF78" s="68" t="str">
        <f t="shared" ca="1" si="78"/>
        <v/>
      </c>
      <c r="EG78" s="68" t="str">
        <f t="shared" ca="1" si="79"/>
        <v/>
      </c>
      <c r="EH78" s="68" t="str">
        <f t="shared" ca="1" si="80"/>
        <v/>
      </c>
      <c r="EI78" s="68" t="str">
        <f t="shared" ca="1" si="81"/>
        <v/>
      </c>
      <c r="EJ78" s="68" t="str">
        <f t="shared" ca="1" si="82"/>
        <v/>
      </c>
      <c r="EK78" s="68" t="str">
        <f t="shared" ca="1" si="83"/>
        <v/>
      </c>
      <c r="EL78" s="68" t="str">
        <f t="shared" ca="1" si="84"/>
        <v/>
      </c>
      <c r="EM78" s="68" t="str">
        <f t="shared" ca="1" si="85"/>
        <v/>
      </c>
      <c r="EN78" s="68" t="str">
        <f t="shared" ca="1" si="86"/>
        <v/>
      </c>
      <c r="EO78" s="68" t="str">
        <f t="shared" ca="1" si="87"/>
        <v/>
      </c>
      <c r="EP78" s="68" t="str">
        <f t="shared" ca="1" si="88"/>
        <v/>
      </c>
      <c r="EQ78" s="68" t="str">
        <f t="shared" ca="1" si="89"/>
        <v/>
      </c>
      <c r="ER78" s="68" t="str">
        <f t="shared" ca="1" si="90"/>
        <v/>
      </c>
    </row>
    <row r="79" spans="1:148" ht="12.75" customHeight="1">
      <c r="A79" s="139" t="str">
        <f>'Test Sample Data'!A79</f>
        <v>Gm6768</v>
      </c>
      <c r="B79" s="141" t="s">
        <v>288</v>
      </c>
      <c r="C79" s="22" t="str">
        <f>IF(SUM('Test Sample Data'!C$3:C$194)&gt;10,IF(AND(ISNUMBER('Test Sample Data'!C79),'Test Sample Data'!C79&lt;35,'Test Sample Data'!C79&gt;0),'Test Sample Data'!C79-'Choose Housekeeping Genes'!D$20,35-'Choose Housekeeping Genes'!D$20),"")</f>
        <v/>
      </c>
      <c r="D79" s="22" t="str">
        <f>IF(SUM('Test Sample Data'!D$3:D$194)&gt;10,IF(AND(ISNUMBER('Test Sample Data'!D79),'Test Sample Data'!D79&lt;35,'Test Sample Data'!D79&gt;0),'Test Sample Data'!D79-'Choose Housekeeping Genes'!E$20,35-'Choose Housekeeping Genes'!E$20),"")</f>
        <v/>
      </c>
      <c r="E79" s="22" t="str">
        <f>IF(SUM('Test Sample Data'!E$3:E$194)&gt;10,IF(AND(ISNUMBER('Test Sample Data'!E79),'Test Sample Data'!E79&lt;35,'Test Sample Data'!E79&gt;0),'Test Sample Data'!E79-'Choose Housekeeping Genes'!F$20,35-'Choose Housekeeping Genes'!F$20),"")</f>
        <v/>
      </c>
      <c r="F79" s="22" t="str">
        <f>IF(SUM('Test Sample Data'!F$3:F$194)&gt;10,IF(AND(ISNUMBER('Test Sample Data'!F79),'Test Sample Data'!F79&lt;35,'Test Sample Data'!F79&gt;0),'Test Sample Data'!F79-'Choose Housekeeping Genes'!G$20,35-'Choose Housekeeping Genes'!G$20),"")</f>
        <v/>
      </c>
      <c r="G79" s="22" t="str">
        <f>IF(SUM('Test Sample Data'!G$3:G$194)&gt;10,IF(AND(ISNUMBER('Test Sample Data'!G79),'Test Sample Data'!G79&lt;35,'Test Sample Data'!G79&gt;0),'Test Sample Data'!G79-'Choose Housekeeping Genes'!H$20,35-'Choose Housekeeping Genes'!H$20),"")</f>
        <v/>
      </c>
      <c r="H79" s="22" t="str">
        <f>IF(SUM('Test Sample Data'!H$3:H$194)&gt;10,IF(AND(ISNUMBER('Test Sample Data'!H79),'Test Sample Data'!H79&lt;35,'Test Sample Data'!H79&gt;0),'Test Sample Data'!H79-'Choose Housekeeping Genes'!I$20,35-'Choose Housekeeping Genes'!I$20),"")</f>
        <v/>
      </c>
      <c r="I79" s="22" t="str">
        <f>IF(SUM('Test Sample Data'!I$3:I$194)&gt;10,IF(AND(ISNUMBER('Test Sample Data'!I79),'Test Sample Data'!I79&lt;35,'Test Sample Data'!I79&gt;0),'Test Sample Data'!I79-'Choose Housekeeping Genes'!J$20,35-'Choose Housekeeping Genes'!J$20),"")</f>
        <v/>
      </c>
      <c r="J79" s="22" t="str">
        <f>IF(SUM('Test Sample Data'!J$3:J$194)&gt;10,IF(AND(ISNUMBER('Test Sample Data'!J79),'Test Sample Data'!J79&lt;35,'Test Sample Data'!J79&gt;0),'Test Sample Data'!J79-'Choose Housekeeping Genes'!K$20,35-'Choose Housekeeping Genes'!K$20),"")</f>
        <v/>
      </c>
      <c r="K79" s="22" t="str">
        <f>IF(SUM('Test Sample Data'!K$3:K$194)&gt;10,IF(AND(ISNUMBER('Test Sample Data'!K79),'Test Sample Data'!K79&lt;35,'Test Sample Data'!K79&gt;0),'Test Sample Data'!K79-'Choose Housekeeping Genes'!L$20,35-'Choose Housekeeping Genes'!L$20),"")</f>
        <v/>
      </c>
      <c r="L79" s="22" t="str">
        <f>IF(SUM('Test Sample Data'!L$3:L$194)&gt;10,IF(AND(ISNUMBER('Test Sample Data'!L79),'Test Sample Data'!L79&lt;35,'Test Sample Data'!L79&gt;0),'Test Sample Data'!L79-'Choose Housekeeping Genes'!M$20,35-'Choose Housekeeping Genes'!M$20),"")</f>
        <v/>
      </c>
      <c r="M79" s="22" t="str">
        <f>IF(SUM('Test Sample Data'!M$3:M$194)&gt;10,IF(AND(ISNUMBER('Test Sample Data'!M79),'Test Sample Data'!M79&lt;35,'Test Sample Data'!M79&gt;0),'Test Sample Data'!M79-'Choose Housekeeping Genes'!N$20,35-'Choose Housekeeping Genes'!N$20),"")</f>
        <v/>
      </c>
      <c r="N79" s="22" t="str">
        <f>IF(SUM('Test Sample Data'!N$3:N$194)&gt;10,IF(AND(ISNUMBER('Test Sample Data'!N79),'Test Sample Data'!N79&lt;35,'Test Sample Data'!N79&gt;0),'Test Sample Data'!N79-'Choose Housekeeping Genes'!O$20,35-'Choose Housekeeping Genes'!O$20),"")</f>
        <v/>
      </c>
      <c r="O79" s="22" t="str">
        <f>IF(SUM('Test Sample Data'!O$3:O$194)&gt;10,IF(AND(ISNUMBER('Test Sample Data'!O79),'Test Sample Data'!O79&lt;35,'Test Sample Data'!O79&gt;0),'Test Sample Data'!O79-'Choose Housekeeping Genes'!P$20,35-'Choose Housekeeping Genes'!P$20),"")</f>
        <v/>
      </c>
      <c r="P79" s="22" t="str">
        <f>IF(SUM('Test Sample Data'!P$3:P$194)&gt;10,IF(AND(ISNUMBER('Test Sample Data'!P79),'Test Sample Data'!P79&lt;35,'Test Sample Data'!P79&gt;0),'Test Sample Data'!P79-'Choose Housekeeping Genes'!Q$20,35-'Choose Housekeeping Genes'!Q$20),"")</f>
        <v/>
      </c>
      <c r="Q79" s="22" t="str">
        <f>IF(SUM('Test Sample Data'!Q$3:Q$194)&gt;10,IF(AND(ISNUMBER('Test Sample Data'!Q79),'Test Sample Data'!Q79&lt;35,'Test Sample Data'!Q79&gt;0),'Test Sample Data'!Q79-'Choose Housekeeping Genes'!R$20,35-'Choose Housekeeping Genes'!R$20),"")</f>
        <v/>
      </c>
      <c r="R79" s="22" t="str">
        <f>IF(SUM('Test Sample Data'!R$3:R$194)&gt;10,IF(AND(ISNUMBER('Test Sample Data'!R79),'Test Sample Data'!R79&lt;35,'Test Sample Data'!R79&gt;0),'Test Sample Data'!R79-'Choose Housekeeping Genes'!S$20,35-'Choose Housekeeping Genes'!S$20),"")</f>
        <v/>
      </c>
      <c r="S79" s="22" t="str">
        <f>IF(SUM('Test Sample Data'!S$3:S$194)&gt;10,IF(AND(ISNUMBER('Test Sample Data'!S79),'Test Sample Data'!S79&lt;35,'Test Sample Data'!S79&gt;0),'Test Sample Data'!S79-'Choose Housekeeping Genes'!T$20,35-'Choose Housekeeping Genes'!T$20),"")</f>
        <v/>
      </c>
      <c r="T79" s="22" t="str">
        <f>IF(SUM('Test Sample Data'!T$3:T$194)&gt;10,IF(AND(ISNUMBER('Test Sample Data'!T79),'Test Sample Data'!T79&lt;35,'Test Sample Data'!T79&gt;0),'Test Sample Data'!T79-'Choose Housekeeping Genes'!U$20,35-'Choose Housekeeping Genes'!U$20),"")</f>
        <v/>
      </c>
      <c r="U79" s="22" t="str">
        <f>IF(SUM('Test Sample Data'!U$3:U$194)&gt;10,IF(AND(ISNUMBER('Test Sample Data'!U79),'Test Sample Data'!U79&lt;35,'Test Sample Data'!U79&gt;0),'Test Sample Data'!U79-'Choose Housekeeping Genes'!V$20,35-'Choose Housekeeping Genes'!V$20),"")</f>
        <v/>
      </c>
      <c r="V79" s="22" t="str">
        <f>IF(SUM('Test Sample Data'!V$3:V$194)&gt;10,IF(AND(ISNUMBER('Test Sample Data'!V79),'Test Sample Data'!V79&lt;35,'Test Sample Data'!V79&gt;0),'Test Sample Data'!V79-'Choose Housekeeping Genes'!W$20,35-'Choose Housekeeping Genes'!W$20),"")</f>
        <v/>
      </c>
      <c r="W79" s="144" t="str">
        <f>'Control Sample Data'!A79</f>
        <v>Gm6768</v>
      </c>
      <c r="X79" s="145" t="s">
        <v>288</v>
      </c>
      <c r="Y79" s="22" t="str">
        <f>IF(SUM('Control Sample Data'!C$3:C$194)&gt;10,IF(AND(ISNUMBER('Control Sample Data'!C79),'Control Sample Data'!C79&lt;35,'Control Sample Data'!C79&gt;0),'Control Sample Data'!C79-'Choose Housekeeping Genes'!AA$20,35-'Choose Housekeeping Genes'!AA$20),"")</f>
        <v/>
      </c>
      <c r="Z79" s="22" t="str">
        <f>IF(SUM('Control Sample Data'!D$3:D$194)&gt;10,IF(AND(ISNUMBER('Control Sample Data'!D79),'Control Sample Data'!D79&lt;35,'Control Sample Data'!D79&gt;0),'Control Sample Data'!D79-'Choose Housekeeping Genes'!AB$20,35-'Choose Housekeeping Genes'!AB$20),"")</f>
        <v/>
      </c>
      <c r="AA79" s="22" t="str">
        <f>IF(SUM('Control Sample Data'!E$3:E$194)&gt;10,IF(AND(ISNUMBER('Control Sample Data'!E79),'Control Sample Data'!E79&lt;35,'Control Sample Data'!E79&gt;0),'Control Sample Data'!E79-'Choose Housekeeping Genes'!AC$20,35-'Choose Housekeeping Genes'!AC$20),"")</f>
        <v/>
      </c>
      <c r="AB79" s="22" t="str">
        <f>IF(SUM('Control Sample Data'!F$3:F$194)&gt;10,IF(AND(ISNUMBER('Control Sample Data'!F79),'Control Sample Data'!F79&lt;35,'Control Sample Data'!F79&gt;0),'Control Sample Data'!F79-'Choose Housekeeping Genes'!AD$20,35-'Choose Housekeeping Genes'!AD$20),"")</f>
        <v/>
      </c>
      <c r="AC79" s="22" t="str">
        <f>IF(SUM('Control Sample Data'!G$3:G$194)&gt;10,IF(AND(ISNUMBER('Control Sample Data'!G79),'Control Sample Data'!G79&lt;35,'Control Sample Data'!G79&gt;0),'Control Sample Data'!G79-'Choose Housekeeping Genes'!AE$20,35-'Choose Housekeeping Genes'!AE$20),"")</f>
        <v/>
      </c>
      <c r="AD79" s="22" t="str">
        <f>IF(SUM('Control Sample Data'!H$3:H$194)&gt;10,IF(AND(ISNUMBER('Control Sample Data'!H79),'Control Sample Data'!H79&lt;35,'Control Sample Data'!H79&gt;0),'Control Sample Data'!H79-'Choose Housekeeping Genes'!AF$20,35-'Choose Housekeeping Genes'!AF$20),"")</f>
        <v/>
      </c>
      <c r="AE79" s="22" t="str">
        <f>IF(SUM('Control Sample Data'!I$3:I$194)&gt;10,IF(AND(ISNUMBER('Control Sample Data'!I79),'Control Sample Data'!I79&lt;35,'Control Sample Data'!I79&gt;0),'Control Sample Data'!I79-'Choose Housekeeping Genes'!AG$20,35-'Choose Housekeeping Genes'!AG$20),"")</f>
        <v/>
      </c>
      <c r="AF79" s="22" t="str">
        <f>IF(SUM('Control Sample Data'!J$3:J$194)&gt;10,IF(AND(ISNUMBER('Control Sample Data'!J79),'Control Sample Data'!J79&lt;35,'Control Sample Data'!J79&gt;0),'Control Sample Data'!J79-'Choose Housekeeping Genes'!AH$20,35-'Choose Housekeeping Genes'!AH$20),"")</f>
        <v/>
      </c>
      <c r="AG79" s="22" t="str">
        <f>IF(SUM('Control Sample Data'!K$3:K$194)&gt;10,IF(AND(ISNUMBER('Control Sample Data'!K79),'Control Sample Data'!K79&lt;35,'Control Sample Data'!K79&gt;0),'Control Sample Data'!K79-'Choose Housekeeping Genes'!AI$20,35-'Choose Housekeeping Genes'!AI$20),"")</f>
        <v/>
      </c>
      <c r="AH79" s="22" t="str">
        <f>IF(SUM('Control Sample Data'!L$3:L$194)&gt;10,IF(AND(ISNUMBER('Control Sample Data'!L79),'Control Sample Data'!L79&lt;35,'Control Sample Data'!L79&gt;0),'Control Sample Data'!L79-'Choose Housekeeping Genes'!AJ$20,35-'Choose Housekeeping Genes'!AJ$20),"")</f>
        <v/>
      </c>
      <c r="AI79" s="22" t="str">
        <f>IF(SUM('Control Sample Data'!M$3:M$194)&gt;10,IF(AND(ISNUMBER('Control Sample Data'!M79),'Control Sample Data'!M79&lt;35,'Control Sample Data'!M79&gt;0),'Control Sample Data'!M79-'Choose Housekeeping Genes'!AK$20,35-'Choose Housekeeping Genes'!AK$20),"")</f>
        <v/>
      </c>
      <c r="AJ79" s="22" t="str">
        <f>IF(SUM('Control Sample Data'!N$3:N$194)&gt;10,IF(AND(ISNUMBER('Control Sample Data'!N79),'Control Sample Data'!N79&lt;35,'Control Sample Data'!N79&gt;0),'Control Sample Data'!N79-'Choose Housekeeping Genes'!AL$20,35-'Choose Housekeeping Genes'!AL$20),"")</f>
        <v/>
      </c>
      <c r="AK79" s="22" t="str">
        <f>IF(SUM('Control Sample Data'!O$3:O$194)&gt;10,IF(AND(ISNUMBER('Control Sample Data'!O79),'Control Sample Data'!O79&lt;35,'Control Sample Data'!O79&gt;0),'Control Sample Data'!O79-'Choose Housekeeping Genes'!AM$20,35-'Choose Housekeeping Genes'!AM$20),"")</f>
        <v/>
      </c>
      <c r="AL79" s="22" t="str">
        <f>IF(SUM('Control Sample Data'!P$3:P$194)&gt;10,IF(AND(ISNUMBER('Control Sample Data'!P79),'Control Sample Data'!P79&lt;35,'Control Sample Data'!P79&gt;0),'Control Sample Data'!P79-'Choose Housekeeping Genes'!AN$20,35-'Choose Housekeeping Genes'!AN$20),"")</f>
        <v/>
      </c>
      <c r="AM79" s="22" t="str">
        <f>IF(SUM('Control Sample Data'!Q$3:Q$194)&gt;10,IF(AND(ISNUMBER('Control Sample Data'!Q79),'Control Sample Data'!Q79&lt;35,'Control Sample Data'!Q79&gt;0),'Control Sample Data'!Q79-'Choose Housekeeping Genes'!AO$20,35-'Choose Housekeeping Genes'!AO$20),"")</f>
        <v/>
      </c>
      <c r="AN79" s="22" t="str">
        <f>IF(SUM('Control Sample Data'!R$3:R$194)&gt;10,IF(AND(ISNUMBER('Control Sample Data'!R79),'Control Sample Data'!R79&lt;35,'Control Sample Data'!R79&gt;0),'Control Sample Data'!R79-'Choose Housekeeping Genes'!AP$20,35-'Choose Housekeeping Genes'!AP$20),"")</f>
        <v/>
      </c>
      <c r="AO79" s="22" t="str">
        <f>IF(SUM('Control Sample Data'!S$3:S$194)&gt;10,IF(AND(ISNUMBER('Control Sample Data'!S79),'Control Sample Data'!S79&lt;35,'Control Sample Data'!S79&gt;0),'Control Sample Data'!S79-'Choose Housekeeping Genes'!AQ$20,35-'Choose Housekeeping Genes'!AQ$20),"")</f>
        <v/>
      </c>
      <c r="AP79" s="22" t="str">
        <f>IF(SUM('Control Sample Data'!T$3:T$194)&gt;10,IF(AND(ISNUMBER('Control Sample Data'!T79),'Control Sample Data'!T79&lt;35,'Control Sample Data'!T79&gt;0),'Control Sample Data'!T79-'Choose Housekeeping Genes'!AR$20,35-'Choose Housekeeping Genes'!AR$20),"")</f>
        <v/>
      </c>
      <c r="AQ79" s="22" t="str">
        <f>IF(SUM('Control Sample Data'!U$3:U$194)&gt;10,IF(AND(ISNUMBER('Control Sample Data'!U79),'Control Sample Data'!U79&lt;35,'Control Sample Data'!U79&gt;0),'Control Sample Data'!U79-'Choose Housekeeping Genes'!AS$20,35-'Choose Housekeeping Genes'!AS$20),"")</f>
        <v/>
      </c>
      <c r="AR79" s="22" t="str">
        <f>IF(SUM('Control Sample Data'!V$3:V$194)&gt;10,IF(AND(ISNUMBER('Control Sample Data'!V79),'Control Sample Data'!V79&lt;35,'Control Sample Data'!V79&gt;0),'Control Sample Data'!V79-'Choose Housekeeping Genes'!AT$20,35-'Choose Housekeeping Genes'!AT$20),"")</f>
        <v/>
      </c>
      <c r="AS79" s="73" t="str">
        <f>'Control Sample Data'!A79</f>
        <v>Gm6768</v>
      </c>
      <c r="AT79" s="21" t="s">
        <v>288</v>
      </c>
      <c r="AU79" s="22" t="str">
        <f ca="1">IF(ISNUMBER(C79-'Choose Housekeeping Genes'!D$12),C79-'Choose Housekeeping Genes'!D$12,"")</f>
        <v/>
      </c>
      <c r="AV79" s="22" t="str">
        <f ca="1">IF(ISNUMBER(D79-'Choose Housekeeping Genes'!E$12),D79-'Choose Housekeeping Genes'!E$12,"")</f>
        <v/>
      </c>
      <c r="AW79" s="22" t="str">
        <f ca="1">IF(ISNUMBER(E79-'Choose Housekeeping Genes'!F$12),E79-'Choose Housekeeping Genes'!F$12,"")</f>
        <v/>
      </c>
      <c r="AX79" s="22" t="str">
        <f ca="1">IF(ISNUMBER(F79-'Choose Housekeeping Genes'!G$12),F79-'Choose Housekeeping Genes'!G$12,"")</f>
        <v/>
      </c>
      <c r="AY79" s="22" t="str">
        <f ca="1">IF(ISNUMBER(G79-'Choose Housekeeping Genes'!H$12),G79-'Choose Housekeeping Genes'!H$12,"")</f>
        <v/>
      </c>
      <c r="AZ79" s="22" t="str">
        <f ca="1">IF(ISNUMBER(H79-'Choose Housekeeping Genes'!I$12),H79-'Choose Housekeeping Genes'!I$12,"")</f>
        <v/>
      </c>
      <c r="BA79" s="22" t="str">
        <f ca="1">IF(ISNUMBER(I79-'Choose Housekeeping Genes'!J$12),I79-'Choose Housekeeping Genes'!J$12,"")</f>
        <v/>
      </c>
      <c r="BB79" s="22" t="str">
        <f ca="1">IF(ISNUMBER(J79-'Choose Housekeeping Genes'!K$12),J79-'Choose Housekeeping Genes'!K$12,"")</f>
        <v/>
      </c>
      <c r="BC79" s="22" t="str">
        <f ca="1">IF(ISNUMBER(K79-'Choose Housekeeping Genes'!L$12),K79-'Choose Housekeeping Genes'!L$12,"")</f>
        <v/>
      </c>
      <c r="BD79" s="22" t="str">
        <f ca="1">IF(ISNUMBER(L79-'Choose Housekeeping Genes'!M$12),L79-'Choose Housekeeping Genes'!M$12,"")</f>
        <v/>
      </c>
      <c r="BE79" s="22" t="str">
        <f ca="1">IF(ISNUMBER(M79-'Choose Housekeeping Genes'!N$12),M79-'Choose Housekeeping Genes'!N$12,"")</f>
        <v/>
      </c>
      <c r="BF79" s="22" t="str">
        <f ca="1">IF(ISNUMBER(N79-'Choose Housekeeping Genes'!O$12),N79-'Choose Housekeeping Genes'!O$12,"")</f>
        <v/>
      </c>
      <c r="BG79" s="22" t="str">
        <f ca="1">IF(ISNUMBER(O79-'Choose Housekeeping Genes'!P$12),O79-'Choose Housekeeping Genes'!P$12,"")</f>
        <v/>
      </c>
      <c r="BH79" s="22" t="str">
        <f ca="1">IF(ISNUMBER(P79-'Choose Housekeeping Genes'!Q$12),P79-'Choose Housekeeping Genes'!Q$12,"")</f>
        <v/>
      </c>
      <c r="BI79" s="22" t="str">
        <f ca="1">IF(ISNUMBER(Q79-'Choose Housekeeping Genes'!R$12),Q79-'Choose Housekeeping Genes'!R$12,"")</f>
        <v/>
      </c>
      <c r="BJ79" s="22" t="str">
        <f ca="1">IF(ISNUMBER(R79-'Choose Housekeeping Genes'!S$12),R79-'Choose Housekeeping Genes'!S$12,"")</f>
        <v/>
      </c>
      <c r="BK79" s="22" t="str">
        <f ca="1">IF(ISNUMBER(S79-'Choose Housekeeping Genes'!T$12),S79-'Choose Housekeeping Genes'!T$12,"")</f>
        <v/>
      </c>
      <c r="BL79" s="22" t="str">
        <f ca="1">IF(ISNUMBER(T79-'Choose Housekeeping Genes'!U$12),T79-'Choose Housekeeping Genes'!U$12,"")</f>
        <v/>
      </c>
      <c r="BM79" s="22" t="str">
        <f ca="1">IF(ISNUMBER(U79-'Choose Housekeeping Genes'!V$12),U79-'Choose Housekeeping Genes'!V$12,"")</f>
        <v/>
      </c>
      <c r="BN79" s="22" t="str">
        <f ca="1">IF(ISNUMBER(V79-'Choose Housekeeping Genes'!W$12),V79-'Choose Housekeeping Genes'!W$12,"")</f>
        <v/>
      </c>
      <c r="BO79" s="147" t="str">
        <f t="shared" si="48"/>
        <v>Gm6768</v>
      </c>
      <c r="BP79" s="145" t="s">
        <v>288</v>
      </c>
      <c r="BQ79" s="22" t="str">
        <f ca="1">IF(ISNUMBER(Y79-'Choose Housekeeping Genes'!AA$12),Y79-'Choose Housekeeping Genes'!AA$12,"")</f>
        <v/>
      </c>
      <c r="BR79" s="22" t="str">
        <f ca="1">IF(ISNUMBER(Z79-'Choose Housekeeping Genes'!AB$12),Z79-'Choose Housekeeping Genes'!AB$12,"")</f>
        <v/>
      </c>
      <c r="BS79" s="22" t="str">
        <f ca="1">IF(ISNUMBER(AA79-'Choose Housekeeping Genes'!AC$12),AA79-'Choose Housekeeping Genes'!AC$12,"")</f>
        <v/>
      </c>
      <c r="BT79" s="22" t="str">
        <f ca="1">IF(ISNUMBER(AB79-'Choose Housekeeping Genes'!AD$12),AB79-'Choose Housekeeping Genes'!AD$12,"")</f>
        <v/>
      </c>
      <c r="BU79" s="22" t="str">
        <f ca="1">IF(ISNUMBER(AC79-'Choose Housekeeping Genes'!AE$12),AC79-'Choose Housekeeping Genes'!AE$12,"")</f>
        <v/>
      </c>
      <c r="BV79" s="22" t="str">
        <f ca="1">IF(ISNUMBER(AD79-'Choose Housekeeping Genes'!AF$12),AD79-'Choose Housekeeping Genes'!AF$12,"")</f>
        <v/>
      </c>
      <c r="BW79" s="22" t="str">
        <f ca="1">IF(ISNUMBER(AE79-'Choose Housekeeping Genes'!AG$12),AE79-'Choose Housekeeping Genes'!AG$12,"")</f>
        <v/>
      </c>
      <c r="BX79" s="22" t="str">
        <f ca="1">IF(ISNUMBER(AF79-'Choose Housekeeping Genes'!AH$12),AF79-'Choose Housekeeping Genes'!AH$12,"")</f>
        <v/>
      </c>
      <c r="BY79" s="22" t="str">
        <f ca="1">IF(ISNUMBER(AG79-'Choose Housekeeping Genes'!AI$12),AG79-'Choose Housekeeping Genes'!AI$12,"")</f>
        <v/>
      </c>
      <c r="BZ79" s="22" t="str">
        <f ca="1">IF(ISNUMBER(AH79-'Choose Housekeeping Genes'!AJ$12),AH79-'Choose Housekeeping Genes'!AJ$12,"")</f>
        <v/>
      </c>
      <c r="CA79" s="22" t="str">
        <f ca="1">IF(ISNUMBER(AI79-'Choose Housekeeping Genes'!AK$12),AI79-'Choose Housekeeping Genes'!AK$12,"")</f>
        <v/>
      </c>
      <c r="CB79" s="22" t="str">
        <f ca="1">IF(ISNUMBER(AJ79-'Choose Housekeeping Genes'!AL$12),AJ79-'Choose Housekeeping Genes'!AL$12,"")</f>
        <v/>
      </c>
      <c r="CC79" s="22" t="str">
        <f ca="1">IF(ISNUMBER(AK79-'Choose Housekeeping Genes'!AM$12),AK79-'Choose Housekeeping Genes'!AM$12,"")</f>
        <v/>
      </c>
      <c r="CD79" s="22" t="str">
        <f ca="1">IF(ISNUMBER(AL79-'Choose Housekeeping Genes'!AN$12),AL79-'Choose Housekeeping Genes'!AN$12,"")</f>
        <v/>
      </c>
      <c r="CE79" s="22" t="str">
        <f ca="1">IF(ISNUMBER(AM79-'Choose Housekeeping Genes'!AO$12),AM79-'Choose Housekeeping Genes'!AO$12,"")</f>
        <v/>
      </c>
      <c r="CF79" s="22" t="str">
        <f ca="1">IF(ISNUMBER(AN79-'Choose Housekeeping Genes'!AP$12),AN79-'Choose Housekeeping Genes'!AP$12,"")</f>
        <v/>
      </c>
      <c r="CG79" s="22" t="str">
        <f ca="1">IF(ISNUMBER(AO79-'Choose Housekeeping Genes'!AQ$12),AO79-'Choose Housekeeping Genes'!AQ$12,"")</f>
        <v/>
      </c>
      <c r="CH79" s="22" t="str">
        <f ca="1">IF(ISNUMBER(AP79-'Choose Housekeeping Genes'!AR$12),AP79-'Choose Housekeeping Genes'!AR$12,"")</f>
        <v/>
      </c>
      <c r="CI79" s="22" t="str">
        <f ca="1">IF(ISNUMBER(AQ79-'Choose Housekeeping Genes'!AS$12),AQ79-'Choose Housekeeping Genes'!AS$12,"")</f>
        <v/>
      </c>
      <c r="CJ79" s="22" t="str">
        <f ca="1">IF(ISNUMBER(AR79-'Choose Housekeeping Genes'!AT$12),AR79-'Choose Housekeeping Genes'!AT$12,"")</f>
        <v/>
      </c>
      <c r="CK79" s="69" t="e">
        <f t="shared" ca="1" si="49"/>
        <v>#DIV/0!</v>
      </c>
      <c r="CL79" s="148" t="e">
        <f t="shared" ca="1" si="50"/>
        <v>#DIV/0!</v>
      </c>
      <c r="DA79" s="73" t="str">
        <f>'Transcript table'!C87</f>
        <v>Gm6768</v>
      </c>
      <c r="DB79" s="21" t="s">
        <v>288</v>
      </c>
      <c r="DC79" s="68" t="str">
        <f t="shared" ca="1" si="51"/>
        <v/>
      </c>
      <c r="DD79" s="68" t="str">
        <f t="shared" ca="1" si="52"/>
        <v/>
      </c>
      <c r="DE79" s="68" t="str">
        <f t="shared" ca="1" si="53"/>
        <v/>
      </c>
      <c r="DF79" s="68" t="str">
        <f t="shared" ca="1" si="54"/>
        <v/>
      </c>
      <c r="DG79" s="68" t="str">
        <f t="shared" ca="1" si="55"/>
        <v/>
      </c>
      <c r="DH79" s="68" t="str">
        <f t="shared" ca="1" si="56"/>
        <v/>
      </c>
      <c r="DI79" s="68" t="str">
        <f t="shared" ca="1" si="57"/>
        <v/>
      </c>
      <c r="DJ79" s="68" t="str">
        <f t="shared" ca="1" si="58"/>
        <v/>
      </c>
      <c r="DK79" s="68" t="str">
        <f t="shared" ca="1" si="59"/>
        <v/>
      </c>
      <c r="DL79" s="68" t="str">
        <f t="shared" ca="1" si="60"/>
        <v/>
      </c>
      <c r="DM79" s="68" t="str">
        <f t="shared" ca="1" si="61"/>
        <v/>
      </c>
      <c r="DN79" s="68" t="str">
        <f t="shared" ca="1" si="62"/>
        <v/>
      </c>
      <c r="DO79" s="68" t="str">
        <f t="shared" ca="1" si="63"/>
        <v/>
      </c>
      <c r="DP79" s="68" t="str">
        <f t="shared" ca="1" si="64"/>
        <v/>
      </c>
      <c r="DQ79" s="68" t="str">
        <f t="shared" ca="1" si="65"/>
        <v/>
      </c>
      <c r="DR79" s="68" t="str">
        <f t="shared" ca="1" si="66"/>
        <v/>
      </c>
      <c r="DS79" s="68" t="str">
        <f t="shared" ca="1" si="67"/>
        <v/>
      </c>
      <c r="DT79" s="68" t="str">
        <f t="shared" ca="1" si="68"/>
        <v/>
      </c>
      <c r="DU79" s="68" t="str">
        <f t="shared" ca="1" si="69"/>
        <v/>
      </c>
      <c r="DV79" s="68" t="str">
        <f t="shared" ca="1" si="70"/>
        <v/>
      </c>
      <c r="DW79" s="146" t="str">
        <f>'Transcript table'!C87</f>
        <v>Gm6768</v>
      </c>
      <c r="DX79" s="145" t="s">
        <v>288</v>
      </c>
      <c r="DY79" s="68" t="str">
        <f t="shared" ca="1" si="71"/>
        <v/>
      </c>
      <c r="DZ79" s="68" t="str">
        <f t="shared" ca="1" si="72"/>
        <v/>
      </c>
      <c r="EA79" s="68" t="str">
        <f t="shared" ca="1" si="73"/>
        <v/>
      </c>
      <c r="EB79" s="68" t="str">
        <f t="shared" ca="1" si="74"/>
        <v/>
      </c>
      <c r="EC79" s="68" t="str">
        <f t="shared" ca="1" si="75"/>
        <v/>
      </c>
      <c r="ED79" s="68" t="str">
        <f t="shared" ca="1" si="76"/>
        <v/>
      </c>
      <c r="EE79" s="68" t="str">
        <f t="shared" ca="1" si="77"/>
        <v/>
      </c>
      <c r="EF79" s="68" t="str">
        <f t="shared" ca="1" si="78"/>
        <v/>
      </c>
      <c r="EG79" s="68" t="str">
        <f t="shared" ca="1" si="79"/>
        <v/>
      </c>
      <c r="EH79" s="68" t="str">
        <f t="shared" ca="1" si="80"/>
        <v/>
      </c>
      <c r="EI79" s="68" t="str">
        <f t="shared" ca="1" si="81"/>
        <v/>
      </c>
      <c r="EJ79" s="68" t="str">
        <f t="shared" ca="1" si="82"/>
        <v/>
      </c>
      <c r="EK79" s="68" t="str">
        <f t="shared" ca="1" si="83"/>
        <v/>
      </c>
      <c r="EL79" s="68" t="str">
        <f t="shared" ca="1" si="84"/>
        <v/>
      </c>
      <c r="EM79" s="68" t="str">
        <f t="shared" ca="1" si="85"/>
        <v/>
      </c>
      <c r="EN79" s="68" t="str">
        <f t="shared" ca="1" si="86"/>
        <v/>
      </c>
      <c r="EO79" s="68" t="str">
        <f t="shared" ca="1" si="87"/>
        <v/>
      </c>
      <c r="EP79" s="68" t="str">
        <f t="shared" ca="1" si="88"/>
        <v/>
      </c>
      <c r="EQ79" s="68" t="str">
        <f t="shared" ca="1" si="89"/>
        <v/>
      </c>
      <c r="ER79" s="68" t="str">
        <f t="shared" ca="1" si="90"/>
        <v/>
      </c>
    </row>
    <row r="80" spans="1:148" ht="12.75" customHeight="1">
      <c r="A80" s="139" t="str">
        <f>'Test Sample Data'!A80</f>
        <v>H19</v>
      </c>
      <c r="B80" s="141" t="s">
        <v>286</v>
      </c>
      <c r="C80" s="22" t="str">
        <f>IF(SUM('Test Sample Data'!C$3:C$194)&gt;10,IF(AND(ISNUMBER('Test Sample Data'!C80),'Test Sample Data'!C80&lt;35,'Test Sample Data'!C80&gt;0),'Test Sample Data'!C80-'Choose Housekeeping Genes'!D$20,35-'Choose Housekeeping Genes'!D$20),"")</f>
        <v/>
      </c>
      <c r="D80" s="22" t="str">
        <f>IF(SUM('Test Sample Data'!D$3:D$194)&gt;10,IF(AND(ISNUMBER('Test Sample Data'!D80),'Test Sample Data'!D80&lt;35,'Test Sample Data'!D80&gt;0),'Test Sample Data'!D80-'Choose Housekeeping Genes'!E$20,35-'Choose Housekeeping Genes'!E$20),"")</f>
        <v/>
      </c>
      <c r="E80" s="22" t="str">
        <f>IF(SUM('Test Sample Data'!E$3:E$194)&gt;10,IF(AND(ISNUMBER('Test Sample Data'!E80),'Test Sample Data'!E80&lt;35,'Test Sample Data'!E80&gt;0),'Test Sample Data'!E80-'Choose Housekeeping Genes'!F$20,35-'Choose Housekeeping Genes'!F$20),"")</f>
        <v/>
      </c>
      <c r="F80" s="22" t="str">
        <f>IF(SUM('Test Sample Data'!F$3:F$194)&gt;10,IF(AND(ISNUMBER('Test Sample Data'!F80),'Test Sample Data'!F80&lt;35,'Test Sample Data'!F80&gt;0),'Test Sample Data'!F80-'Choose Housekeeping Genes'!G$20,35-'Choose Housekeeping Genes'!G$20),"")</f>
        <v/>
      </c>
      <c r="G80" s="22" t="str">
        <f>IF(SUM('Test Sample Data'!G$3:G$194)&gt;10,IF(AND(ISNUMBER('Test Sample Data'!G80),'Test Sample Data'!G80&lt;35,'Test Sample Data'!G80&gt;0),'Test Sample Data'!G80-'Choose Housekeeping Genes'!H$20,35-'Choose Housekeeping Genes'!H$20),"")</f>
        <v/>
      </c>
      <c r="H80" s="22" t="str">
        <f>IF(SUM('Test Sample Data'!H$3:H$194)&gt;10,IF(AND(ISNUMBER('Test Sample Data'!H80),'Test Sample Data'!H80&lt;35,'Test Sample Data'!H80&gt;0),'Test Sample Data'!H80-'Choose Housekeeping Genes'!I$20,35-'Choose Housekeeping Genes'!I$20),"")</f>
        <v/>
      </c>
      <c r="I80" s="22" t="str">
        <f>IF(SUM('Test Sample Data'!I$3:I$194)&gt;10,IF(AND(ISNUMBER('Test Sample Data'!I80),'Test Sample Data'!I80&lt;35,'Test Sample Data'!I80&gt;0),'Test Sample Data'!I80-'Choose Housekeeping Genes'!J$20,35-'Choose Housekeeping Genes'!J$20),"")</f>
        <v/>
      </c>
      <c r="J80" s="22" t="str">
        <f>IF(SUM('Test Sample Data'!J$3:J$194)&gt;10,IF(AND(ISNUMBER('Test Sample Data'!J80),'Test Sample Data'!J80&lt;35,'Test Sample Data'!J80&gt;0),'Test Sample Data'!J80-'Choose Housekeeping Genes'!K$20,35-'Choose Housekeeping Genes'!K$20),"")</f>
        <v/>
      </c>
      <c r="K80" s="22" t="str">
        <f>IF(SUM('Test Sample Data'!K$3:K$194)&gt;10,IF(AND(ISNUMBER('Test Sample Data'!K80),'Test Sample Data'!K80&lt;35,'Test Sample Data'!K80&gt;0),'Test Sample Data'!K80-'Choose Housekeeping Genes'!L$20,35-'Choose Housekeeping Genes'!L$20),"")</f>
        <v/>
      </c>
      <c r="L80" s="22" t="str">
        <f>IF(SUM('Test Sample Data'!L$3:L$194)&gt;10,IF(AND(ISNUMBER('Test Sample Data'!L80),'Test Sample Data'!L80&lt;35,'Test Sample Data'!L80&gt;0),'Test Sample Data'!L80-'Choose Housekeeping Genes'!M$20,35-'Choose Housekeeping Genes'!M$20),"")</f>
        <v/>
      </c>
      <c r="M80" s="22" t="str">
        <f>IF(SUM('Test Sample Data'!M$3:M$194)&gt;10,IF(AND(ISNUMBER('Test Sample Data'!M80),'Test Sample Data'!M80&lt;35,'Test Sample Data'!M80&gt;0),'Test Sample Data'!M80-'Choose Housekeeping Genes'!N$20,35-'Choose Housekeeping Genes'!N$20),"")</f>
        <v/>
      </c>
      <c r="N80" s="22" t="str">
        <f>IF(SUM('Test Sample Data'!N$3:N$194)&gt;10,IF(AND(ISNUMBER('Test Sample Data'!N80),'Test Sample Data'!N80&lt;35,'Test Sample Data'!N80&gt;0),'Test Sample Data'!N80-'Choose Housekeeping Genes'!O$20,35-'Choose Housekeeping Genes'!O$20),"")</f>
        <v/>
      </c>
      <c r="O80" s="22" t="str">
        <f>IF(SUM('Test Sample Data'!O$3:O$194)&gt;10,IF(AND(ISNUMBER('Test Sample Data'!O80),'Test Sample Data'!O80&lt;35,'Test Sample Data'!O80&gt;0),'Test Sample Data'!O80-'Choose Housekeeping Genes'!P$20,35-'Choose Housekeeping Genes'!P$20),"")</f>
        <v/>
      </c>
      <c r="P80" s="22" t="str">
        <f>IF(SUM('Test Sample Data'!P$3:P$194)&gt;10,IF(AND(ISNUMBER('Test Sample Data'!P80),'Test Sample Data'!P80&lt;35,'Test Sample Data'!P80&gt;0),'Test Sample Data'!P80-'Choose Housekeeping Genes'!Q$20,35-'Choose Housekeeping Genes'!Q$20),"")</f>
        <v/>
      </c>
      <c r="Q80" s="22" t="str">
        <f>IF(SUM('Test Sample Data'!Q$3:Q$194)&gt;10,IF(AND(ISNUMBER('Test Sample Data'!Q80),'Test Sample Data'!Q80&lt;35,'Test Sample Data'!Q80&gt;0),'Test Sample Data'!Q80-'Choose Housekeeping Genes'!R$20,35-'Choose Housekeeping Genes'!R$20),"")</f>
        <v/>
      </c>
      <c r="R80" s="22" t="str">
        <f>IF(SUM('Test Sample Data'!R$3:R$194)&gt;10,IF(AND(ISNUMBER('Test Sample Data'!R80),'Test Sample Data'!R80&lt;35,'Test Sample Data'!R80&gt;0),'Test Sample Data'!R80-'Choose Housekeeping Genes'!S$20,35-'Choose Housekeeping Genes'!S$20),"")</f>
        <v/>
      </c>
      <c r="S80" s="22" t="str">
        <f>IF(SUM('Test Sample Data'!S$3:S$194)&gt;10,IF(AND(ISNUMBER('Test Sample Data'!S80),'Test Sample Data'!S80&lt;35,'Test Sample Data'!S80&gt;0),'Test Sample Data'!S80-'Choose Housekeeping Genes'!T$20,35-'Choose Housekeeping Genes'!T$20),"")</f>
        <v/>
      </c>
      <c r="T80" s="22" t="str">
        <f>IF(SUM('Test Sample Data'!T$3:T$194)&gt;10,IF(AND(ISNUMBER('Test Sample Data'!T80),'Test Sample Data'!T80&lt;35,'Test Sample Data'!T80&gt;0),'Test Sample Data'!T80-'Choose Housekeeping Genes'!U$20,35-'Choose Housekeeping Genes'!U$20),"")</f>
        <v/>
      </c>
      <c r="U80" s="22" t="str">
        <f>IF(SUM('Test Sample Data'!U$3:U$194)&gt;10,IF(AND(ISNUMBER('Test Sample Data'!U80),'Test Sample Data'!U80&lt;35,'Test Sample Data'!U80&gt;0),'Test Sample Data'!U80-'Choose Housekeeping Genes'!V$20,35-'Choose Housekeeping Genes'!V$20),"")</f>
        <v/>
      </c>
      <c r="V80" s="22" t="str">
        <f>IF(SUM('Test Sample Data'!V$3:V$194)&gt;10,IF(AND(ISNUMBER('Test Sample Data'!V80),'Test Sample Data'!V80&lt;35,'Test Sample Data'!V80&gt;0),'Test Sample Data'!V80-'Choose Housekeeping Genes'!W$20,35-'Choose Housekeeping Genes'!W$20),"")</f>
        <v/>
      </c>
      <c r="W80" s="144" t="str">
        <f>'Control Sample Data'!A80</f>
        <v>H19</v>
      </c>
      <c r="X80" s="145" t="s">
        <v>286</v>
      </c>
      <c r="Y80" s="22" t="str">
        <f>IF(SUM('Control Sample Data'!C$3:C$194)&gt;10,IF(AND(ISNUMBER('Control Sample Data'!C80),'Control Sample Data'!C80&lt;35,'Control Sample Data'!C80&gt;0),'Control Sample Data'!C80-'Choose Housekeeping Genes'!AA$20,35-'Choose Housekeeping Genes'!AA$20),"")</f>
        <v/>
      </c>
      <c r="Z80" s="22" t="str">
        <f>IF(SUM('Control Sample Data'!D$3:D$194)&gt;10,IF(AND(ISNUMBER('Control Sample Data'!D80),'Control Sample Data'!D80&lt;35,'Control Sample Data'!D80&gt;0),'Control Sample Data'!D80-'Choose Housekeeping Genes'!AB$20,35-'Choose Housekeeping Genes'!AB$20),"")</f>
        <v/>
      </c>
      <c r="AA80" s="22" t="str">
        <f>IF(SUM('Control Sample Data'!E$3:E$194)&gt;10,IF(AND(ISNUMBER('Control Sample Data'!E80),'Control Sample Data'!E80&lt;35,'Control Sample Data'!E80&gt;0),'Control Sample Data'!E80-'Choose Housekeeping Genes'!AC$20,35-'Choose Housekeeping Genes'!AC$20),"")</f>
        <v/>
      </c>
      <c r="AB80" s="22" t="str">
        <f>IF(SUM('Control Sample Data'!F$3:F$194)&gt;10,IF(AND(ISNUMBER('Control Sample Data'!F80),'Control Sample Data'!F80&lt;35,'Control Sample Data'!F80&gt;0),'Control Sample Data'!F80-'Choose Housekeeping Genes'!AD$20,35-'Choose Housekeeping Genes'!AD$20),"")</f>
        <v/>
      </c>
      <c r="AC80" s="22" t="str">
        <f>IF(SUM('Control Sample Data'!G$3:G$194)&gt;10,IF(AND(ISNUMBER('Control Sample Data'!G80),'Control Sample Data'!G80&lt;35,'Control Sample Data'!G80&gt;0),'Control Sample Data'!G80-'Choose Housekeeping Genes'!AE$20,35-'Choose Housekeeping Genes'!AE$20),"")</f>
        <v/>
      </c>
      <c r="AD80" s="22" t="str">
        <f>IF(SUM('Control Sample Data'!H$3:H$194)&gt;10,IF(AND(ISNUMBER('Control Sample Data'!H80),'Control Sample Data'!H80&lt;35,'Control Sample Data'!H80&gt;0),'Control Sample Data'!H80-'Choose Housekeeping Genes'!AF$20,35-'Choose Housekeeping Genes'!AF$20),"")</f>
        <v/>
      </c>
      <c r="AE80" s="22" t="str">
        <f>IF(SUM('Control Sample Data'!I$3:I$194)&gt;10,IF(AND(ISNUMBER('Control Sample Data'!I80),'Control Sample Data'!I80&lt;35,'Control Sample Data'!I80&gt;0),'Control Sample Data'!I80-'Choose Housekeeping Genes'!AG$20,35-'Choose Housekeeping Genes'!AG$20),"")</f>
        <v/>
      </c>
      <c r="AF80" s="22" t="str">
        <f>IF(SUM('Control Sample Data'!J$3:J$194)&gt;10,IF(AND(ISNUMBER('Control Sample Data'!J80),'Control Sample Data'!J80&lt;35,'Control Sample Data'!J80&gt;0),'Control Sample Data'!J80-'Choose Housekeeping Genes'!AH$20,35-'Choose Housekeeping Genes'!AH$20),"")</f>
        <v/>
      </c>
      <c r="AG80" s="22" t="str">
        <f>IF(SUM('Control Sample Data'!K$3:K$194)&gt;10,IF(AND(ISNUMBER('Control Sample Data'!K80),'Control Sample Data'!K80&lt;35,'Control Sample Data'!K80&gt;0),'Control Sample Data'!K80-'Choose Housekeeping Genes'!AI$20,35-'Choose Housekeeping Genes'!AI$20),"")</f>
        <v/>
      </c>
      <c r="AH80" s="22" t="str">
        <f>IF(SUM('Control Sample Data'!L$3:L$194)&gt;10,IF(AND(ISNUMBER('Control Sample Data'!L80),'Control Sample Data'!L80&lt;35,'Control Sample Data'!L80&gt;0),'Control Sample Data'!L80-'Choose Housekeeping Genes'!AJ$20,35-'Choose Housekeeping Genes'!AJ$20),"")</f>
        <v/>
      </c>
      <c r="AI80" s="22" t="str">
        <f>IF(SUM('Control Sample Data'!M$3:M$194)&gt;10,IF(AND(ISNUMBER('Control Sample Data'!M80),'Control Sample Data'!M80&lt;35,'Control Sample Data'!M80&gt;0),'Control Sample Data'!M80-'Choose Housekeeping Genes'!AK$20,35-'Choose Housekeeping Genes'!AK$20),"")</f>
        <v/>
      </c>
      <c r="AJ80" s="22" t="str">
        <f>IF(SUM('Control Sample Data'!N$3:N$194)&gt;10,IF(AND(ISNUMBER('Control Sample Data'!N80),'Control Sample Data'!N80&lt;35,'Control Sample Data'!N80&gt;0),'Control Sample Data'!N80-'Choose Housekeeping Genes'!AL$20,35-'Choose Housekeeping Genes'!AL$20),"")</f>
        <v/>
      </c>
      <c r="AK80" s="22" t="str">
        <f>IF(SUM('Control Sample Data'!O$3:O$194)&gt;10,IF(AND(ISNUMBER('Control Sample Data'!O80),'Control Sample Data'!O80&lt;35,'Control Sample Data'!O80&gt;0),'Control Sample Data'!O80-'Choose Housekeeping Genes'!AM$20,35-'Choose Housekeeping Genes'!AM$20),"")</f>
        <v/>
      </c>
      <c r="AL80" s="22" t="str">
        <f>IF(SUM('Control Sample Data'!P$3:P$194)&gt;10,IF(AND(ISNUMBER('Control Sample Data'!P80),'Control Sample Data'!P80&lt;35,'Control Sample Data'!P80&gt;0),'Control Sample Data'!P80-'Choose Housekeeping Genes'!AN$20,35-'Choose Housekeeping Genes'!AN$20),"")</f>
        <v/>
      </c>
      <c r="AM80" s="22" t="str">
        <f>IF(SUM('Control Sample Data'!Q$3:Q$194)&gt;10,IF(AND(ISNUMBER('Control Sample Data'!Q80),'Control Sample Data'!Q80&lt;35,'Control Sample Data'!Q80&gt;0),'Control Sample Data'!Q80-'Choose Housekeeping Genes'!AO$20,35-'Choose Housekeeping Genes'!AO$20),"")</f>
        <v/>
      </c>
      <c r="AN80" s="22" t="str">
        <f>IF(SUM('Control Sample Data'!R$3:R$194)&gt;10,IF(AND(ISNUMBER('Control Sample Data'!R80),'Control Sample Data'!R80&lt;35,'Control Sample Data'!R80&gt;0),'Control Sample Data'!R80-'Choose Housekeeping Genes'!AP$20,35-'Choose Housekeeping Genes'!AP$20),"")</f>
        <v/>
      </c>
      <c r="AO80" s="22" t="str">
        <f>IF(SUM('Control Sample Data'!S$3:S$194)&gt;10,IF(AND(ISNUMBER('Control Sample Data'!S80),'Control Sample Data'!S80&lt;35,'Control Sample Data'!S80&gt;0),'Control Sample Data'!S80-'Choose Housekeeping Genes'!AQ$20,35-'Choose Housekeeping Genes'!AQ$20),"")</f>
        <v/>
      </c>
      <c r="AP80" s="22" t="str">
        <f>IF(SUM('Control Sample Data'!T$3:T$194)&gt;10,IF(AND(ISNUMBER('Control Sample Data'!T80),'Control Sample Data'!T80&lt;35,'Control Sample Data'!T80&gt;0),'Control Sample Data'!T80-'Choose Housekeeping Genes'!AR$20,35-'Choose Housekeeping Genes'!AR$20),"")</f>
        <v/>
      </c>
      <c r="AQ80" s="22" t="str">
        <f>IF(SUM('Control Sample Data'!U$3:U$194)&gt;10,IF(AND(ISNUMBER('Control Sample Data'!U80),'Control Sample Data'!U80&lt;35,'Control Sample Data'!U80&gt;0),'Control Sample Data'!U80-'Choose Housekeeping Genes'!AS$20,35-'Choose Housekeeping Genes'!AS$20),"")</f>
        <v/>
      </c>
      <c r="AR80" s="22" t="str">
        <f>IF(SUM('Control Sample Data'!V$3:V$194)&gt;10,IF(AND(ISNUMBER('Control Sample Data'!V80),'Control Sample Data'!V80&lt;35,'Control Sample Data'!V80&gt;0),'Control Sample Data'!V80-'Choose Housekeeping Genes'!AT$20,35-'Choose Housekeeping Genes'!AT$20),"")</f>
        <v/>
      </c>
      <c r="AS80" s="73" t="str">
        <f>'Control Sample Data'!A80</f>
        <v>H19</v>
      </c>
      <c r="AT80" s="21" t="s">
        <v>286</v>
      </c>
      <c r="AU80" s="22" t="str">
        <f ca="1">IF(ISNUMBER(C80-'Choose Housekeeping Genes'!D$12),C80-'Choose Housekeeping Genes'!D$12,"")</f>
        <v/>
      </c>
      <c r="AV80" s="22" t="str">
        <f ca="1">IF(ISNUMBER(D80-'Choose Housekeeping Genes'!E$12),D80-'Choose Housekeeping Genes'!E$12,"")</f>
        <v/>
      </c>
      <c r="AW80" s="22" t="str">
        <f ca="1">IF(ISNUMBER(E80-'Choose Housekeeping Genes'!F$12),E80-'Choose Housekeeping Genes'!F$12,"")</f>
        <v/>
      </c>
      <c r="AX80" s="22" t="str">
        <f ca="1">IF(ISNUMBER(F80-'Choose Housekeeping Genes'!G$12),F80-'Choose Housekeeping Genes'!G$12,"")</f>
        <v/>
      </c>
      <c r="AY80" s="22" t="str">
        <f ca="1">IF(ISNUMBER(G80-'Choose Housekeeping Genes'!H$12),G80-'Choose Housekeeping Genes'!H$12,"")</f>
        <v/>
      </c>
      <c r="AZ80" s="22" t="str">
        <f ca="1">IF(ISNUMBER(H80-'Choose Housekeeping Genes'!I$12),H80-'Choose Housekeeping Genes'!I$12,"")</f>
        <v/>
      </c>
      <c r="BA80" s="22" t="str">
        <f ca="1">IF(ISNUMBER(I80-'Choose Housekeeping Genes'!J$12),I80-'Choose Housekeeping Genes'!J$12,"")</f>
        <v/>
      </c>
      <c r="BB80" s="22" t="str">
        <f ca="1">IF(ISNUMBER(J80-'Choose Housekeeping Genes'!K$12),J80-'Choose Housekeeping Genes'!K$12,"")</f>
        <v/>
      </c>
      <c r="BC80" s="22" t="str">
        <f ca="1">IF(ISNUMBER(K80-'Choose Housekeeping Genes'!L$12),K80-'Choose Housekeeping Genes'!L$12,"")</f>
        <v/>
      </c>
      <c r="BD80" s="22" t="str">
        <f ca="1">IF(ISNUMBER(L80-'Choose Housekeeping Genes'!M$12),L80-'Choose Housekeeping Genes'!M$12,"")</f>
        <v/>
      </c>
      <c r="BE80" s="22" t="str">
        <f ca="1">IF(ISNUMBER(M80-'Choose Housekeeping Genes'!N$12),M80-'Choose Housekeeping Genes'!N$12,"")</f>
        <v/>
      </c>
      <c r="BF80" s="22" t="str">
        <f ca="1">IF(ISNUMBER(N80-'Choose Housekeeping Genes'!O$12),N80-'Choose Housekeeping Genes'!O$12,"")</f>
        <v/>
      </c>
      <c r="BG80" s="22" t="str">
        <f ca="1">IF(ISNUMBER(O80-'Choose Housekeeping Genes'!P$12),O80-'Choose Housekeeping Genes'!P$12,"")</f>
        <v/>
      </c>
      <c r="BH80" s="22" t="str">
        <f ca="1">IF(ISNUMBER(P80-'Choose Housekeeping Genes'!Q$12),P80-'Choose Housekeeping Genes'!Q$12,"")</f>
        <v/>
      </c>
      <c r="BI80" s="22" t="str">
        <f ca="1">IF(ISNUMBER(Q80-'Choose Housekeeping Genes'!R$12),Q80-'Choose Housekeeping Genes'!R$12,"")</f>
        <v/>
      </c>
      <c r="BJ80" s="22" t="str">
        <f ca="1">IF(ISNUMBER(R80-'Choose Housekeeping Genes'!S$12),R80-'Choose Housekeeping Genes'!S$12,"")</f>
        <v/>
      </c>
      <c r="BK80" s="22" t="str">
        <f ca="1">IF(ISNUMBER(S80-'Choose Housekeeping Genes'!T$12),S80-'Choose Housekeeping Genes'!T$12,"")</f>
        <v/>
      </c>
      <c r="BL80" s="22" t="str">
        <f ca="1">IF(ISNUMBER(T80-'Choose Housekeeping Genes'!U$12),T80-'Choose Housekeeping Genes'!U$12,"")</f>
        <v/>
      </c>
      <c r="BM80" s="22" t="str">
        <f ca="1">IF(ISNUMBER(U80-'Choose Housekeeping Genes'!V$12),U80-'Choose Housekeeping Genes'!V$12,"")</f>
        <v/>
      </c>
      <c r="BN80" s="22" t="str">
        <f ca="1">IF(ISNUMBER(V80-'Choose Housekeeping Genes'!W$12),V80-'Choose Housekeeping Genes'!W$12,"")</f>
        <v/>
      </c>
      <c r="BO80" s="147" t="str">
        <f t="shared" si="48"/>
        <v>H19</v>
      </c>
      <c r="BP80" s="145" t="s">
        <v>286</v>
      </c>
      <c r="BQ80" s="22" t="str">
        <f ca="1">IF(ISNUMBER(Y80-'Choose Housekeeping Genes'!AA$12),Y80-'Choose Housekeeping Genes'!AA$12,"")</f>
        <v/>
      </c>
      <c r="BR80" s="22" t="str">
        <f ca="1">IF(ISNUMBER(Z80-'Choose Housekeeping Genes'!AB$12),Z80-'Choose Housekeeping Genes'!AB$12,"")</f>
        <v/>
      </c>
      <c r="BS80" s="22" t="str">
        <f ca="1">IF(ISNUMBER(AA80-'Choose Housekeeping Genes'!AC$12),AA80-'Choose Housekeeping Genes'!AC$12,"")</f>
        <v/>
      </c>
      <c r="BT80" s="22" t="str">
        <f ca="1">IF(ISNUMBER(AB80-'Choose Housekeeping Genes'!AD$12),AB80-'Choose Housekeeping Genes'!AD$12,"")</f>
        <v/>
      </c>
      <c r="BU80" s="22" t="str">
        <f ca="1">IF(ISNUMBER(AC80-'Choose Housekeeping Genes'!AE$12),AC80-'Choose Housekeeping Genes'!AE$12,"")</f>
        <v/>
      </c>
      <c r="BV80" s="22" t="str">
        <f ca="1">IF(ISNUMBER(AD80-'Choose Housekeeping Genes'!AF$12),AD80-'Choose Housekeeping Genes'!AF$12,"")</f>
        <v/>
      </c>
      <c r="BW80" s="22" t="str">
        <f ca="1">IF(ISNUMBER(AE80-'Choose Housekeeping Genes'!AG$12),AE80-'Choose Housekeeping Genes'!AG$12,"")</f>
        <v/>
      </c>
      <c r="BX80" s="22" t="str">
        <f ca="1">IF(ISNUMBER(AF80-'Choose Housekeeping Genes'!AH$12),AF80-'Choose Housekeeping Genes'!AH$12,"")</f>
        <v/>
      </c>
      <c r="BY80" s="22" t="str">
        <f ca="1">IF(ISNUMBER(AG80-'Choose Housekeeping Genes'!AI$12),AG80-'Choose Housekeeping Genes'!AI$12,"")</f>
        <v/>
      </c>
      <c r="BZ80" s="22" t="str">
        <f ca="1">IF(ISNUMBER(AH80-'Choose Housekeeping Genes'!AJ$12),AH80-'Choose Housekeeping Genes'!AJ$12,"")</f>
        <v/>
      </c>
      <c r="CA80" s="22" t="str">
        <f ca="1">IF(ISNUMBER(AI80-'Choose Housekeeping Genes'!AK$12),AI80-'Choose Housekeeping Genes'!AK$12,"")</f>
        <v/>
      </c>
      <c r="CB80" s="22" t="str">
        <f ca="1">IF(ISNUMBER(AJ80-'Choose Housekeeping Genes'!AL$12),AJ80-'Choose Housekeeping Genes'!AL$12,"")</f>
        <v/>
      </c>
      <c r="CC80" s="22" t="str">
        <f ca="1">IF(ISNUMBER(AK80-'Choose Housekeeping Genes'!AM$12),AK80-'Choose Housekeeping Genes'!AM$12,"")</f>
        <v/>
      </c>
      <c r="CD80" s="22" t="str">
        <f ca="1">IF(ISNUMBER(AL80-'Choose Housekeeping Genes'!AN$12),AL80-'Choose Housekeeping Genes'!AN$12,"")</f>
        <v/>
      </c>
      <c r="CE80" s="22" t="str">
        <f ca="1">IF(ISNUMBER(AM80-'Choose Housekeeping Genes'!AO$12),AM80-'Choose Housekeeping Genes'!AO$12,"")</f>
        <v/>
      </c>
      <c r="CF80" s="22" t="str">
        <f ca="1">IF(ISNUMBER(AN80-'Choose Housekeeping Genes'!AP$12),AN80-'Choose Housekeeping Genes'!AP$12,"")</f>
        <v/>
      </c>
      <c r="CG80" s="22" t="str">
        <f ca="1">IF(ISNUMBER(AO80-'Choose Housekeeping Genes'!AQ$12),AO80-'Choose Housekeeping Genes'!AQ$12,"")</f>
        <v/>
      </c>
      <c r="CH80" s="22" t="str">
        <f ca="1">IF(ISNUMBER(AP80-'Choose Housekeeping Genes'!AR$12),AP80-'Choose Housekeeping Genes'!AR$12,"")</f>
        <v/>
      </c>
      <c r="CI80" s="22" t="str">
        <f ca="1">IF(ISNUMBER(AQ80-'Choose Housekeeping Genes'!AS$12),AQ80-'Choose Housekeeping Genes'!AS$12,"")</f>
        <v/>
      </c>
      <c r="CJ80" s="22" t="str">
        <f ca="1">IF(ISNUMBER(AR80-'Choose Housekeeping Genes'!AT$12),AR80-'Choose Housekeeping Genes'!AT$12,"")</f>
        <v/>
      </c>
      <c r="CK80" s="69" t="e">
        <f t="shared" ca="1" si="49"/>
        <v>#DIV/0!</v>
      </c>
      <c r="CL80" s="148" t="e">
        <f t="shared" ca="1" si="50"/>
        <v>#DIV/0!</v>
      </c>
      <c r="DA80" s="73" t="str">
        <f>'Transcript table'!C88</f>
        <v>H19</v>
      </c>
      <c r="DB80" s="21" t="s">
        <v>286</v>
      </c>
      <c r="DC80" s="68" t="str">
        <f t="shared" ca="1" si="51"/>
        <v/>
      </c>
      <c r="DD80" s="68" t="str">
        <f t="shared" ca="1" si="52"/>
        <v/>
      </c>
      <c r="DE80" s="68" t="str">
        <f t="shared" ca="1" si="53"/>
        <v/>
      </c>
      <c r="DF80" s="68" t="str">
        <f t="shared" ca="1" si="54"/>
        <v/>
      </c>
      <c r="DG80" s="68" t="str">
        <f t="shared" ca="1" si="55"/>
        <v/>
      </c>
      <c r="DH80" s="68" t="str">
        <f t="shared" ca="1" si="56"/>
        <v/>
      </c>
      <c r="DI80" s="68" t="str">
        <f t="shared" ca="1" si="57"/>
        <v/>
      </c>
      <c r="DJ80" s="68" t="str">
        <f t="shared" ca="1" si="58"/>
        <v/>
      </c>
      <c r="DK80" s="68" t="str">
        <f t="shared" ca="1" si="59"/>
        <v/>
      </c>
      <c r="DL80" s="68" t="str">
        <f t="shared" ca="1" si="60"/>
        <v/>
      </c>
      <c r="DM80" s="68" t="str">
        <f t="shared" ca="1" si="61"/>
        <v/>
      </c>
      <c r="DN80" s="68" t="str">
        <f t="shared" ca="1" si="62"/>
        <v/>
      </c>
      <c r="DO80" s="68" t="str">
        <f t="shared" ca="1" si="63"/>
        <v/>
      </c>
      <c r="DP80" s="68" t="str">
        <f t="shared" ca="1" si="64"/>
        <v/>
      </c>
      <c r="DQ80" s="68" t="str">
        <f t="shared" ca="1" si="65"/>
        <v/>
      </c>
      <c r="DR80" s="68" t="str">
        <f t="shared" ca="1" si="66"/>
        <v/>
      </c>
      <c r="DS80" s="68" t="str">
        <f t="shared" ca="1" si="67"/>
        <v/>
      </c>
      <c r="DT80" s="68" t="str">
        <f t="shared" ca="1" si="68"/>
        <v/>
      </c>
      <c r="DU80" s="68" t="str">
        <f t="shared" ca="1" si="69"/>
        <v/>
      </c>
      <c r="DV80" s="68" t="str">
        <f t="shared" ca="1" si="70"/>
        <v/>
      </c>
      <c r="DW80" s="146" t="str">
        <f>'Transcript table'!C88</f>
        <v>H19</v>
      </c>
      <c r="DX80" s="145" t="s">
        <v>286</v>
      </c>
      <c r="DY80" s="68" t="str">
        <f t="shared" ca="1" si="71"/>
        <v/>
      </c>
      <c r="DZ80" s="68" t="str">
        <f t="shared" ca="1" si="72"/>
        <v/>
      </c>
      <c r="EA80" s="68" t="str">
        <f t="shared" ca="1" si="73"/>
        <v/>
      </c>
      <c r="EB80" s="68" t="str">
        <f t="shared" ca="1" si="74"/>
        <v/>
      </c>
      <c r="EC80" s="68" t="str">
        <f t="shared" ca="1" si="75"/>
        <v/>
      </c>
      <c r="ED80" s="68" t="str">
        <f t="shared" ca="1" si="76"/>
        <v/>
      </c>
      <c r="EE80" s="68" t="str">
        <f t="shared" ca="1" si="77"/>
        <v/>
      </c>
      <c r="EF80" s="68" t="str">
        <f t="shared" ca="1" si="78"/>
        <v/>
      </c>
      <c r="EG80" s="68" t="str">
        <f t="shared" ca="1" si="79"/>
        <v/>
      </c>
      <c r="EH80" s="68" t="str">
        <f t="shared" ca="1" si="80"/>
        <v/>
      </c>
      <c r="EI80" s="68" t="str">
        <f t="shared" ca="1" si="81"/>
        <v/>
      </c>
      <c r="EJ80" s="68" t="str">
        <f t="shared" ca="1" si="82"/>
        <v/>
      </c>
      <c r="EK80" s="68" t="str">
        <f t="shared" ca="1" si="83"/>
        <v/>
      </c>
      <c r="EL80" s="68" t="str">
        <f t="shared" ca="1" si="84"/>
        <v/>
      </c>
      <c r="EM80" s="68" t="str">
        <f t="shared" ca="1" si="85"/>
        <v/>
      </c>
      <c r="EN80" s="68" t="str">
        <f t="shared" ca="1" si="86"/>
        <v/>
      </c>
      <c r="EO80" s="68" t="str">
        <f t="shared" ca="1" si="87"/>
        <v/>
      </c>
      <c r="EP80" s="68" t="str">
        <f t="shared" ca="1" si="88"/>
        <v/>
      </c>
      <c r="EQ80" s="68" t="str">
        <f t="shared" ca="1" si="89"/>
        <v/>
      </c>
      <c r="ER80" s="68" t="str">
        <f t="shared" ca="1" si="90"/>
        <v/>
      </c>
    </row>
    <row r="81" spans="1:148" ht="12.75" customHeight="1">
      <c r="A81" s="139" t="str">
        <f>'Test Sample Data'!A81</f>
        <v>Halr1</v>
      </c>
      <c r="B81" s="141" t="s">
        <v>284</v>
      </c>
      <c r="C81" s="22" t="str">
        <f>IF(SUM('Test Sample Data'!C$3:C$194)&gt;10,IF(AND(ISNUMBER('Test Sample Data'!C81),'Test Sample Data'!C81&lt;35,'Test Sample Data'!C81&gt;0),'Test Sample Data'!C81-'Choose Housekeeping Genes'!D$20,35-'Choose Housekeeping Genes'!D$20),"")</f>
        <v/>
      </c>
      <c r="D81" s="22" t="str">
        <f>IF(SUM('Test Sample Data'!D$3:D$194)&gt;10,IF(AND(ISNUMBER('Test Sample Data'!D81),'Test Sample Data'!D81&lt;35,'Test Sample Data'!D81&gt;0),'Test Sample Data'!D81-'Choose Housekeeping Genes'!E$20,35-'Choose Housekeeping Genes'!E$20),"")</f>
        <v/>
      </c>
      <c r="E81" s="22" t="str">
        <f>IF(SUM('Test Sample Data'!E$3:E$194)&gt;10,IF(AND(ISNUMBER('Test Sample Data'!E81),'Test Sample Data'!E81&lt;35,'Test Sample Data'!E81&gt;0),'Test Sample Data'!E81-'Choose Housekeeping Genes'!F$20,35-'Choose Housekeeping Genes'!F$20),"")</f>
        <v/>
      </c>
      <c r="F81" s="22" t="str">
        <f>IF(SUM('Test Sample Data'!F$3:F$194)&gt;10,IF(AND(ISNUMBER('Test Sample Data'!F81),'Test Sample Data'!F81&lt;35,'Test Sample Data'!F81&gt;0),'Test Sample Data'!F81-'Choose Housekeeping Genes'!G$20,35-'Choose Housekeeping Genes'!G$20),"")</f>
        <v/>
      </c>
      <c r="G81" s="22" t="str">
        <f>IF(SUM('Test Sample Data'!G$3:G$194)&gt;10,IF(AND(ISNUMBER('Test Sample Data'!G81),'Test Sample Data'!G81&lt;35,'Test Sample Data'!G81&gt;0),'Test Sample Data'!G81-'Choose Housekeeping Genes'!H$20,35-'Choose Housekeeping Genes'!H$20),"")</f>
        <v/>
      </c>
      <c r="H81" s="22" t="str">
        <f>IF(SUM('Test Sample Data'!H$3:H$194)&gt;10,IF(AND(ISNUMBER('Test Sample Data'!H81),'Test Sample Data'!H81&lt;35,'Test Sample Data'!H81&gt;0),'Test Sample Data'!H81-'Choose Housekeeping Genes'!I$20,35-'Choose Housekeeping Genes'!I$20),"")</f>
        <v/>
      </c>
      <c r="I81" s="22" t="str">
        <f>IF(SUM('Test Sample Data'!I$3:I$194)&gt;10,IF(AND(ISNUMBER('Test Sample Data'!I81),'Test Sample Data'!I81&lt;35,'Test Sample Data'!I81&gt;0),'Test Sample Data'!I81-'Choose Housekeeping Genes'!J$20,35-'Choose Housekeeping Genes'!J$20),"")</f>
        <v/>
      </c>
      <c r="J81" s="22" t="str">
        <f>IF(SUM('Test Sample Data'!J$3:J$194)&gt;10,IF(AND(ISNUMBER('Test Sample Data'!J81),'Test Sample Data'!J81&lt;35,'Test Sample Data'!J81&gt;0),'Test Sample Data'!J81-'Choose Housekeeping Genes'!K$20,35-'Choose Housekeeping Genes'!K$20),"")</f>
        <v/>
      </c>
      <c r="K81" s="22" t="str">
        <f>IF(SUM('Test Sample Data'!K$3:K$194)&gt;10,IF(AND(ISNUMBER('Test Sample Data'!K81),'Test Sample Data'!K81&lt;35,'Test Sample Data'!K81&gt;0),'Test Sample Data'!K81-'Choose Housekeeping Genes'!L$20,35-'Choose Housekeeping Genes'!L$20),"")</f>
        <v/>
      </c>
      <c r="L81" s="22" t="str">
        <f>IF(SUM('Test Sample Data'!L$3:L$194)&gt;10,IF(AND(ISNUMBER('Test Sample Data'!L81),'Test Sample Data'!L81&lt;35,'Test Sample Data'!L81&gt;0),'Test Sample Data'!L81-'Choose Housekeeping Genes'!M$20,35-'Choose Housekeeping Genes'!M$20),"")</f>
        <v/>
      </c>
      <c r="M81" s="22" t="str">
        <f>IF(SUM('Test Sample Data'!M$3:M$194)&gt;10,IF(AND(ISNUMBER('Test Sample Data'!M81),'Test Sample Data'!M81&lt;35,'Test Sample Data'!M81&gt;0),'Test Sample Data'!M81-'Choose Housekeeping Genes'!N$20,35-'Choose Housekeeping Genes'!N$20),"")</f>
        <v/>
      </c>
      <c r="N81" s="22" t="str">
        <f>IF(SUM('Test Sample Data'!N$3:N$194)&gt;10,IF(AND(ISNUMBER('Test Sample Data'!N81),'Test Sample Data'!N81&lt;35,'Test Sample Data'!N81&gt;0),'Test Sample Data'!N81-'Choose Housekeeping Genes'!O$20,35-'Choose Housekeeping Genes'!O$20),"")</f>
        <v/>
      </c>
      <c r="O81" s="22" t="str">
        <f>IF(SUM('Test Sample Data'!O$3:O$194)&gt;10,IF(AND(ISNUMBER('Test Sample Data'!O81),'Test Sample Data'!O81&lt;35,'Test Sample Data'!O81&gt;0),'Test Sample Data'!O81-'Choose Housekeeping Genes'!P$20,35-'Choose Housekeeping Genes'!P$20),"")</f>
        <v/>
      </c>
      <c r="P81" s="22" t="str">
        <f>IF(SUM('Test Sample Data'!P$3:P$194)&gt;10,IF(AND(ISNUMBER('Test Sample Data'!P81),'Test Sample Data'!P81&lt;35,'Test Sample Data'!P81&gt;0),'Test Sample Data'!P81-'Choose Housekeeping Genes'!Q$20,35-'Choose Housekeeping Genes'!Q$20),"")</f>
        <v/>
      </c>
      <c r="Q81" s="22" t="str">
        <f>IF(SUM('Test Sample Data'!Q$3:Q$194)&gt;10,IF(AND(ISNUMBER('Test Sample Data'!Q81),'Test Sample Data'!Q81&lt;35,'Test Sample Data'!Q81&gt;0),'Test Sample Data'!Q81-'Choose Housekeeping Genes'!R$20,35-'Choose Housekeeping Genes'!R$20),"")</f>
        <v/>
      </c>
      <c r="R81" s="22" t="str">
        <f>IF(SUM('Test Sample Data'!R$3:R$194)&gt;10,IF(AND(ISNUMBER('Test Sample Data'!R81),'Test Sample Data'!R81&lt;35,'Test Sample Data'!R81&gt;0),'Test Sample Data'!R81-'Choose Housekeeping Genes'!S$20,35-'Choose Housekeeping Genes'!S$20),"")</f>
        <v/>
      </c>
      <c r="S81" s="22" t="str">
        <f>IF(SUM('Test Sample Data'!S$3:S$194)&gt;10,IF(AND(ISNUMBER('Test Sample Data'!S81),'Test Sample Data'!S81&lt;35,'Test Sample Data'!S81&gt;0),'Test Sample Data'!S81-'Choose Housekeeping Genes'!T$20,35-'Choose Housekeeping Genes'!T$20),"")</f>
        <v/>
      </c>
      <c r="T81" s="22" t="str">
        <f>IF(SUM('Test Sample Data'!T$3:T$194)&gt;10,IF(AND(ISNUMBER('Test Sample Data'!T81),'Test Sample Data'!T81&lt;35,'Test Sample Data'!T81&gt;0),'Test Sample Data'!T81-'Choose Housekeeping Genes'!U$20,35-'Choose Housekeeping Genes'!U$20),"")</f>
        <v/>
      </c>
      <c r="U81" s="22" t="str">
        <f>IF(SUM('Test Sample Data'!U$3:U$194)&gt;10,IF(AND(ISNUMBER('Test Sample Data'!U81),'Test Sample Data'!U81&lt;35,'Test Sample Data'!U81&gt;0),'Test Sample Data'!U81-'Choose Housekeeping Genes'!V$20,35-'Choose Housekeeping Genes'!V$20),"")</f>
        <v/>
      </c>
      <c r="V81" s="22" t="str">
        <f>IF(SUM('Test Sample Data'!V$3:V$194)&gt;10,IF(AND(ISNUMBER('Test Sample Data'!V81),'Test Sample Data'!V81&lt;35,'Test Sample Data'!V81&gt;0),'Test Sample Data'!V81-'Choose Housekeeping Genes'!W$20,35-'Choose Housekeeping Genes'!W$20),"")</f>
        <v/>
      </c>
      <c r="W81" s="144" t="str">
        <f>'Control Sample Data'!A81</f>
        <v>Halr1</v>
      </c>
      <c r="X81" s="145" t="s">
        <v>284</v>
      </c>
      <c r="Y81" s="22" t="str">
        <f>IF(SUM('Control Sample Data'!C$3:C$194)&gt;10,IF(AND(ISNUMBER('Control Sample Data'!C81),'Control Sample Data'!C81&lt;35,'Control Sample Data'!C81&gt;0),'Control Sample Data'!C81-'Choose Housekeeping Genes'!AA$20,35-'Choose Housekeeping Genes'!AA$20),"")</f>
        <v/>
      </c>
      <c r="Z81" s="22" t="str">
        <f>IF(SUM('Control Sample Data'!D$3:D$194)&gt;10,IF(AND(ISNUMBER('Control Sample Data'!D81),'Control Sample Data'!D81&lt;35,'Control Sample Data'!D81&gt;0),'Control Sample Data'!D81-'Choose Housekeeping Genes'!AB$20,35-'Choose Housekeeping Genes'!AB$20),"")</f>
        <v/>
      </c>
      <c r="AA81" s="22" t="str">
        <f>IF(SUM('Control Sample Data'!E$3:E$194)&gt;10,IF(AND(ISNUMBER('Control Sample Data'!E81),'Control Sample Data'!E81&lt;35,'Control Sample Data'!E81&gt;0),'Control Sample Data'!E81-'Choose Housekeeping Genes'!AC$20,35-'Choose Housekeeping Genes'!AC$20),"")</f>
        <v/>
      </c>
      <c r="AB81" s="22" t="str">
        <f>IF(SUM('Control Sample Data'!F$3:F$194)&gt;10,IF(AND(ISNUMBER('Control Sample Data'!F81),'Control Sample Data'!F81&lt;35,'Control Sample Data'!F81&gt;0),'Control Sample Data'!F81-'Choose Housekeeping Genes'!AD$20,35-'Choose Housekeeping Genes'!AD$20),"")</f>
        <v/>
      </c>
      <c r="AC81" s="22" t="str">
        <f>IF(SUM('Control Sample Data'!G$3:G$194)&gt;10,IF(AND(ISNUMBER('Control Sample Data'!G81),'Control Sample Data'!G81&lt;35,'Control Sample Data'!G81&gt;0),'Control Sample Data'!G81-'Choose Housekeeping Genes'!AE$20,35-'Choose Housekeeping Genes'!AE$20),"")</f>
        <v/>
      </c>
      <c r="AD81" s="22" t="str">
        <f>IF(SUM('Control Sample Data'!H$3:H$194)&gt;10,IF(AND(ISNUMBER('Control Sample Data'!H81),'Control Sample Data'!H81&lt;35,'Control Sample Data'!H81&gt;0),'Control Sample Data'!H81-'Choose Housekeeping Genes'!AF$20,35-'Choose Housekeeping Genes'!AF$20),"")</f>
        <v/>
      </c>
      <c r="AE81" s="22" t="str">
        <f>IF(SUM('Control Sample Data'!I$3:I$194)&gt;10,IF(AND(ISNUMBER('Control Sample Data'!I81),'Control Sample Data'!I81&lt;35,'Control Sample Data'!I81&gt;0),'Control Sample Data'!I81-'Choose Housekeeping Genes'!AG$20,35-'Choose Housekeeping Genes'!AG$20),"")</f>
        <v/>
      </c>
      <c r="AF81" s="22" t="str">
        <f>IF(SUM('Control Sample Data'!J$3:J$194)&gt;10,IF(AND(ISNUMBER('Control Sample Data'!J81),'Control Sample Data'!J81&lt;35,'Control Sample Data'!J81&gt;0),'Control Sample Data'!J81-'Choose Housekeeping Genes'!AH$20,35-'Choose Housekeeping Genes'!AH$20),"")</f>
        <v/>
      </c>
      <c r="AG81" s="22" t="str">
        <f>IF(SUM('Control Sample Data'!K$3:K$194)&gt;10,IF(AND(ISNUMBER('Control Sample Data'!K81),'Control Sample Data'!K81&lt;35,'Control Sample Data'!K81&gt;0),'Control Sample Data'!K81-'Choose Housekeeping Genes'!AI$20,35-'Choose Housekeeping Genes'!AI$20),"")</f>
        <v/>
      </c>
      <c r="AH81" s="22" t="str">
        <f>IF(SUM('Control Sample Data'!L$3:L$194)&gt;10,IF(AND(ISNUMBER('Control Sample Data'!L81),'Control Sample Data'!L81&lt;35,'Control Sample Data'!L81&gt;0),'Control Sample Data'!L81-'Choose Housekeeping Genes'!AJ$20,35-'Choose Housekeeping Genes'!AJ$20),"")</f>
        <v/>
      </c>
      <c r="AI81" s="22" t="str">
        <f>IF(SUM('Control Sample Data'!M$3:M$194)&gt;10,IF(AND(ISNUMBER('Control Sample Data'!M81),'Control Sample Data'!M81&lt;35,'Control Sample Data'!M81&gt;0),'Control Sample Data'!M81-'Choose Housekeeping Genes'!AK$20,35-'Choose Housekeeping Genes'!AK$20),"")</f>
        <v/>
      </c>
      <c r="AJ81" s="22" t="str">
        <f>IF(SUM('Control Sample Data'!N$3:N$194)&gt;10,IF(AND(ISNUMBER('Control Sample Data'!N81),'Control Sample Data'!N81&lt;35,'Control Sample Data'!N81&gt;0),'Control Sample Data'!N81-'Choose Housekeeping Genes'!AL$20,35-'Choose Housekeeping Genes'!AL$20),"")</f>
        <v/>
      </c>
      <c r="AK81" s="22" t="str">
        <f>IF(SUM('Control Sample Data'!O$3:O$194)&gt;10,IF(AND(ISNUMBER('Control Sample Data'!O81),'Control Sample Data'!O81&lt;35,'Control Sample Data'!O81&gt;0),'Control Sample Data'!O81-'Choose Housekeeping Genes'!AM$20,35-'Choose Housekeeping Genes'!AM$20),"")</f>
        <v/>
      </c>
      <c r="AL81" s="22" t="str">
        <f>IF(SUM('Control Sample Data'!P$3:P$194)&gt;10,IF(AND(ISNUMBER('Control Sample Data'!P81),'Control Sample Data'!P81&lt;35,'Control Sample Data'!P81&gt;0),'Control Sample Data'!P81-'Choose Housekeeping Genes'!AN$20,35-'Choose Housekeeping Genes'!AN$20),"")</f>
        <v/>
      </c>
      <c r="AM81" s="22" t="str">
        <f>IF(SUM('Control Sample Data'!Q$3:Q$194)&gt;10,IF(AND(ISNUMBER('Control Sample Data'!Q81),'Control Sample Data'!Q81&lt;35,'Control Sample Data'!Q81&gt;0),'Control Sample Data'!Q81-'Choose Housekeeping Genes'!AO$20,35-'Choose Housekeeping Genes'!AO$20),"")</f>
        <v/>
      </c>
      <c r="AN81" s="22" t="str">
        <f>IF(SUM('Control Sample Data'!R$3:R$194)&gt;10,IF(AND(ISNUMBER('Control Sample Data'!R81),'Control Sample Data'!R81&lt;35,'Control Sample Data'!R81&gt;0),'Control Sample Data'!R81-'Choose Housekeeping Genes'!AP$20,35-'Choose Housekeeping Genes'!AP$20),"")</f>
        <v/>
      </c>
      <c r="AO81" s="22" t="str">
        <f>IF(SUM('Control Sample Data'!S$3:S$194)&gt;10,IF(AND(ISNUMBER('Control Sample Data'!S81),'Control Sample Data'!S81&lt;35,'Control Sample Data'!S81&gt;0),'Control Sample Data'!S81-'Choose Housekeeping Genes'!AQ$20,35-'Choose Housekeeping Genes'!AQ$20),"")</f>
        <v/>
      </c>
      <c r="AP81" s="22" t="str">
        <f>IF(SUM('Control Sample Data'!T$3:T$194)&gt;10,IF(AND(ISNUMBER('Control Sample Data'!T81),'Control Sample Data'!T81&lt;35,'Control Sample Data'!T81&gt;0),'Control Sample Data'!T81-'Choose Housekeeping Genes'!AR$20,35-'Choose Housekeeping Genes'!AR$20),"")</f>
        <v/>
      </c>
      <c r="AQ81" s="22" t="str">
        <f>IF(SUM('Control Sample Data'!U$3:U$194)&gt;10,IF(AND(ISNUMBER('Control Sample Data'!U81),'Control Sample Data'!U81&lt;35,'Control Sample Data'!U81&gt;0),'Control Sample Data'!U81-'Choose Housekeeping Genes'!AS$20,35-'Choose Housekeeping Genes'!AS$20),"")</f>
        <v/>
      </c>
      <c r="AR81" s="22" t="str">
        <f>IF(SUM('Control Sample Data'!V$3:V$194)&gt;10,IF(AND(ISNUMBER('Control Sample Data'!V81),'Control Sample Data'!V81&lt;35,'Control Sample Data'!V81&gt;0),'Control Sample Data'!V81-'Choose Housekeeping Genes'!AT$20,35-'Choose Housekeeping Genes'!AT$20),"")</f>
        <v/>
      </c>
      <c r="AS81" s="73" t="str">
        <f>'Control Sample Data'!A81</f>
        <v>Halr1</v>
      </c>
      <c r="AT81" s="21" t="s">
        <v>284</v>
      </c>
      <c r="AU81" s="22" t="str">
        <f ca="1">IF(ISNUMBER(C81-'Choose Housekeeping Genes'!D$12),C81-'Choose Housekeeping Genes'!D$12,"")</f>
        <v/>
      </c>
      <c r="AV81" s="22" t="str">
        <f ca="1">IF(ISNUMBER(D81-'Choose Housekeeping Genes'!E$12),D81-'Choose Housekeeping Genes'!E$12,"")</f>
        <v/>
      </c>
      <c r="AW81" s="22" t="str">
        <f ca="1">IF(ISNUMBER(E81-'Choose Housekeeping Genes'!F$12),E81-'Choose Housekeeping Genes'!F$12,"")</f>
        <v/>
      </c>
      <c r="AX81" s="22" t="str">
        <f ca="1">IF(ISNUMBER(F81-'Choose Housekeeping Genes'!G$12),F81-'Choose Housekeeping Genes'!G$12,"")</f>
        <v/>
      </c>
      <c r="AY81" s="22" t="str">
        <f ca="1">IF(ISNUMBER(G81-'Choose Housekeeping Genes'!H$12),G81-'Choose Housekeeping Genes'!H$12,"")</f>
        <v/>
      </c>
      <c r="AZ81" s="22" t="str">
        <f ca="1">IF(ISNUMBER(H81-'Choose Housekeeping Genes'!I$12),H81-'Choose Housekeeping Genes'!I$12,"")</f>
        <v/>
      </c>
      <c r="BA81" s="22" t="str">
        <f ca="1">IF(ISNUMBER(I81-'Choose Housekeeping Genes'!J$12),I81-'Choose Housekeeping Genes'!J$12,"")</f>
        <v/>
      </c>
      <c r="BB81" s="22" t="str">
        <f ca="1">IF(ISNUMBER(J81-'Choose Housekeeping Genes'!K$12),J81-'Choose Housekeeping Genes'!K$12,"")</f>
        <v/>
      </c>
      <c r="BC81" s="22" t="str">
        <f ca="1">IF(ISNUMBER(K81-'Choose Housekeeping Genes'!L$12),K81-'Choose Housekeeping Genes'!L$12,"")</f>
        <v/>
      </c>
      <c r="BD81" s="22" t="str">
        <f ca="1">IF(ISNUMBER(L81-'Choose Housekeeping Genes'!M$12),L81-'Choose Housekeeping Genes'!M$12,"")</f>
        <v/>
      </c>
      <c r="BE81" s="22" t="str">
        <f ca="1">IF(ISNUMBER(M81-'Choose Housekeeping Genes'!N$12),M81-'Choose Housekeeping Genes'!N$12,"")</f>
        <v/>
      </c>
      <c r="BF81" s="22" t="str">
        <f ca="1">IF(ISNUMBER(N81-'Choose Housekeeping Genes'!O$12),N81-'Choose Housekeeping Genes'!O$12,"")</f>
        <v/>
      </c>
      <c r="BG81" s="22" t="str">
        <f ca="1">IF(ISNUMBER(O81-'Choose Housekeeping Genes'!P$12),O81-'Choose Housekeeping Genes'!P$12,"")</f>
        <v/>
      </c>
      <c r="BH81" s="22" t="str">
        <f ca="1">IF(ISNUMBER(P81-'Choose Housekeeping Genes'!Q$12),P81-'Choose Housekeeping Genes'!Q$12,"")</f>
        <v/>
      </c>
      <c r="BI81" s="22" t="str">
        <f ca="1">IF(ISNUMBER(Q81-'Choose Housekeeping Genes'!R$12),Q81-'Choose Housekeeping Genes'!R$12,"")</f>
        <v/>
      </c>
      <c r="BJ81" s="22" t="str">
        <f ca="1">IF(ISNUMBER(R81-'Choose Housekeeping Genes'!S$12),R81-'Choose Housekeeping Genes'!S$12,"")</f>
        <v/>
      </c>
      <c r="BK81" s="22" t="str">
        <f ca="1">IF(ISNUMBER(S81-'Choose Housekeeping Genes'!T$12),S81-'Choose Housekeeping Genes'!T$12,"")</f>
        <v/>
      </c>
      <c r="BL81" s="22" t="str">
        <f ca="1">IF(ISNUMBER(T81-'Choose Housekeeping Genes'!U$12),T81-'Choose Housekeeping Genes'!U$12,"")</f>
        <v/>
      </c>
      <c r="BM81" s="22" t="str">
        <f ca="1">IF(ISNUMBER(U81-'Choose Housekeeping Genes'!V$12),U81-'Choose Housekeeping Genes'!V$12,"")</f>
        <v/>
      </c>
      <c r="BN81" s="22" t="str">
        <f ca="1">IF(ISNUMBER(V81-'Choose Housekeeping Genes'!W$12),V81-'Choose Housekeeping Genes'!W$12,"")</f>
        <v/>
      </c>
      <c r="BO81" s="147" t="str">
        <f t="shared" si="48"/>
        <v>Halr1</v>
      </c>
      <c r="BP81" s="145" t="s">
        <v>284</v>
      </c>
      <c r="BQ81" s="22" t="str">
        <f ca="1">IF(ISNUMBER(Y81-'Choose Housekeeping Genes'!AA$12),Y81-'Choose Housekeeping Genes'!AA$12,"")</f>
        <v/>
      </c>
      <c r="BR81" s="22" t="str">
        <f ca="1">IF(ISNUMBER(Z81-'Choose Housekeeping Genes'!AB$12),Z81-'Choose Housekeeping Genes'!AB$12,"")</f>
        <v/>
      </c>
      <c r="BS81" s="22" t="str">
        <f ca="1">IF(ISNUMBER(AA81-'Choose Housekeeping Genes'!AC$12),AA81-'Choose Housekeeping Genes'!AC$12,"")</f>
        <v/>
      </c>
      <c r="BT81" s="22" t="str">
        <f ca="1">IF(ISNUMBER(AB81-'Choose Housekeeping Genes'!AD$12),AB81-'Choose Housekeeping Genes'!AD$12,"")</f>
        <v/>
      </c>
      <c r="BU81" s="22" t="str">
        <f ca="1">IF(ISNUMBER(AC81-'Choose Housekeeping Genes'!AE$12),AC81-'Choose Housekeeping Genes'!AE$12,"")</f>
        <v/>
      </c>
      <c r="BV81" s="22" t="str">
        <f ca="1">IF(ISNUMBER(AD81-'Choose Housekeeping Genes'!AF$12),AD81-'Choose Housekeeping Genes'!AF$12,"")</f>
        <v/>
      </c>
      <c r="BW81" s="22" t="str">
        <f ca="1">IF(ISNUMBER(AE81-'Choose Housekeeping Genes'!AG$12),AE81-'Choose Housekeeping Genes'!AG$12,"")</f>
        <v/>
      </c>
      <c r="BX81" s="22" t="str">
        <f ca="1">IF(ISNUMBER(AF81-'Choose Housekeeping Genes'!AH$12),AF81-'Choose Housekeeping Genes'!AH$12,"")</f>
        <v/>
      </c>
      <c r="BY81" s="22" t="str">
        <f ca="1">IF(ISNUMBER(AG81-'Choose Housekeeping Genes'!AI$12),AG81-'Choose Housekeeping Genes'!AI$12,"")</f>
        <v/>
      </c>
      <c r="BZ81" s="22" t="str">
        <f ca="1">IF(ISNUMBER(AH81-'Choose Housekeeping Genes'!AJ$12),AH81-'Choose Housekeeping Genes'!AJ$12,"")</f>
        <v/>
      </c>
      <c r="CA81" s="22" t="str">
        <f ca="1">IF(ISNUMBER(AI81-'Choose Housekeeping Genes'!AK$12),AI81-'Choose Housekeeping Genes'!AK$12,"")</f>
        <v/>
      </c>
      <c r="CB81" s="22" t="str">
        <f ca="1">IF(ISNUMBER(AJ81-'Choose Housekeeping Genes'!AL$12),AJ81-'Choose Housekeeping Genes'!AL$12,"")</f>
        <v/>
      </c>
      <c r="CC81" s="22" t="str">
        <f ca="1">IF(ISNUMBER(AK81-'Choose Housekeeping Genes'!AM$12),AK81-'Choose Housekeeping Genes'!AM$12,"")</f>
        <v/>
      </c>
      <c r="CD81" s="22" t="str">
        <f ca="1">IF(ISNUMBER(AL81-'Choose Housekeeping Genes'!AN$12),AL81-'Choose Housekeeping Genes'!AN$12,"")</f>
        <v/>
      </c>
      <c r="CE81" s="22" t="str">
        <f ca="1">IF(ISNUMBER(AM81-'Choose Housekeeping Genes'!AO$12),AM81-'Choose Housekeeping Genes'!AO$12,"")</f>
        <v/>
      </c>
      <c r="CF81" s="22" t="str">
        <f ca="1">IF(ISNUMBER(AN81-'Choose Housekeeping Genes'!AP$12),AN81-'Choose Housekeeping Genes'!AP$12,"")</f>
        <v/>
      </c>
      <c r="CG81" s="22" t="str">
        <f ca="1">IF(ISNUMBER(AO81-'Choose Housekeeping Genes'!AQ$12),AO81-'Choose Housekeeping Genes'!AQ$12,"")</f>
        <v/>
      </c>
      <c r="CH81" s="22" t="str">
        <f ca="1">IF(ISNUMBER(AP81-'Choose Housekeeping Genes'!AR$12),AP81-'Choose Housekeeping Genes'!AR$12,"")</f>
        <v/>
      </c>
      <c r="CI81" s="22" t="str">
        <f ca="1">IF(ISNUMBER(AQ81-'Choose Housekeeping Genes'!AS$12),AQ81-'Choose Housekeeping Genes'!AS$12,"")</f>
        <v/>
      </c>
      <c r="CJ81" s="22" t="str">
        <f ca="1">IF(ISNUMBER(AR81-'Choose Housekeeping Genes'!AT$12),AR81-'Choose Housekeeping Genes'!AT$12,"")</f>
        <v/>
      </c>
      <c r="CK81" s="69" t="e">
        <f t="shared" ca="1" si="49"/>
        <v>#DIV/0!</v>
      </c>
      <c r="CL81" s="148" t="e">
        <f t="shared" ca="1" si="50"/>
        <v>#DIV/0!</v>
      </c>
      <c r="DA81" s="73" t="str">
        <f>'Transcript table'!C89</f>
        <v>Halr1</v>
      </c>
      <c r="DB81" s="21" t="s">
        <v>284</v>
      </c>
      <c r="DC81" s="68" t="str">
        <f t="shared" ca="1" si="51"/>
        <v/>
      </c>
      <c r="DD81" s="68" t="str">
        <f t="shared" ca="1" si="52"/>
        <v/>
      </c>
      <c r="DE81" s="68" t="str">
        <f t="shared" ca="1" si="53"/>
        <v/>
      </c>
      <c r="DF81" s="68" t="str">
        <f t="shared" ca="1" si="54"/>
        <v/>
      </c>
      <c r="DG81" s="68" t="str">
        <f t="shared" ca="1" si="55"/>
        <v/>
      </c>
      <c r="DH81" s="68" t="str">
        <f t="shared" ca="1" si="56"/>
        <v/>
      </c>
      <c r="DI81" s="68" t="str">
        <f t="shared" ca="1" si="57"/>
        <v/>
      </c>
      <c r="DJ81" s="68" t="str">
        <f t="shared" ca="1" si="58"/>
        <v/>
      </c>
      <c r="DK81" s="68" t="str">
        <f t="shared" ca="1" si="59"/>
        <v/>
      </c>
      <c r="DL81" s="68" t="str">
        <f t="shared" ca="1" si="60"/>
        <v/>
      </c>
      <c r="DM81" s="68" t="str">
        <f t="shared" ca="1" si="61"/>
        <v/>
      </c>
      <c r="DN81" s="68" t="str">
        <f t="shared" ca="1" si="62"/>
        <v/>
      </c>
      <c r="DO81" s="68" t="str">
        <f t="shared" ca="1" si="63"/>
        <v/>
      </c>
      <c r="DP81" s="68" t="str">
        <f t="shared" ca="1" si="64"/>
        <v/>
      </c>
      <c r="DQ81" s="68" t="str">
        <f t="shared" ca="1" si="65"/>
        <v/>
      </c>
      <c r="DR81" s="68" t="str">
        <f t="shared" ca="1" si="66"/>
        <v/>
      </c>
      <c r="DS81" s="68" t="str">
        <f t="shared" ca="1" si="67"/>
        <v/>
      </c>
      <c r="DT81" s="68" t="str">
        <f t="shared" ca="1" si="68"/>
        <v/>
      </c>
      <c r="DU81" s="68" t="str">
        <f t="shared" ca="1" si="69"/>
        <v/>
      </c>
      <c r="DV81" s="68" t="str">
        <f t="shared" ca="1" si="70"/>
        <v/>
      </c>
      <c r="DW81" s="146" t="str">
        <f>'Transcript table'!C89</f>
        <v>Halr1</v>
      </c>
      <c r="DX81" s="145" t="s">
        <v>284</v>
      </c>
      <c r="DY81" s="68" t="str">
        <f t="shared" ca="1" si="71"/>
        <v/>
      </c>
      <c r="DZ81" s="68" t="str">
        <f t="shared" ca="1" si="72"/>
        <v/>
      </c>
      <c r="EA81" s="68" t="str">
        <f t="shared" ca="1" si="73"/>
        <v/>
      </c>
      <c r="EB81" s="68" t="str">
        <f t="shared" ca="1" si="74"/>
        <v/>
      </c>
      <c r="EC81" s="68" t="str">
        <f t="shared" ca="1" si="75"/>
        <v/>
      </c>
      <c r="ED81" s="68" t="str">
        <f t="shared" ca="1" si="76"/>
        <v/>
      </c>
      <c r="EE81" s="68" t="str">
        <f t="shared" ca="1" si="77"/>
        <v/>
      </c>
      <c r="EF81" s="68" t="str">
        <f t="shared" ca="1" si="78"/>
        <v/>
      </c>
      <c r="EG81" s="68" t="str">
        <f t="shared" ca="1" si="79"/>
        <v/>
      </c>
      <c r="EH81" s="68" t="str">
        <f t="shared" ca="1" si="80"/>
        <v/>
      </c>
      <c r="EI81" s="68" t="str">
        <f t="shared" ca="1" si="81"/>
        <v/>
      </c>
      <c r="EJ81" s="68" t="str">
        <f t="shared" ca="1" si="82"/>
        <v/>
      </c>
      <c r="EK81" s="68" t="str">
        <f t="shared" ca="1" si="83"/>
        <v/>
      </c>
      <c r="EL81" s="68" t="str">
        <f t="shared" ca="1" si="84"/>
        <v/>
      </c>
      <c r="EM81" s="68" t="str">
        <f t="shared" ca="1" si="85"/>
        <v/>
      </c>
      <c r="EN81" s="68" t="str">
        <f t="shared" ca="1" si="86"/>
        <v/>
      </c>
      <c r="EO81" s="68" t="str">
        <f t="shared" ca="1" si="87"/>
        <v/>
      </c>
      <c r="EP81" s="68" t="str">
        <f t="shared" ca="1" si="88"/>
        <v/>
      </c>
      <c r="EQ81" s="68" t="str">
        <f t="shared" ca="1" si="89"/>
        <v/>
      </c>
      <c r="ER81" s="68" t="str">
        <f t="shared" ca="1" si="90"/>
        <v/>
      </c>
    </row>
    <row r="82" spans="1:148" ht="12.75" customHeight="1">
      <c r="A82" s="139" t="str">
        <f>'Test Sample Data'!A82</f>
        <v>Hm629797</v>
      </c>
      <c r="B82" s="141" t="s">
        <v>282</v>
      </c>
      <c r="C82" s="22" t="str">
        <f>IF(SUM('Test Sample Data'!C$3:C$194)&gt;10,IF(AND(ISNUMBER('Test Sample Data'!C82),'Test Sample Data'!C82&lt;35,'Test Sample Data'!C82&gt;0),'Test Sample Data'!C82-'Choose Housekeeping Genes'!D$20,35-'Choose Housekeeping Genes'!D$20),"")</f>
        <v/>
      </c>
      <c r="D82" s="22" t="str">
        <f>IF(SUM('Test Sample Data'!D$3:D$194)&gt;10,IF(AND(ISNUMBER('Test Sample Data'!D82),'Test Sample Data'!D82&lt;35,'Test Sample Data'!D82&gt;0),'Test Sample Data'!D82-'Choose Housekeeping Genes'!E$20,35-'Choose Housekeeping Genes'!E$20),"")</f>
        <v/>
      </c>
      <c r="E82" s="22" t="str">
        <f>IF(SUM('Test Sample Data'!E$3:E$194)&gt;10,IF(AND(ISNUMBER('Test Sample Data'!E82),'Test Sample Data'!E82&lt;35,'Test Sample Data'!E82&gt;0),'Test Sample Data'!E82-'Choose Housekeeping Genes'!F$20,35-'Choose Housekeeping Genes'!F$20),"")</f>
        <v/>
      </c>
      <c r="F82" s="22" t="str">
        <f>IF(SUM('Test Sample Data'!F$3:F$194)&gt;10,IF(AND(ISNUMBER('Test Sample Data'!F82),'Test Sample Data'!F82&lt;35,'Test Sample Data'!F82&gt;0),'Test Sample Data'!F82-'Choose Housekeeping Genes'!G$20,35-'Choose Housekeeping Genes'!G$20),"")</f>
        <v/>
      </c>
      <c r="G82" s="22" t="str">
        <f>IF(SUM('Test Sample Data'!G$3:G$194)&gt;10,IF(AND(ISNUMBER('Test Sample Data'!G82),'Test Sample Data'!G82&lt;35,'Test Sample Data'!G82&gt;0),'Test Sample Data'!G82-'Choose Housekeeping Genes'!H$20,35-'Choose Housekeeping Genes'!H$20),"")</f>
        <v/>
      </c>
      <c r="H82" s="22" t="str">
        <f>IF(SUM('Test Sample Data'!H$3:H$194)&gt;10,IF(AND(ISNUMBER('Test Sample Data'!H82),'Test Sample Data'!H82&lt;35,'Test Sample Data'!H82&gt;0),'Test Sample Data'!H82-'Choose Housekeeping Genes'!I$20,35-'Choose Housekeeping Genes'!I$20),"")</f>
        <v/>
      </c>
      <c r="I82" s="22" t="str">
        <f>IF(SUM('Test Sample Data'!I$3:I$194)&gt;10,IF(AND(ISNUMBER('Test Sample Data'!I82),'Test Sample Data'!I82&lt;35,'Test Sample Data'!I82&gt;0),'Test Sample Data'!I82-'Choose Housekeeping Genes'!J$20,35-'Choose Housekeeping Genes'!J$20),"")</f>
        <v/>
      </c>
      <c r="J82" s="22" t="str">
        <f>IF(SUM('Test Sample Data'!J$3:J$194)&gt;10,IF(AND(ISNUMBER('Test Sample Data'!J82),'Test Sample Data'!J82&lt;35,'Test Sample Data'!J82&gt;0),'Test Sample Data'!J82-'Choose Housekeeping Genes'!K$20,35-'Choose Housekeeping Genes'!K$20),"")</f>
        <v/>
      </c>
      <c r="K82" s="22" t="str">
        <f>IF(SUM('Test Sample Data'!K$3:K$194)&gt;10,IF(AND(ISNUMBER('Test Sample Data'!K82),'Test Sample Data'!K82&lt;35,'Test Sample Data'!K82&gt;0),'Test Sample Data'!K82-'Choose Housekeeping Genes'!L$20,35-'Choose Housekeeping Genes'!L$20),"")</f>
        <v/>
      </c>
      <c r="L82" s="22" t="str">
        <f>IF(SUM('Test Sample Data'!L$3:L$194)&gt;10,IF(AND(ISNUMBER('Test Sample Data'!L82),'Test Sample Data'!L82&lt;35,'Test Sample Data'!L82&gt;0),'Test Sample Data'!L82-'Choose Housekeeping Genes'!M$20,35-'Choose Housekeeping Genes'!M$20),"")</f>
        <v/>
      </c>
      <c r="M82" s="22" t="str">
        <f>IF(SUM('Test Sample Data'!M$3:M$194)&gt;10,IF(AND(ISNUMBER('Test Sample Data'!M82),'Test Sample Data'!M82&lt;35,'Test Sample Data'!M82&gt;0),'Test Sample Data'!M82-'Choose Housekeeping Genes'!N$20,35-'Choose Housekeeping Genes'!N$20),"")</f>
        <v/>
      </c>
      <c r="N82" s="22" t="str">
        <f>IF(SUM('Test Sample Data'!N$3:N$194)&gt;10,IF(AND(ISNUMBER('Test Sample Data'!N82),'Test Sample Data'!N82&lt;35,'Test Sample Data'!N82&gt;0),'Test Sample Data'!N82-'Choose Housekeeping Genes'!O$20,35-'Choose Housekeeping Genes'!O$20),"")</f>
        <v/>
      </c>
      <c r="O82" s="22" t="str">
        <f>IF(SUM('Test Sample Data'!O$3:O$194)&gt;10,IF(AND(ISNUMBER('Test Sample Data'!O82),'Test Sample Data'!O82&lt;35,'Test Sample Data'!O82&gt;0),'Test Sample Data'!O82-'Choose Housekeeping Genes'!P$20,35-'Choose Housekeeping Genes'!P$20),"")</f>
        <v/>
      </c>
      <c r="P82" s="22" t="str">
        <f>IF(SUM('Test Sample Data'!P$3:P$194)&gt;10,IF(AND(ISNUMBER('Test Sample Data'!P82),'Test Sample Data'!P82&lt;35,'Test Sample Data'!P82&gt;0),'Test Sample Data'!P82-'Choose Housekeeping Genes'!Q$20,35-'Choose Housekeeping Genes'!Q$20),"")</f>
        <v/>
      </c>
      <c r="Q82" s="22" t="str">
        <f>IF(SUM('Test Sample Data'!Q$3:Q$194)&gt;10,IF(AND(ISNUMBER('Test Sample Data'!Q82),'Test Sample Data'!Q82&lt;35,'Test Sample Data'!Q82&gt;0),'Test Sample Data'!Q82-'Choose Housekeeping Genes'!R$20,35-'Choose Housekeeping Genes'!R$20),"")</f>
        <v/>
      </c>
      <c r="R82" s="22" t="str">
        <f>IF(SUM('Test Sample Data'!R$3:R$194)&gt;10,IF(AND(ISNUMBER('Test Sample Data'!R82),'Test Sample Data'!R82&lt;35,'Test Sample Data'!R82&gt;0),'Test Sample Data'!R82-'Choose Housekeeping Genes'!S$20,35-'Choose Housekeeping Genes'!S$20),"")</f>
        <v/>
      </c>
      <c r="S82" s="22" t="str">
        <f>IF(SUM('Test Sample Data'!S$3:S$194)&gt;10,IF(AND(ISNUMBER('Test Sample Data'!S82),'Test Sample Data'!S82&lt;35,'Test Sample Data'!S82&gt;0),'Test Sample Data'!S82-'Choose Housekeeping Genes'!T$20,35-'Choose Housekeeping Genes'!T$20),"")</f>
        <v/>
      </c>
      <c r="T82" s="22" t="str">
        <f>IF(SUM('Test Sample Data'!T$3:T$194)&gt;10,IF(AND(ISNUMBER('Test Sample Data'!T82),'Test Sample Data'!T82&lt;35,'Test Sample Data'!T82&gt;0),'Test Sample Data'!T82-'Choose Housekeeping Genes'!U$20,35-'Choose Housekeeping Genes'!U$20),"")</f>
        <v/>
      </c>
      <c r="U82" s="22" t="str">
        <f>IF(SUM('Test Sample Data'!U$3:U$194)&gt;10,IF(AND(ISNUMBER('Test Sample Data'!U82),'Test Sample Data'!U82&lt;35,'Test Sample Data'!U82&gt;0),'Test Sample Data'!U82-'Choose Housekeeping Genes'!V$20,35-'Choose Housekeeping Genes'!V$20),"")</f>
        <v/>
      </c>
      <c r="V82" s="22" t="str">
        <f>IF(SUM('Test Sample Data'!V$3:V$194)&gt;10,IF(AND(ISNUMBER('Test Sample Data'!V82),'Test Sample Data'!V82&lt;35,'Test Sample Data'!V82&gt;0),'Test Sample Data'!V82-'Choose Housekeeping Genes'!W$20,35-'Choose Housekeeping Genes'!W$20),"")</f>
        <v/>
      </c>
      <c r="W82" s="144" t="str">
        <f>'Control Sample Data'!A82</f>
        <v>Hm629797</v>
      </c>
      <c r="X82" s="145" t="s">
        <v>282</v>
      </c>
      <c r="Y82" s="22" t="str">
        <f>IF(SUM('Control Sample Data'!C$3:C$194)&gt;10,IF(AND(ISNUMBER('Control Sample Data'!C82),'Control Sample Data'!C82&lt;35,'Control Sample Data'!C82&gt;0),'Control Sample Data'!C82-'Choose Housekeeping Genes'!AA$20,35-'Choose Housekeeping Genes'!AA$20),"")</f>
        <v/>
      </c>
      <c r="Z82" s="22" t="str">
        <f>IF(SUM('Control Sample Data'!D$3:D$194)&gt;10,IF(AND(ISNUMBER('Control Sample Data'!D82),'Control Sample Data'!D82&lt;35,'Control Sample Data'!D82&gt;0),'Control Sample Data'!D82-'Choose Housekeeping Genes'!AB$20,35-'Choose Housekeeping Genes'!AB$20),"")</f>
        <v/>
      </c>
      <c r="AA82" s="22" t="str">
        <f>IF(SUM('Control Sample Data'!E$3:E$194)&gt;10,IF(AND(ISNUMBER('Control Sample Data'!E82),'Control Sample Data'!E82&lt;35,'Control Sample Data'!E82&gt;0),'Control Sample Data'!E82-'Choose Housekeeping Genes'!AC$20,35-'Choose Housekeeping Genes'!AC$20),"")</f>
        <v/>
      </c>
      <c r="AB82" s="22" t="str">
        <f>IF(SUM('Control Sample Data'!F$3:F$194)&gt;10,IF(AND(ISNUMBER('Control Sample Data'!F82),'Control Sample Data'!F82&lt;35,'Control Sample Data'!F82&gt;0),'Control Sample Data'!F82-'Choose Housekeeping Genes'!AD$20,35-'Choose Housekeeping Genes'!AD$20),"")</f>
        <v/>
      </c>
      <c r="AC82" s="22" t="str">
        <f>IF(SUM('Control Sample Data'!G$3:G$194)&gt;10,IF(AND(ISNUMBER('Control Sample Data'!G82),'Control Sample Data'!G82&lt;35,'Control Sample Data'!G82&gt;0),'Control Sample Data'!G82-'Choose Housekeeping Genes'!AE$20,35-'Choose Housekeeping Genes'!AE$20),"")</f>
        <v/>
      </c>
      <c r="AD82" s="22" t="str">
        <f>IF(SUM('Control Sample Data'!H$3:H$194)&gt;10,IF(AND(ISNUMBER('Control Sample Data'!H82),'Control Sample Data'!H82&lt;35,'Control Sample Data'!H82&gt;0),'Control Sample Data'!H82-'Choose Housekeeping Genes'!AF$20,35-'Choose Housekeeping Genes'!AF$20),"")</f>
        <v/>
      </c>
      <c r="AE82" s="22" t="str">
        <f>IF(SUM('Control Sample Data'!I$3:I$194)&gt;10,IF(AND(ISNUMBER('Control Sample Data'!I82),'Control Sample Data'!I82&lt;35,'Control Sample Data'!I82&gt;0),'Control Sample Data'!I82-'Choose Housekeeping Genes'!AG$20,35-'Choose Housekeeping Genes'!AG$20),"")</f>
        <v/>
      </c>
      <c r="AF82" s="22" t="str">
        <f>IF(SUM('Control Sample Data'!J$3:J$194)&gt;10,IF(AND(ISNUMBER('Control Sample Data'!J82),'Control Sample Data'!J82&lt;35,'Control Sample Data'!J82&gt;0),'Control Sample Data'!J82-'Choose Housekeeping Genes'!AH$20,35-'Choose Housekeeping Genes'!AH$20),"")</f>
        <v/>
      </c>
      <c r="AG82" s="22" t="str">
        <f>IF(SUM('Control Sample Data'!K$3:K$194)&gt;10,IF(AND(ISNUMBER('Control Sample Data'!K82),'Control Sample Data'!K82&lt;35,'Control Sample Data'!K82&gt;0),'Control Sample Data'!K82-'Choose Housekeeping Genes'!AI$20,35-'Choose Housekeeping Genes'!AI$20),"")</f>
        <v/>
      </c>
      <c r="AH82" s="22" t="str">
        <f>IF(SUM('Control Sample Data'!L$3:L$194)&gt;10,IF(AND(ISNUMBER('Control Sample Data'!L82),'Control Sample Data'!L82&lt;35,'Control Sample Data'!L82&gt;0),'Control Sample Data'!L82-'Choose Housekeeping Genes'!AJ$20,35-'Choose Housekeeping Genes'!AJ$20),"")</f>
        <v/>
      </c>
      <c r="AI82" s="22" t="str">
        <f>IF(SUM('Control Sample Data'!M$3:M$194)&gt;10,IF(AND(ISNUMBER('Control Sample Data'!M82),'Control Sample Data'!M82&lt;35,'Control Sample Data'!M82&gt;0),'Control Sample Data'!M82-'Choose Housekeeping Genes'!AK$20,35-'Choose Housekeeping Genes'!AK$20),"")</f>
        <v/>
      </c>
      <c r="AJ82" s="22" t="str">
        <f>IF(SUM('Control Sample Data'!N$3:N$194)&gt;10,IF(AND(ISNUMBER('Control Sample Data'!N82),'Control Sample Data'!N82&lt;35,'Control Sample Data'!N82&gt;0),'Control Sample Data'!N82-'Choose Housekeeping Genes'!AL$20,35-'Choose Housekeeping Genes'!AL$20),"")</f>
        <v/>
      </c>
      <c r="AK82" s="22" t="str">
        <f>IF(SUM('Control Sample Data'!O$3:O$194)&gt;10,IF(AND(ISNUMBER('Control Sample Data'!O82),'Control Sample Data'!O82&lt;35,'Control Sample Data'!O82&gt;0),'Control Sample Data'!O82-'Choose Housekeeping Genes'!AM$20,35-'Choose Housekeeping Genes'!AM$20),"")</f>
        <v/>
      </c>
      <c r="AL82" s="22" t="str">
        <f>IF(SUM('Control Sample Data'!P$3:P$194)&gt;10,IF(AND(ISNUMBER('Control Sample Data'!P82),'Control Sample Data'!P82&lt;35,'Control Sample Data'!P82&gt;0),'Control Sample Data'!P82-'Choose Housekeeping Genes'!AN$20,35-'Choose Housekeeping Genes'!AN$20),"")</f>
        <v/>
      </c>
      <c r="AM82" s="22" t="str">
        <f>IF(SUM('Control Sample Data'!Q$3:Q$194)&gt;10,IF(AND(ISNUMBER('Control Sample Data'!Q82),'Control Sample Data'!Q82&lt;35,'Control Sample Data'!Q82&gt;0),'Control Sample Data'!Q82-'Choose Housekeeping Genes'!AO$20,35-'Choose Housekeeping Genes'!AO$20),"")</f>
        <v/>
      </c>
      <c r="AN82" s="22" t="str">
        <f>IF(SUM('Control Sample Data'!R$3:R$194)&gt;10,IF(AND(ISNUMBER('Control Sample Data'!R82),'Control Sample Data'!R82&lt;35,'Control Sample Data'!R82&gt;0),'Control Sample Data'!R82-'Choose Housekeeping Genes'!AP$20,35-'Choose Housekeeping Genes'!AP$20),"")</f>
        <v/>
      </c>
      <c r="AO82" s="22" t="str">
        <f>IF(SUM('Control Sample Data'!S$3:S$194)&gt;10,IF(AND(ISNUMBER('Control Sample Data'!S82),'Control Sample Data'!S82&lt;35,'Control Sample Data'!S82&gt;0),'Control Sample Data'!S82-'Choose Housekeeping Genes'!AQ$20,35-'Choose Housekeeping Genes'!AQ$20),"")</f>
        <v/>
      </c>
      <c r="AP82" s="22" t="str">
        <f>IF(SUM('Control Sample Data'!T$3:T$194)&gt;10,IF(AND(ISNUMBER('Control Sample Data'!T82),'Control Sample Data'!T82&lt;35,'Control Sample Data'!T82&gt;0),'Control Sample Data'!T82-'Choose Housekeeping Genes'!AR$20,35-'Choose Housekeeping Genes'!AR$20),"")</f>
        <v/>
      </c>
      <c r="AQ82" s="22" t="str">
        <f>IF(SUM('Control Sample Data'!U$3:U$194)&gt;10,IF(AND(ISNUMBER('Control Sample Data'!U82),'Control Sample Data'!U82&lt;35,'Control Sample Data'!U82&gt;0),'Control Sample Data'!U82-'Choose Housekeeping Genes'!AS$20,35-'Choose Housekeeping Genes'!AS$20),"")</f>
        <v/>
      </c>
      <c r="AR82" s="22" t="str">
        <f>IF(SUM('Control Sample Data'!V$3:V$194)&gt;10,IF(AND(ISNUMBER('Control Sample Data'!V82),'Control Sample Data'!V82&lt;35,'Control Sample Data'!V82&gt;0),'Control Sample Data'!V82-'Choose Housekeeping Genes'!AT$20,35-'Choose Housekeeping Genes'!AT$20),"")</f>
        <v/>
      </c>
      <c r="AS82" s="73" t="str">
        <f>'Control Sample Data'!A82</f>
        <v>Hm629797</v>
      </c>
      <c r="AT82" s="21" t="s">
        <v>282</v>
      </c>
      <c r="AU82" s="22" t="str">
        <f ca="1">IF(ISNUMBER(C82-'Choose Housekeeping Genes'!D$12),C82-'Choose Housekeeping Genes'!D$12,"")</f>
        <v/>
      </c>
      <c r="AV82" s="22" t="str">
        <f ca="1">IF(ISNUMBER(D82-'Choose Housekeeping Genes'!E$12),D82-'Choose Housekeeping Genes'!E$12,"")</f>
        <v/>
      </c>
      <c r="AW82" s="22" t="str">
        <f ca="1">IF(ISNUMBER(E82-'Choose Housekeeping Genes'!F$12),E82-'Choose Housekeeping Genes'!F$12,"")</f>
        <v/>
      </c>
      <c r="AX82" s="22" t="str">
        <f ca="1">IF(ISNUMBER(F82-'Choose Housekeeping Genes'!G$12),F82-'Choose Housekeeping Genes'!G$12,"")</f>
        <v/>
      </c>
      <c r="AY82" s="22" t="str">
        <f ca="1">IF(ISNUMBER(G82-'Choose Housekeeping Genes'!H$12),G82-'Choose Housekeeping Genes'!H$12,"")</f>
        <v/>
      </c>
      <c r="AZ82" s="22" t="str">
        <f ca="1">IF(ISNUMBER(H82-'Choose Housekeeping Genes'!I$12),H82-'Choose Housekeeping Genes'!I$12,"")</f>
        <v/>
      </c>
      <c r="BA82" s="22" t="str">
        <f ca="1">IF(ISNUMBER(I82-'Choose Housekeeping Genes'!J$12),I82-'Choose Housekeeping Genes'!J$12,"")</f>
        <v/>
      </c>
      <c r="BB82" s="22" t="str">
        <f ca="1">IF(ISNUMBER(J82-'Choose Housekeeping Genes'!K$12),J82-'Choose Housekeeping Genes'!K$12,"")</f>
        <v/>
      </c>
      <c r="BC82" s="22" t="str">
        <f ca="1">IF(ISNUMBER(K82-'Choose Housekeeping Genes'!L$12),K82-'Choose Housekeeping Genes'!L$12,"")</f>
        <v/>
      </c>
      <c r="BD82" s="22" t="str">
        <f ca="1">IF(ISNUMBER(L82-'Choose Housekeeping Genes'!M$12),L82-'Choose Housekeeping Genes'!M$12,"")</f>
        <v/>
      </c>
      <c r="BE82" s="22" t="str">
        <f ca="1">IF(ISNUMBER(M82-'Choose Housekeeping Genes'!N$12),M82-'Choose Housekeeping Genes'!N$12,"")</f>
        <v/>
      </c>
      <c r="BF82" s="22" t="str">
        <f ca="1">IF(ISNUMBER(N82-'Choose Housekeeping Genes'!O$12),N82-'Choose Housekeeping Genes'!O$12,"")</f>
        <v/>
      </c>
      <c r="BG82" s="22" t="str">
        <f ca="1">IF(ISNUMBER(O82-'Choose Housekeeping Genes'!P$12),O82-'Choose Housekeeping Genes'!P$12,"")</f>
        <v/>
      </c>
      <c r="BH82" s="22" t="str">
        <f ca="1">IF(ISNUMBER(P82-'Choose Housekeeping Genes'!Q$12),P82-'Choose Housekeeping Genes'!Q$12,"")</f>
        <v/>
      </c>
      <c r="BI82" s="22" t="str">
        <f ca="1">IF(ISNUMBER(Q82-'Choose Housekeeping Genes'!R$12),Q82-'Choose Housekeeping Genes'!R$12,"")</f>
        <v/>
      </c>
      <c r="BJ82" s="22" t="str">
        <f ca="1">IF(ISNUMBER(R82-'Choose Housekeeping Genes'!S$12),R82-'Choose Housekeeping Genes'!S$12,"")</f>
        <v/>
      </c>
      <c r="BK82" s="22" t="str">
        <f ca="1">IF(ISNUMBER(S82-'Choose Housekeeping Genes'!T$12),S82-'Choose Housekeeping Genes'!T$12,"")</f>
        <v/>
      </c>
      <c r="BL82" s="22" t="str">
        <f ca="1">IF(ISNUMBER(T82-'Choose Housekeeping Genes'!U$12),T82-'Choose Housekeeping Genes'!U$12,"")</f>
        <v/>
      </c>
      <c r="BM82" s="22" t="str">
        <f ca="1">IF(ISNUMBER(U82-'Choose Housekeeping Genes'!V$12),U82-'Choose Housekeeping Genes'!V$12,"")</f>
        <v/>
      </c>
      <c r="BN82" s="22" t="str">
        <f ca="1">IF(ISNUMBER(V82-'Choose Housekeeping Genes'!W$12),V82-'Choose Housekeeping Genes'!W$12,"")</f>
        <v/>
      </c>
      <c r="BO82" s="147" t="str">
        <f t="shared" si="48"/>
        <v>Hm629797</v>
      </c>
      <c r="BP82" s="145" t="s">
        <v>282</v>
      </c>
      <c r="BQ82" s="22" t="str">
        <f ca="1">IF(ISNUMBER(Y82-'Choose Housekeeping Genes'!AA$12),Y82-'Choose Housekeeping Genes'!AA$12,"")</f>
        <v/>
      </c>
      <c r="BR82" s="22" t="str">
        <f ca="1">IF(ISNUMBER(Z82-'Choose Housekeeping Genes'!AB$12),Z82-'Choose Housekeeping Genes'!AB$12,"")</f>
        <v/>
      </c>
      <c r="BS82" s="22" t="str">
        <f ca="1">IF(ISNUMBER(AA82-'Choose Housekeeping Genes'!AC$12),AA82-'Choose Housekeeping Genes'!AC$12,"")</f>
        <v/>
      </c>
      <c r="BT82" s="22" t="str">
        <f ca="1">IF(ISNUMBER(AB82-'Choose Housekeeping Genes'!AD$12),AB82-'Choose Housekeeping Genes'!AD$12,"")</f>
        <v/>
      </c>
      <c r="BU82" s="22" t="str">
        <f ca="1">IF(ISNUMBER(AC82-'Choose Housekeeping Genes'!AE$12),AC82-'Choose Housekeeping Genes'!AE$12,"")</f>
        <v/>
      </c>
      <c r="BV82" s="22" t="str">
        <f ca="1">IF(ISNUMBER(AD82-'Choose Housekeeping Genes'!AF$12),AD82-'Choose Housekeeping Genes'!AF$12,"")</f>
        <v/>
      </c>
      <c r="BW82" s="22" t="str">
        <f ca="1">IF(ISNUMBER(AE82-'Choose Housekeeping Genes'!AG$12),AE82-'Choose Housekeeping Genes'!AG$12,"")</f>
        <v/>
      </c>
      <c r="BX82" s="22" t="str">
        <f ca="1">IF(ISNUMBER(AF82-'Choose Housekeeping Genes'!AH$12),AF82-'Choose Housekeeping Genes'!AH$12,"")</f>
        <v/>
      </c>
      <c r="BY82" s="22" t="str">
        <f ca="1">IF(ISNUMBER(AG82-'Choose Housekeeping Genes'!AI$12),AG82-'Choose Housekeeping Genes'!AI$12,"")</f>
        <v/>
      </c>
      <c r="BZ82" s="22" t="str">
        <f ca="1">IF(ISNUMBER(AH82-'Choose Housekeeping Genes'!AJ$12),AH82-'Choose Housekeeping Genes'!AJ$12,"")</f>
        <v/>
      </c>
      <c r="CA82" s="22" t="str">
        <f ca="1">IF(ISNUMBER(AI82-'Choose Housekeeping Genes'!AK$12),AI82-'Choose Housekeeping Genes'!AK$12,"")</f>
        <v/>
      </c>
      <c r="CB82" s="22" t="str">
        <f ca="1">IF(ISNUMBER(AJ82-'Choose Housekeeping Genes'!AL$12),AJ82-'Choose Housekeeping Genes'!AL$12,"")</f>
        <v/>
      </c>
      <c r="CC82" s="22" t="str">
        <f ca="1">IF(ISNUMBER(AK82-'Choose Housekeeping Genes'!AM$12),AK82-'Choose Housekeeping Genes'!AM$12,"")</f>
        <v/>
      </c>
      <c r="CD82" s="22" t="str">
        <f ca="1">IF(ISNUMBER(AL82-'Choose Housekeeping Genes'!AN$12),AL82-'Choose Housekeeping Genes'!AN$12,"")</f>
        <v/>
      </c>
      <c r="CE82" s="22" t="str">
        <f ca="1">IF(ISNUMBER(AM82-'Choose Housekeeping Genes'!AO$12),AM82-'Choose Housekeeping Genes'!AO$12,"")</f>
        <v/>
      </c>
      <c r="CF82" s="22" t="str">
        <f ca="1">IF(ISNUMBER(AN82-'Choose Housekeeping Genes'!AP$12),AN82-'Choose Housekeeping Genes'!AP$12,"")</f>
        <v/>
      </c>
      <c r="CG82" s="22" t="str">
        <f ca="1">IF(ISNUMBER(AO82-'Choose Housekeeping Genes'!AQ$12),AO82-'Choose Housekeeping Genes'!AQ$12,"")</f>
        <v/>
      </c>
      <c r="CH82" s="22" t="str">
        <f ca="1">IF(ISNUMBER(AP82-'Choose Housekeeping Genes'!AR$12),AP82-'Choose Housekeeping Genes'!AR$12,"")</f>
        <v/>
      </c>
      <c r="CI82" s="22" t="str">
        <f ca="1">IF(ISNUMBER(AQ82-'Choose Housekeeping Genes'!AS$12),AQ82-'Choose Housekeeping Genes'!AS$12,"")</f>
        <v/>
      </c>
      <c r="CJ82" s="22" t="str">
        <f ca="1">IF(ISNUMBER(AR82-'Choose Housekeeping Genes'!AT$12),AR82-'Choose Housekeeping Genes'!AT$12,"")</f>
        <v/>
      </c>
      <c r="CK82" s="69" t="e">
        <f t="shared" ca="1" si="49"/>
        <v>#DIV/0!</v>
      </c>
      <c r="CL82" s="148" t="e">
        <f t="shared" ca="1" si="50"/>
        <v>#DIV/0!</v>
      </c>
      <c r="DA82" s="73" t="str">
        <f>'Transcript table'!C90</f>
        <v>Hm629797</v>
      </c>
      <c r="DB82" s="21" t="s">
        <v>282</v>
      </c>
      <c r="DC82" s="68" t="str">
        <f t="shared" ca="1" si="51"/>
        <v/>
      </c>
      <c r="DD82" s="68" t="str">
        <f t="shared" ca="1" si="52"/>
        <v/>
      </c>
      <c r="DE82" s="68" t="str">
        <f t="shared" ca="1" si="53"/>
        <v/>
      </c>
      <c r="DF82" s="68" t="str">
        <f t="shared" ca="1" si="54"/>
        <v/>
      </c>
      <c r="DG82" s="68" t="str">
        <f t="shared" ca="1" si="55"/>
        <v/>
      </c>
      <c r="DH82" s="68" t="str">
        <f t="shared" ca="1" si="56"/>
        <v/>
      </c>
      <c r="DI82" s="68" t="str">
        <f t="shared" ca="1" si="57"/>
        <v/>
      </c>
      <c r="DJ82" s="68" t="str">
        <f t="shared" ca="1" si="58"/>
        <v/>
      </c>
      <c r="DK82" s="68" t="str">
        <f t="shared" ca="1" si="59"/>
        <v/>
      </c>
      <c r="DL82" s="68" t="str">
        <f t="shared" ca="1" si="60"/>
        <v/>
      </c>
      <c r="DM82" s="68" t="str">
        <f t="shared" ca="1" si="61"/>
        <v/>
      </c>
      <c r="DN82" s="68" t="str">
        <f t="shared" ca="1" si="62"/>
        <v/>
      </c>
      <c r="DO82" s="68" t="str">
        <f t="shared" ca="1" si="63"/>
        <v/>
      </c>
      <c r="DP82" s="68" t="str">
        <f t="shared" ca="1" si="64"/>
        <v/>
      </c>
      <c r="DQ82" s="68" t="str">
        <f t="shared" ca="1" si="65"/>
        <v/>
      </c>
      <c r="DR82" s="68" t="str">
        <f t="shared" ca="1" si="66"/>
        <v/>
      </c>
      <c r="DS82" s="68" t="str">
        <f t="shared" ca="1" si="67"/>
        <v/>
      </c>
      <c r="DT82" s="68" t="str">
        <f t="shared" ca="1" si="68"/>
        <v/>
      </c>
      <c r="DU82" s="68" t="str">
        <f t="shared" ca="1" si="69"/>
        <v/>
      </c>
      <c r="DV82" s="68" t="str">
        <f t="shared" ca="1" si="70"/>
        <v/>
      </c>
      <c r="DW82" s="146" t="str">
        <f>'Transcript table'!C90</f>
        <v>Hm629797</v>
      </c>
      <c r="DX82" s="145" t="s">
        <v>282</v>
      </c>
      <c r="DY82" s="68" t="str">
        <f t="shared" ca="1" si="71"/>
        <v/>
      </c>
      <c r="DZ82" s="68" t="str">
        <f t="shared" ca="1" si="72"/>
        <v/>
      </c>
      <c r="EA82" s="68" t="str">
        <f t="shared" ca="1" si="73"/>
        <v/>
      </c>
      <c r="EB82" s="68" t="str">
        <f t="shared" ca="1" si="74"/>
        <v/>
      </c>
      <c r="EC82" s="68" t="str">
        <f t="shared" ca="1" si="75"/>
        <v/>
      </c>
      <c r="ED82" s="68" t="str">
        <f t="shared" ca="1" si="76"/>
        <v/>
      </c>
      <c r="EE82" s="68" t="str">
        <f t="shared" ca="1" si="77"/>
        <v/>
      </c>
      <c r="EF82" s="68" t="str">
        <f t="shared" ca="1" si="78"/>
        <v/>
      </c>
      <c r="EG82" s="68" t="str">
        <f t="shared" ca="1" si="79"/>
        <v/>
      </c>
      <c r="EH82" s="68" t="str">
        <f t="shared" ca="1" si="80"/>
        <v/>
      </c>
      <c r="EI82" s="68" t="str">
        <f t="shared" ca="1" si="81"/>
        <v/>
      </c>
      <c r="EJ82" s="68" t="str">
        <f t="shared" ca="1" si="82"/>
        <v/>
      </c>
      <c r="EK82" s="68" t="str">
        <f t="shared" ca="1" si="83"/>
        <v/>
      </c>
      <c r="EL82" s="68" t="str">
        <f t="shared" ca="1" si="84"/>
        <v/>
      </c>
      <c r="EM82" s="68" t="str">
        <f t="shared" ca="1" si="85"/>
        <v/>
      </c>
      <c r="EN82" s="68" t="str">
        <f t="shared" ca="1" si="86"/>
        <v/>
      </c>
      <c r="EO82" s="68" t="str">
        <f t="shared" ca="1" si="87"/>
        <v/>
      </c>
      <c r="EP82" s="68" t="str">
        <f t="shared" ca="1" si="88"/>
        <v/>
      </c>
      <c r="EQ82" s="68" t="str">
        <f t="shared" ca="1" si="89"/>
        <v/>
      </c>
      <c r="ER82" s="68" t="str">
        <f t="shared" ca="1" si="90"/>
        <v/>
      </c>
    </row>
    <row r="83" spans="1:148" ht="12.75" customHeight="1">
      <c r="A83" s="139" t="str">
        <f>'Test Sample Data'!A83</f>
        <v>Hotair</v>
      </c>
      <c r="B83" s="141" t="s">
        <v>280</v>
      </c>
      <c r="C83" s="22" t="str">
        <f>IF(SUM('Test Sample Data'!C$3:C$194)&gt;10,IF(AND(ISNUMBER('Test Sample Data'!C83),'Test Sample Data'!C83&lt;35,'Test Sample Data'!C83&gt;0),'Test Sample Data'!C83-'Choose Housekeeping Genes'!D$20,35-'Choose Housekeeping Genes'!D$20),"")</f>
        <v/>
      </c>
      <c r="D83" s="22" t="str">
        <f>IF(SUM('Test Sample Data'!D$3:D$194)&gt;10,IF(AND(ISNUMBER('Test Sample Data'!D83),'Test Sample Data'!D83&lt;35,'Test Sample Data'!D83&gt;0),'Test Sample Data'!D83-'Choose Housekeeping Genes'!E$20,35-'Choose Housekeeping Genes'!E$20),"")</f>
        <v/>
      </c>
      <c r="E83" s="22" t="str">
        <f>IF(SUM('Test Sample Data'!E$3:E$194)&gt;10,IF(AND(ISNUMBER('Test Sample Data'!E83),'Test Sample Data'!E83&lt;35,'Test Sample Data'!E83&gt;0),'Test Sample Data'!E83-'Choose Housekeeping Genes'!F$20,35-'Choose Housekeeping Genes'!F$20),"")</f>
        <v/>
      </c>
      <c r="F83" s="22" t="str">
        <f>IF(SUM('Test Sample Data'!F$3:F$194)&gt;10,IF(AND(ISNUMBER('Test Sample Data'!F83),'Test Sample Data'!F83&lt;35,'Test Sample Data'!F83&gt;0),'Test Sample Data'!F83-'Choose Housekeeping Genes'!G$20,35-'Choose Housekeeping Genes'!G$20),"")</f>
        <v/>
      </c>
      <c r="G83" s="22" t="str">
        <f>IF(SUM('Test Sample Data'!G$3:G$194)&gt;10,IF(AND(ISNUMBER('Test Sample Data'!G83),'Test Sample Data'!G83&lt;35,'Test Sample Data'!G83&gt;0),'Test Sample Data'!G83-'Choose Housekeeping Genes'!H$20,35-'Choose Housekeeping Genes'!H$20),"")</f>
        <v/>
      </c>
      <c r="H83" s="22" t="str">
        <f>IF(SUM('Test Sample Data'!H$3:H$194)&gt;10,IF(AND(ISNUMBER('Test Sample Data'!H83),'Test Sample Data'!H83&lt;35,'Test Sample Data'!H83&gt;0),'Test Sample Data'!H83-'Choose Housekeeping Genes'!I$20,35-'Choose Housekeeping Genes'!I$20),"")</f>
        <v/>
      </c>
      <c r="I83" s="22" t="str">
        <f>IF(SUM('Test Sample Data'!I$3:I$194)&gt;10,IF(AND(ISNUMBER('Test Sample Data'!I83),'Test Sample Data'!I83&lt;35,'Test Sample Data'!I83&gt;0),'Test Sample Data'!I83-'Choose Housekeeping Genes'!J$20,35-'Choose Housekeeping Genes'!J$20),"")</f>
        <v/>
      </c>
      <c r="J83" s="22" t="str">
        <f>IF(SUM('Test Sample Data'!J$3:J$194)&gt;10,IF(AND(ISNUMBER('Test Sample Data'!J83),'Test Sample Data'!J83&lt;35,'Test Sample Data'!J83&gt;0),'Test Sample Data'!J83-'Choose Housekeeping Genes'!K$20,35-'Choose Housekeeping Genes'!K$20),"")</f>
        <v/>
      </c>
      <c r="K83" s="22" t="str">
        <f>IF(SUM('Test Sample Data'!K$3:K$194)&gt;10,IF(AND(ISNUMBER('Test Sample Data'!K83),'Test Sample Data'!K83&lt;35,'Test Sample Data'!K83&gt;0),'Test Sample Data'!K83-'Choose Housekeeping Genes'!L$20,35-'Choose Housekeeping Genes'!L$20),"")</f>
        <v/>
      </c>
      <c r="L83" s="22" t="str">
        <f>IF(SUM('Test Sample Data'!L$3:L$194)&gt;10,IF(AND(ISNUMBER('Test Sample Data'!L83),'Test Sample Data'!L83&lt;35,'Test Sample Data'!L83&gt;0),'Test Sample Data'!L83-'Choose Housekeeping Genes'!M$20,35-'Choose Housekeeping Genes'!M$20),"")</f>
        <v/>
      </c>
      <c r="M83" s="22" t="str">
        <f>IF(SUM('Test Sample Data'!M$3:M$194)&gt;10,IF(AND(ISNUMBER('Test Sample Data'!M83),'Test Sample Data'!M83&lt;35,'Test Sample Data'!M83&gt;0),'Test Sample Data'!M83-'Choose Housekeeping Genes'!N$20,35-'Choose Housekeeping Genes'!N$20),"")</f>
        <v/>
      </c>
      <c r="N83" s="22" t="str">
        <f>IF(SUM('Test Sample Data'!N$3:N$194)&gt;10,IF(AND(ISNUMBER('Test Sample Data'!N83),'Test Sample Data'!N83&lt;35,'Test Sample Data'!N83&gt;0),'Test Sample Data'!N83-'Choose Housekeeping Genes'!O$20,35-'Choose Housekeeping Genes'!O$20),"")</f>
        <v/>
      </c>
      <c r="O83" s="22" t="str">
        <f>IF(SUM('Test Sample Data'!O$3:O$194)&gt;10,IF(AND(ISNUMBER('Test Sample Data'!O83),'Test Sample Data'!O83&lt;35,'Test Sample Data'!O83&gt;0),'Test Sample Data'!O83-'Choose Housekeeping Genes'!P$20,35-'Choose Housekeeping Genes'!P$20),"")</f>
        <v/>
      </c>
      <c r="P83" s="22" t="str">
        <f>IF(SUM('Test Sample Data'!P$3:P$194)&gt;10,IF(AND(ISNUMBER('Test Sample Data'!P83),'Test Sample Data'!P83&lt;35,'Test Sample Data'!P83&gt;0),'Test Sample Data'!P83-'Choose Housekeeping Genes'!Q$20,35-'Choose Housekeeping Genes'!Q$20),"")</f>
        <v/>
      </c>
      <c r="Q83" s="22" t="str">
        <f>IF(SUM('Test Sample Data'!Q$3:Q$194)&gt;10,IF(AND(ISNUMBER('Test Sample Data'!Q83),'Test Sample Data'!Q83&lt;35,'Test Sample Data'!Q83&gt;0),'Test Sample Data'!Q83-'Choose Housekeeping Genes'!R$20,35-'Choose Housekeeping Genes'!R$20),"")</f>
        <v/>
      </c>
      <c r="R83" s="22" t="str">
        <f>IF(SUM('Test Sample Data'!R$3:R$194)&gt;10,IF(AND(ISNUMBER('Test Sample Data'!R83),'Test Sample Data'!R83&lt;35,'Test Sample Data'!R83&gt;0),'Test Sample Data'!R83-'Choose Housekeeping Genes'!S$20,35-'Choose Housekeeping Genes'!S$20),"")</f>
        <v/>
      </c>
      <c r="S83" s="22" t="str">
        <f>IF(SUM('Test Sample Data'!S$3:S$194)&gt;10,IF(AND(ISNUMBER('Test Sample Data'!S83),'Test Sample Data'!S83&lt;35,'Test Sample Data'!S83&gt;0),'Test Sample Data'!S83-'Choose Housekeeping Genes'!T$20,35-'Choose Housekeeping Genes'!T$20),"")</f>
        <v/>
      </c>
      <c r="T83" s="22" t="str">
        <f>IF(SUM('Test Sample Data'!T$3:T$194)&gt;10,IF(AND(ISNUMBER('Test Sample Data'!T83),'Test Sample Data'!T83&lt;35,'Test Sample Data'!T83&gt;0),'Test Sample Data'!T83-'Choose Housekeeping Genes'!U$20,35-'Choose Housekeeping Genes'!U$20),"")</f>
        <v/>
      </c>
      <c r="U83" s="22" t="str">
        <f>IF(SUM('Test Sample Data'!U$3:U$194)&gt;10,IF(AND(ISNUMBER('Test Sample Data'!U83),'Test Sample Data'!U83&lt;35,'Test Sample Data'!U83&gt;0),'Test Sample Data'!U83-'Choose Housekeeping Genes'!V$20,35-'Choose Housekeeping Genes'!V$20),"")</f>
        <v/>
      </c>
      <c r="V83" s="22" t="str">
        <f>IF(SUM('Test Sample Data'!V$3:V$194)&gt;10,IF(AND(ISNUMBER('Test Sample Data'!V83),'Test Sample Data'!V83&lt;35,'Test Sample Data'!V83&gt;0),'Test Sample Data'!V83-'Choose Housekeeping Genes'!W$20,35-'Choose Housekeeping Genes'!W$20),"")</f>
        <v/>
      </c>
      <c r="W83" s="144" t="str">
        <f>'Control Sample Data'!A83</f>
        <v>Hotair</v>
      </c>
      <c r="X83" s="145" t="s">
        <v>280</v>
      </c>
      <c r="Y83" s="22" t="str">
        <f>IF(SUM('Control Sample Data'!C$3:C$194)&gt;10,IF(AND(ISNUMBER('Control Sample Data'!C83),'Control Sample Data'!C83&lt;35,'Control Sample Data'!C83&gt;0),'Control Sample Data'!C83-'Choose Housekeeping Genes'!AA$20,35-'Choose Housekeeping Genes'!AA$20),"")</f>
        <v/>
      </c>
      <c r="Z83" s="22" t="str">
        <f>IF(SUM('Control Sample Data'!D$3:D$194)&gt;10,IF(AND(ISNUMBER('Control Sample Data'!D83),'Control Sample Data'!D83&lt;35,'Control Sample Data'!D83&gt;0),'Control Sample Data'!D83-'Choose Housekeeping Genes'!AB$20,35-'Choose Housekeeping Genes'!AB$20),"")</f>
        <v/>
      </c>
      <c r="AA83" s="22" t="str">
        <f>IF(SUM('Control Sample Data'!E$3:E$194)&gt;10,IF(AND(ISNUMBER('Control Sample Data'!E83),'Control Sample Data'!E83&lt;35,'Control Sample Data'!E83&gt;0),'Control Sample Data'!E83-'Choose Housekeeping Genes'!AC$20,35-'Choose Housekeeping Genes'!AC$20),"")</f>
        <v/>
      </c>
      <c r="AB83" s="22" t="str">
        <f>IF(SUM('Control Sample Data'!F$3:F$194)&gt;10,IF(AND(ISNUMBER('Control Sample Data'!F83),'Control Sample Data'!F83&lt;35,'Control Sample Data'!F83&gt;0),'Control Sample Data'!F83-'Choose Housekeeping Genes'!AD$20,35-'Choose Housekeeping Genes'!AD$20),"")</f>
        <v/>
      </c>
      <c r="AC83" s="22" t="str">
        <f>IF(SUM('Control Sample Data'!G$3:G$194)&gt;10,IF(AND(ISNUMBER('Control Sample Data'!G83),'Control Sample Data'!G83&lt;35,'Control Sample Data'!G83&gt;0),'Control Sample Data'!G83-'Choose Housekeeping Genes'!AE$20,35-'Choose Housekeeping Genes'!AE$20),"")</f>
        <v/>
      </c>
      <c r="AD83" s="22" t="str">
        <f>IF(SUM('Control Sample Data'!H$3:H$194)&gt;10,IF(AND(ISNUMBER('Control Sample Data'!H83),'Control Sample Data'!H83&lt;35,'Control Sample Data'!H83&gt;0),'Control Sample Data'!H83-'Choose Housekeeping Genes'!AF$20,35-'Choose Housekeeping Genes'!AF$20),"")</f>
        <v/>
      </c>
      <c r="AE83" s="22" t="str">
        <f>IF(SUM('Control Sample Data'!I$3:I$194)&gt;10,IF(AND(ISNUMBER('Control Sample Data'!I83),'Control Sample Data'!I83&lt;35,'Control Sample Data'!I83&gt;0),'Control Sample Data'!I83-'Choose Housekeeping Genes'!AG$20,35-'Choose Housekeeping Genes'!AG$20),"")</f>
        <v/>
      </c>
      <c r="AF83" s="22" t="str">
        <f>IF(SUM('Control Sample Data'!J$3:J$194)&gt;10,IF(AND(ISNUMBER('Control Sample Data'!J83),'Control Sample Data'!J83&lt;35,'Control Sample Data'!J83&gt;0),'Control Sample Data'!J83-'Choose Housekeeping Genes'!AH$20,35-'Choose Housekeeping Genes'!AH$20),"")</f>
        <v/>
      </c>
      <c r="AG83" s="22" t="str">
        <f>IF(SUM('Control Sample Data'!K$3:K$194)&gt;10,IF(AND(ISNUMBER('Control Sample Data'!K83),'Control Sample Data'!K83&lt;35,'Control Sample Data'!K83&gt;0),'Control Sample Data'!K83-'Choose Housekeeping Genes'!AI$20,35-'Choose Housekeeping Genes'!AI$20),"")</f>
        <v/>
      </c>
      <c r="AH83" s="22" t="str">
        <f>IF(SUM('Control Sample Data'!L$3:L$194)&gt;10,IF(AND(ISNUMBER('Control Sample Data'!L83),'Control Sample Data'!L83&lt;35,'Control Sample Data'!L83&gt;0),'Control Sample Data'!L83-'Choose Housekeeping Genes'!AJ$20,35-'Choose Housekeeping Genes'!AJ$20),"")</f>
        <v/>
      </c>
      <c r="AI83" s="22" t="str">
        <f>IF(SUM('Control Sample Data'!M$3:M$194)&gt;10,IF(AND(ISNUMBER('Control Sample Data'!M83),'Control Sample Data'!M83&lt;35,'Control Sample Data'!M83&gt;0),'Control Sample Data'!M83-'Choose Housekeeping Genes'!AK$20,35-'Choose Housekeeping Genes'!AK$20),"")</f>
        <v/>
      </c>
      <c r="AJ83" s="22" t="str">
        <f>IF(SUM('Control Sample Data'!N$3:N$194)&gt;10,IF(AND(ISNUMBER('Control Sample Data'!N83),'Control Sample Data'!N83&lt;35,'Control Sample Data'!N83&gt;0),'Control Sample Data'!N83-'Choose Housekeeping Genes'!AL$20,35-'Choose Housekeeping Genes'!AL$20),"")</f>
        <v/>
      </c>
      <c r="AK83" s="22" t="str">
        <f>IF(SUM('Control Sample Data'!O$3:O$194)&gt;10,IF(AND(ISNUMBER('Control Sample Data'!O83),'Control Sample Data'!O83&lt;35,'Control Sample Data'!O83&gt;0),'Control Sample Data'!O83-'Choose Housekeeping Genes'!AM$20,35-'Choose Housekeeping Genes'!AM$20),"")</f>
        <v/>
      </c>
      <c r="AL83" s="22" t="str">
        <f>IF(SUM('Control Sample Data'!P$3:P$194)&gt;10,IF(AND(ISNUMBER('Control Sample Data'!P83),'Control Sample Data'!P83&lt;35,'Control Sample Data'!P83&gt;0),'Control Sample Data'!P83-'Choose Housekeeping Genes'!AN$20,35-'Choose Housekeeping Genes'!AN$20),"")</f>
        <v/>
      </c>
      <c r="AM83" s="22" t="str">
        <f>IF(SUM('Control Sample Data'!Q$3:Q$194)&gt;10,IF(AND(ISNUMBER('Control Sample Data'!Q83),'Control Sample Data'!Q83&lt;35,'Control Sample Data'!Q83&gt;0),'Control Sample Data'!Q83-'Choose Housekeeping Genes'!AO$20,35-'Choose Housekeeping Genes'!AO$20),"")</f>
        <v/>
      </c>
      <c r="AN83" s="22" t="str">
        <f>IF(SUM('Control Sample Data'!R$3:R$194)&gt;10,IF(AND(ISNUMBER('Control Sample Data'!R83),'Control Sample Data'!R83&lt;35,'Control Sample Data'!R83&gt;0),'Control Sample Data'!R83-'Choose Housekeeping Genes'!AP$20,35-'Choose Housekeeping Genes'!AP$20),"")</f>
        <v/>
      </c>
      <c r="AO83" s="22" t="str">
        <f>IF(SUM('Control Sample Data'!S$3:S$194)&gt;10,IF(AND(ISNUMBER('Control Sample Data'!S83),'Control Sample Data'!S83&lt;35,'Control Sample Data'!S83&gt;0),'Control Sample Data'!S83-'Choose Housekeeping Genes'!AQ$20,35-'Choose Housekeeping Genes'!AQ$20),"")</f>
        <v/>
      </c>
      <c r="AP83" s="22" t="str">
        <f>IF(SUM('Control Sample Data'!T$3:T$194)&gt;10,IF(AND(ISNUMBER('Control Sample Data'!T83),'Control Sample Data'!T83&lt;35,'Control Sample Data'!T83&gt;0),'Control Sample Data'!T83-'Choose Housekeeping Genes'!AR$20,35-'Choose Housekeeping Genes'!AR$20),"")</f>
        <v/>
      </c>
      <c r="AQ83" s="22" t="str">
        <f>IF(SUM('Control Sample Data'!U$3:U$194)&gt;10,IF(AND(ISNUMBER('Control Sample Data'!U83),'Control Sample Data'!U83&lt;35,'Control Sample Data'!U83&gt;0),'Control Sample Data'!U83-'Choose Housekeeping Genes'!AS$20,35-'Choose Housekeeping Genes'!AS$20),"")</f>
        <v/>
      </c>
      <c r="AR83" s="22" t="str">
        <f>IF(SUM('Control Sample Data'!V$3:V$194)&gt;10,IF(AND(ISNUMBER('Control Sample Data'!V83),'Control Sample Data'!V83&lt;35,'Control Sample Data'!V83&gt;0),'Control Sample Data'!V83-'Choose Housekeeping Genes'!AT$20,35-'Choose Housekeeping Genes'!AT$20),"")</f>
        <v/>
      </c>
      <c r="AS83" s="73" t="str">
        <f>'Control Sample Data'!A83</f>
        <v>Hotair</v>
      </c>
      <c r="AT83" s="21" t="s">
        <v>280</v>
      </c>
      <c r="AU83" s="22" t="str">
        <f ca="1">IF(ISNUMBER(C83-'Choose Housekeeping Genes'!D$12),C83-'Choose Housekeeping Genes'!D$12,"")</f>
        <v/>
      </c>
      <c r="AV83" s="22" t="str">
        <f ca="1">IF(ISNUMBER(D83-'Choose Housekeeping Genes'!E$12),D83-'Choose Housekeeping Genes'!E$12,"")</f>
        <v/>
      </c>
      <c r="AW83" s="22" t="str">
        <f ca="1">IF(ISNUMBER(E83-'Choose Housekeeping Genes'!F$12),E83-'Choose Housekeeping Genes'!F$12,"")</f>
        <v/>
      </c>
      <c r="AX83" s="22" t="str">
        <f ca="1">IF(ISNUMBER(F83-'Choose Housekeeping Genes'!G$12),F83-'Choose Housekeeping Genes'!G$12,"")</f>
        <v/>
      </c>
      <c r="AY83" s="22" t="str">
        <f ca="1">IF(ISNUMBER(G83-'Choose Housekeeping Genes'!H$12),G83-'Choose Housekeeping Genes'!H$12,"")</f>
        <v/>
      </c>
      <c r="AZ83" s="22" t="str">
        <f ca="1">IF(ISNUMBER(H83-'Choose Housekeeping Genes'!I$12),H83-'Choose Housekeeping Genes'!I$12,"")</f>
        <v/>
      </c>
      <c r="BA83" s="22" t="str">
        <f ca="1">IF(ISNUMBER(I83-'Choose Housekeeping Genes'!J$12),I83-'Choose Housekeeping Genes'!J$12,"")</f>
        <v/>
      </c>
      <c r="BB83" s="22" t="str">
        <f ca="1">IF(ISNUMBER(J83-'Choose Housekeeping Genes'!K$12),J83-'Choose Housekeeping Genes'!K$12,"")</f>
        <v/>
      </c>
      <c r="BC83" s="22" t="str">
        <f ca="1">IF(ISNUMBER(K83-'Choose Housekeeping Genes'!L$12),K83-'Choose Housekeeping Genes'!L$12,"")</f>
        <v/>
      </c>
      <c r="BD83" s="22" t="str">
        <f ca="1">IF(ISNUMBER(L83-'Choose Housekeeping Genes'!M$12),L83-'Choose Housekeeping Genes'!M$12,"")</f>
        <v/>
      </c>
      <c r="BE83" s="22" t="str">
        <f ca="1">IF(ISNUMBER(M83-'Choose Housekeeping Genes'!N$12),M83-'Choose Housekeeping Genes'!N$12,"")</f>
        <v/>
      </c>
      <c r="BF83" s="22" t="str">
        <f ca="1">IF(ISNUMBER(N83-'Choose Housekeeping Genes'!O$12),N83-'Choose Housekeeping Genes'!O$12,"")</f>
        <v/>
      </c>
      <c r="BG83" s="22" t="str">
        <f ca="1">IF(ISNUMBER(O83-'Choose Housekeeping Genes'!P$12),O83-'Choose Housekeeping Genes'!P$12,"")</f>
        <v/>
      </c>
      <c r="BH83" s="22" t="str">
        <f ca="1">IF(ISNUMBER(P83-'Choose Housekeeping Genes'!Q$12),P83-'Choose Housekeeping Genes'!Q$12,"")</f>
        <v/>
      </c>
      <c r="BI83" s="22" t="str">
        <f ca="1">IF(ISNUMBER(Q83-'Choose Housekeeping Genes'!R$12),Q83-'Choose Housekeeping Genes'!R$12,"")</f>
        <v/>
      </c>
      <c r="BJ83" s="22" t="str">
        <f ca="1">IF(ISNUMBER(R83-'Choose Housekeeping Genes'!S$12),R83-'Choose Housekeeping Genes'!S$12,"")</f>
        <v/>
      </c>
      <c r="BK83" s="22" t="str">
        <f ca="1">IF(ISNUMBER(S83-'Choose Housekeeping Genes'!T$12),S83-'Choose Housekeeping Genes'!T$12,"")</f>
        <v/>
      </c>
      <c r="BL83" s="22" t="str">
        <f ca="1">IF(ISNUMBER(T83-'Choose Housekeeping Genes'!U$12),T83-'Choose Housekeeping Genes'!U$12,"")</f>
        <v/>
      </c>
      <c r="BM83" s="22" t="str">
        <f ca="1">IF(ISNUMBER(U83-'Choose Housekeeping Genes'!V$12),U83-'Choose Housekeeping Genes'!V$12,"")</f>
        <v/>
      </c>
      <c r="BN83" s="22" t="str">
        <f ca="1">IF(ISNUMBER(V83-'Choose Housekeeping Genes'!W$12),V83-'Choose Housekeeping Genes'!W$12,"")</f>
        <v/>
      </c>
      <c r="BO83" s="147" t="str">
        <f t="shared" si="48"/>
        <v>Hotair</v>
      </c>
      <c r="BP83" s="145" t="s">
        <v>280</v>
      </c>
      <c r="BQ83" s="22" t="str">
        <f ca="1">IF(ISNUMBER(Y83-'Choose Housekeeping Genes'!AA$12),Y83-'Choose Housekeeping Genes'!AA$12,"")</f>
        <v/>
      </c>
      <c r="BR83" s="22" t="str">
        <f ca="1">IF(ISNUMBER(Z83-'Choose Housekeeping Genes'!AB$12),Z83-'Choose Housekeeping Genes'!AB$12,"")</f>
        <v/>
      </c>
      <c r="BS83" s="22" t="str">
        <f ca="1">IF(ISNUMBER(AA83-'Choose Housekeeping Genes'!AC$12),AA83-'Choose Housekeeping Genes'!AC$12,"")</f>
        <v/>
      </c>
      <c r="BT83" s="22" t="str">
        <f ca="1">IF(ISNUMBER(AB83-'Choose Housekeeping Genes'!AD$12),AB83-'Choose Housekeeping Genes'!AD$12,"")</f>
        <v/>
      </c>
      <c r="BU83" s="22" t="str">
        <f ca="1">IF(ISNUMBER(AC83-'Choose Housekeeping Genes'!AE$12),AC83-'Choose Housekeeping Genes'!AE$12,"")</f>
        <v/>
      </c>
      <c r="BV83" s="22" t="str">
        <f ca="1">IF(ISNUMBER(AD83-'Choose Housekeeping Genes'!AF$12),AD83-'Choose Housekeeping Genes'!AF$12,"")</f>
        <v/>
      </c>
      <c r="BW83" s="22" t="str">
        <f ca="1">IF(ISNUMBER(AE83-'Choose Housekeeping Genes'!AG$12),AE83-'Choose Housekeeping Genes'!AG$12,"")</f>
        <v/>
      </c>
      <c r="BX83" s="22" t="str">
        <f ca="1">IF(ISNUMBER(AF83-'Choose Housekeeping Genes'!AH$12),AF83-'Choose Housekeeping Genes'!AH$12,"")</f>
        <v/>
      </c>
      <c r="BY83" s="22" t="str">
        <f ca="1">IF(ISNUMBER(AG83-'Choose Housekeeping Genes'!AI$12),AG83-'Choose Housekeeping Genes'!AI$12,"")</f>
        <v/>
      </c>
      <c r="BZ83" s="22" t="str">
        <f ca="1">IF(ISNUMBER(AH83-'Choose Housekeeping Genes'!AJ$12),AH83-'Choose Housekeeping Genes'!AJ$12,"")</f>
        <v/>
      </c>
      <c r="CA83" s="22" t="str">
        <f ca="1">IF(ISNUMBER(AI83-'Choose Housekeeping Genes'!AK$12),AI83-'Choose Housekeeping Genes'!AK$12,"")</f>
        <v/>
      </c>
      <c r="CB83" s="22" t="str">
        <f ca="1">IF(ISNUMBER(AJ83-'Choose Housekeeping Genes'!AL$12),AJ83-'Choose Housekeeping Genes'!AL$12,"")</f>
        <v/>
      </c>
      <c r="CC83" s="22" t="str">
        <f ca="1">IF(ISNUMBER(AK83-'Choose Housekeeping Genes'!AM$12),AK83-'Choose Housekeeping Genes'!AM$12,"")</f>
        <v/>
      </c>
      <c r="CD83" s="22" t="str">
        <f ca="1">IF(ISNUMBER(AL83-'Choose Housekeeping Genes'!AN$12),AL83-'Choose Housekeeping Genes'!AN$12,"")</f>
        <v/>
      </c>
      <c r="CE83" s="22" t="str">
        <f ca="1">IF(ISNUMBER(AM83-'Choose Housekeeping Genes'!AO$12),AM83-'Choose Housekeeping Genes'!AO$12,"")</f>
        <v/>
      </c>
      <c r="CF83" s="22" t="str">
        <f ca="1">IF(ISNUMBER(AN83-'Choose Housekeeping Genes'!AP$12),AN83-'Choose Housekeeping Genes'!AP$12,"")</f>
        <v/>
      </c>
      <c r="CG83" s="22" t="str">
        <f ca="1">IF(ISNUMBER(AO83-'Choose Housekeeping Genes'!AQ$12),AO83-'Choose Housekeeping Genes'!AQ$12,"")</f>
        <v/>
      </c>
      <c r="CH83" s="22" t="str">
        <f ca="1">IF(ISNUMBER(AP83-'Choose Housekeeping Genes'!AR$12),AP83-'Choose Housekeeping Genes'!AR$12,"")</f>
        <v/>
      </c>
      <c r="CI83" s="22" t="str">
        <f ca="1">IF(ISNUMBER(AQ83-'Choose Housekeeping Genes'!AS$12),AQ83-'Choose Housekeeping Genes'!AS$12,"")</f>
        <v/>
      </c>
      <c r="CJ83" s="22" t="str">
        <f ca="1">IF(ISNUMBER(AR83-'Choose Housekeeping Genes'!AT$12),AR83-'Choose Housekeeping Genes'!AT$12,"")</f>
        <v/>
      </c>
      <c r="CK83" s="69" t="e">
        <f t="shared" ca="1" si="49"/>
        <v>#DIV/0!</v>
      </c>
      <c r="CL83" s="148" t="e">
        <f t="shared" ca="1" si="50"/>
        <v>#DIV/0!</v>
      </c>
      <c r="DA83" s="73" t="str">
        <f>'Transcript table'!C91</f>
        <v>Hotair</v>
      </c>
      <c r="DB83" s="21" t="s">
        <v>280</v>
      </c>
      <c r="DC83" s="68" t="str">
        <f t="shared" ca="1" si="51"/>
        <v/>
      </c>
      <c r="DD83" s="68" t="str">
        <f t="shared" ca="1" si="52"/>
        <v/>
      </c>
      <c r="DE83" s="68" t="str">
        <f t="shared" ca="1" si="53"/>
        <v/>
      </c>
      <c r="DF83" s="68" t="str">
        <f t="shared" ca="1" si="54"/>
        <v/>
      </c>
      <c r="DG83" s="68" t="str">
        <f t="shared" ca="1" si="55"/>
        <v/>
      </c>
      <c r="DH83" s="68" t="str">
        <f t="shared" ca="1" si="56"/>
        <v/>
      </c>
      <c r="DI83" s="68" t="str">
        <f t="shared" ca="1" si="57"/>
        <v/>
      </c>
      <c r="DJ83" s="68" t="str">
        <f t="shared" ca="1" si="58"/>
        <v/>
      </c>
      <c r="DK83" s="68" t="str">
        <f t="shared" ca="1" si="59"/>
        <v/>
      </c>
      <c r="DL83" s="68" t="str">
        <f t="shared" ca="1" si="60"/>
        <v/>
      </c>
      <c r="DM83" s="68" t="str">
        <f t="shared" ca="1" si="61"/>
        <v/>
      </c>
      <c r="DN83" s="68" t="str">
        <f t="shared" ca="1" si="62"/>
        <v/>
      </c>
      <c r="DO83" s="68" t="str">
        <f t="shared" ca="1" si="63"/>
        <v/>
      </c>
      <c r="DP83" s="68" t="str">
        <f t="shared" ca="1" si="64"/>
        <v/>
      </c>
      <c r="DQ83" s="68" t="str">
        <f t="shared" ca="1" si="65"/>
        <v/>
      </c>
      <c r="DR83" s="68" t="str">
        <f t="shared" ca="1" si="66"/>
        <v/>
      </c>
      <c r="DS83" s="68" t="str">
        <f t="shared" ca="1" si="67"/>
        <v/>
      </c>
      <c r="DT83" s="68" t="str">
        <f t="shared" ca="1" si="68"/>
        <v/>
      </c>
      <c r="DU83" s="68" t="str">
        <f t="shared" ca="1" si="69"/>
        <v/>
      </c>
      <c r="DV83" s="68" t="str">
        <f t="shared" ca="1" si="70"/>
        <v/>
      </c>
      <c r="DW83" s="146" t="str">
        <f>'Transcript table'!C91</f>
        <v>Hotair</v>
      </c>
      <c r="DX83" s="145" t="s">
        <v>280</v>
      </c>
      <c r="DY83" s="68" t="str">
        <f t="shared" ca="1" si="71"/>
        <v/>
      </c>
      <c r="DZ83" s="68" t="str">
        <f t="shared" ca="1" si="72"/>
        <v/>
      </c>
      <c r="EA83" s="68" t="str">
        <f t="shared" ca="1" si="73"/>
        <v/>
      </c>
      <c r="EB83" s="68" t="str">
        <f t="shared" ca="1" si="74"/>
        <v/>
      </c>
      <c r="EC83" s="68" t="str">
        <f t="shared" ca="1" si="75"/>
        <v/>
      </c>
      <c r="ED83" s="68" t="str">
        <f t="shared" ca="1" si="76"/>
        <v/>
      </c>
      <c r="EE83" s="68" t="str">
        <f t="shared" ca="1" si="77"/>
        <v/>
      </c>
      <c r="EF83" s="68" t="str">
        <f t="shared" ca="1" si="78"/>
        <v/>
      </c>
      <c r="EG83" s="68" t="str">
        <f t="shared" ca="1" si="79"/>
        <v/>
      </c>
      <c r="EH83" s="68" t="str">
        <f t="shared" ca="1" si="80"/>
        <v/>
      </c>
      <c r="EI83" s="68" t="str">
        <f t="shared" ca="1" si="81"/>
        <v/>
      </c>
      <c r="EJ83" s="68" t="str">
        <f t="shared" ca="1" si="82"/>
        <v/>
      </c>
      <c r="EK83" s="68" t="str">
        <f t="shared" ca="1" si="83"/>
        <v/>
      </c>
      <c r="EL83" s="68" t="str">
        <f t="shared" ca="1" si="84"/>
        <v/>
      </c>
      <c r="EM83" s="68" t="str">
        <f t="shared" ca="1" si="85"/>
        <v/>
      </c>
      <c r="EN83" s="68" t="str">
        <f t="shared" ca="1" si="86"/>
        <v/>
      </c>
      <c r="EO83" s="68" t="str">
        <f t="shared" ca="1" si="87"/>
        <v/>
      </c>
      <c r="EP83" s="68" t="str">
        <f t="shared" ca="1" si="88"/>
        <v/>
      </c>
      <c r="EQ83" s="68" t="str">
        <f t="shared" ca="1" si="89"/>
        <v/>
      </c>
      <c r="ER83" s="68" t="str">
        <f t="shared" ca="1" si="90"/>
        <v/>
      </c>
    </row>
    <row r="84" spans="1:148" ht="12.75" customHeight="1">
      <c r="A84" s="139" t="str">
        <f>'Test Sample Data'!A84</f>
        <v>Hottip-1</v>
      </c>
      <c r="B84" s="141" t="s">
        <v>278</v>
      </c>
      <c r="C84" s="22" t="str">
        <f>IF(SUM('Test Sample Data'!C$3:C$194)&gt;10,IF(AND(ISNUMBER('Test Sample Data'!C84),'Test Sample Data'!C84&lt;35,'Test Sample Data'!C84&gt;0),'Test Sample Data'!C84-'Choose Housekeeping Genes'!D$20,35-'Choose Housekeeping Genes'!D$20),"")</f>
        <v/>
      </c>
      <c r="D84" s="22" t="str">
        <f>IF(SUM('Test Sample Data'!D$3:D$194)&gt;10,IF(AND(ISNUMBER('Test Sample Data'!D84),'Test Sample Data'!D84&lt;35,'Test Sample Data'!D84&gt;0),'Test Sample Data'!D84-'Choose Housekeeping Genes'!E$20,35-'Choose Housekeeping Genes'!E$20),"")</f>
        <v/>
      </c>
      <c r="E84" s="22" t="str">
        <f>IF(SUM('Test Sample Data'!E$3:E$194)&gt;10,IF(AND(ISNUMBER('Test Sample Data'!E84),'Test Sample Data'!E84&lt;35,'Test Sample Data'!E84&gt;0),'Test Sample Data'!E84-'Choose Housekeeping Genes'!F$20,35-'Choose Housekeeping Genes'!F$20),"")</f>
        <v/>
      </c>
      <c r="F84" s="22" t="str">
        <f>IF(SUM('Test Sample Data'!F$3:F$194)&gt;10,IF(AND(ISNUMBER('Test Sample Data'!F84),'Test Sample Data'!F84&lt;35,'Test Sample Data'!F84&gt;0),'Test Sample Data'!F84-'Choose Housekeeping Genes'!G$20,35-'Choose Housekeeping Genes'!G$20),"")</f>
        <v/>
      </c>
      <c r="G84" s="22" t="str">
        <f>IF(SUM('Test Sample Data'!G$3:G$194)&gt;10,IF(AND(ISNUMBER('Test Sample Data'!G84),'Test Sample Data'!G84&lt;35,'Test Sample Data'!G84&gt;0),'Test Sample Data'!G84-'Choose Housekeeping Genes'!H$20,35-'Choose Housekeeping Genes'!H$20),"")</f>
        <v/>
      </c>
      <c r="H84" s="22" t="str">
        <f>IF(SUM('Test Sample Data'!H$3:H$194)&gt;10,IF(AND(ISNUMBER('Test Sample Data'!H84),'Test Sample Data'!H84&lt;35,'Test Sample Data'!H84&gt;0),'Test Sample Data'!H84-'Choose Housekeeping Genes'!I$20,35-'Choose Housekeeping Genes'!I$20),"")</f>
        <v/>
      </c>
      <c r="I84" s="22" t="str">
        <f>IF(SUM('Test Sample Data'!I$3:I$194)&gt;10,IF(AND(ISNUMBER('Test Sample Data'!I84),'Test Sample Data'!I84&lt;35,'Test Sample Data'!I84&gt;0),'Test Sample Data'!I84-'Choose Housekeeping Genes'!J$20,35-'Choose Housekeeping Genes'!J$20),"")</f>
        <v/>
      </c>
      <c r="J84" s="22" t="str">
        <f>IF(SUM('Test Sample Data'!J$3:J$194)&gt;10,IF(AND(ISNUMBER('Test Sample Data'!J84),'Test Sample Data'!J84&lt;35,'Test Sample Data'!J84&gt;0),'Test Sample Data'!J84-'Choose Housekeeping Genes'!K$20,35-'Choose Housekeeping Genes'!K$20),"")</f>
        <v/>
      </c>
      <c r="K84" s="22" t="str">
        <f>IF(SUM('Test Sample Data'!K$3:K$194)&gt;10,IF(AND(ISNUMBER('Test Sample Data'!K84),'Test Sample Data'!K84&lt;35,'Test Sample Data'!K84&gt;0),'Test Sample Data'!K84-'Choose Housekeeping Genes'!L$20,35-'Choose Housekeeping Genes'!L$20),"")</f>
        <v/>
      </c>
      <c r="L84" s="22" t="str">
        <f>IF(SUM('Test Sample Data'!L$3:L$194)&gt;10,IF(AND(ISNUMBER('Test Sample Data'!L84),'Test Sample Data'!L84&lt;35,'Test Sample Data'!L84&gt;0),'Test Sample Data'!L84-'Choose Housekeeping Genes'!M$20,35-'Choose Housekeeping Genes'!M$20),"")</f>
        <v/>
      </c>
      <c r="M84" s="22" t="str">
        <f>IF(SUM('Test Sample Data'!M$3:M$194)&gt;10,IF(AND(ISNUMBER('Test Sample Data'!M84),'Test Sample Data'!M84&lt;35,'Test Sample Data'!M84&gt;0),'Test Sample Data'!M84-'Choose Housekeeping Genes'!N$20,35-'Choose Housekeeping Genes'!N$20),"")</f>
        <v/>
      </c>
      <c r="N84" s="22" t="str">
        <f>IF(SUM('Test Sample Data'!N$3:N$194)&gt;10,IF(AND(ISNUMBER('Test Sample Data'!N84),'Test Sample Data'!N84&lt;35,'Test Sample Data'!N84&gt;0),'Test Sample Data'!N84-'Choose Housekeeping Genes'!O$20,35-'Choose Housekeeping Genes'!O$20),"")</f>
        <v/>
      </c>
      <c r="O84" s="22" t="str">
        <f>IF(SUM('Test Sample Data'!O$3:O$194)&gt;10,IF(AND(ISNUMBER('Test Sample Data'!O84),'Test Sample Data'!O84&lt;35,'Test Sample Data'!O84&gt;0),'Test Sample Data'!O84-'Choose Housekeeping Genes'!P$20,35-'Choose Housekeeping Genes'!P$20),"")</f>
        <v/>
      </c>
      <c r="P84" s="22" t="str">
        <f>IF(SUM('Test Sample Data'!P$3:P$194)&gt;10,IF(AND(ISNUMBER('Test Sample Data'!P84),'Test Sample Data'!P84&lt;35,'Test Sample Data'!P84&gt;0),'Test Sample Data'!P84-'Choose Housekeeping Genes'!Q$20,35-'Choose Housekeeping Genes'!Q$20),"")</f>
        <v/>
      </c>
      <c r="Q84" s="22" t="str">
        <f>IF(SUM('Test Sample Data'!Q$3:Q$194)&gt;10,IF(AND(ISNUMBER('Test Sample Data'!Q84),'Test Sample Data'!Q84&lt;35,'Test Sample Data'!Q84&gt;0),'Test Sample Data'!Q84-'Choose Housekeeping Genes'!R$20,35-'Choose Housekeeping Genes'!R$20),"")</f>
        <v/>
      </c>
      <c r="R84" s="22" t="str">
        <f>IF(SUM('Test Sample Data'!R$3:R$194)&gt;10,IF(AND(ISNUMBER('Test Sample Data'!R84),'Test Sample Data'!R84&lt;35,'Test Sample Data'!R84&gt;0),'Test Sample Data'!R84-'Choose Housekeeping Genes'!S$20,35-'Choose Housekeeping Genes'!S$20),"")</f>
        <v/>
      </c>
      <c r="S84" s="22" t="str">
        <f>IF(SUM('Test Sample Data'!S$3:S$194)&gt;10,IF(AND(ISNUMBER('Test Sample Data'!S84),'Test Sample Data'!S84&lt;35,'Test Sample Data'!S84&gt;0),'Test Sample Data'!S84-'Choose Housekeeping Genes'!T$20,35-'Choose Housekeeping Genes'!T$20),"")</f>
        <v/>
      </c>
      <c r="T84" s="22" t="str">
        <f>IF(SUM('Test Sample Data'!T$3:T$194)&gt;10,IF(AND(ISNUMBER('Test Sample Data'!T84),'Test Sample Data'!T84&lt;35,'Test Sample Data'!T84&gt;0),'Test Sample Data'!T84-'Choose Housekeeping Genes'!U$20,35-'Choose Housekeeping Genes'!U$20),"")</f>
        <v/>
      </c>
      <c r="U84" s="22" t="str">
        <f>IF(SUM('Test Sample Data'!U$3:U$194)&gt;10,IF(AND(ISNUMBER('Test Sample Data'!U84),'Test Sample Data'!U84&lt;35,'Test Sample Data'!U84&gt;0),'Test Sample Data'!U84-'Choose Housekeeping Genes'!V$20,35-'Choose Housekeeping Genes'!V$20),"")</f>
        <v/>
      </c>
      <c r="V84" s="22" t="str">
        <f>IF(SUM('Test Sample Data'!V$3:V$194)&gt;10,IF(AND(ISNUMBER('Test Sample Data'!V84),'Test Sample Data'!V84&lt;35,'Test Sample Data'!V84&gt;0),'Test Sample Data'!V84-'Choose Housekeeping Genes'!W$20,35-'Choose Housekeeping Genes'!W$20),"")</f>
        <v/>
      </c>
      <c r="W84" s="144" t="str">
        <f>'Control Sample Data'!A84</f>
        <v>Hottip-1</v>
      </c>
      <c r="X84" s="145" t="s">
        <v>278</v>
      </c>
      <c r="Y84" s="22" t="str">
        <f>IF(SUM('Control Sample Data'!C$3:C$194)&gt;10,IF(AND(ISNUMBER('Control Sample Data'!C84),'Control Sample Data'!C84&lt;35,'Control Sample Data'!C84&gt;0),'Control Sample Data'!C84-'Choose Housekeeping Genes'!AA$20,35-'Choose Housekeeping Genes'!AA$20),"")</f>
        <v/>
      </c>
      <c r="Z84" s="22" t="str">
        <f>IF(SUM('Control Sample Data'!D$3:D$194)&gt;10,IF(AND(ISNUMBER('Control Sample Data'!D84),'Control Sample Data'!D84&lt;35,'Control Sample Data'!D84&gt;0),'Control Sample Data'!D84-'Choose Housekeeping Genes'!AB$20,35-'Choose Housekeeping Genes'!AB$20),"")</f>
        <v/>
      </c>
      <c r="AA84" s="22" t="str">
        <f>IF(SUM('Control Sample Data'!E$3:E$194)&gt;10,IF(AND(ISNUMBER('Control Sample Data'!E84),'Control Sample Data'!E84&lt;35,'Control Sample Data'!E84&gt;0),'Control Sample Data'!E84-'Choose Housekeeping Genes'!AC$20,35-'Choose Housekeeping Genes'!AC$20),"")</f>
        <v/>
      </c>
      <c r="AB84" s="22" t="str">
        <f>IF(SUM('Control Sample Data'!F$3:F$194)&gt;10,IF(AND(ISNUMBER('Control Sample Data'!F84),'Control Sample Data'!F84&lt;35,'Control Sample Data'!F84&gt;0),'Control Sample Data'!F84-'Choose Housekeeping Genes'!AD$20,35-'Choose Housekeeping Genes'!AD$20),"")</f>
        <v/>
      </c>
      <c r="AC84" s="22" t="str">
        <f>IF(SUM('Control Sample Data'!G$3:G$194)&gt;10,IF(AND(ISNUMBER('Control Sample Data'!G84),'Control Sample Data'!G84&lt;35,'Control Sample Data'!G84&gt;0),'Control Sample Data'!G84-'Choose Housekeeping Genes'!AE$20,35-'Choose Housekeeping Genes'!AE$20),"")</f>
        <v/>
      </c>
      <c r="AD84" s="22" t="str">
        <f>IF(SUM('Control Sample Data'!H$3:H$194)&gt;10,IF(AND(ISNUMBER('Control Sample Data'!H84),'Control Sample Data'!H84&lt;35,'Control Sample Data'!H84&gt;0),'Control Sample Data'!H84-'Choose Housekeeping Genes'!AF$20,35-'Choose Housekeeping Genes'!AF$20),"")</f>
        <v/>
      </c>
      <c r="AE84" s="22" t="str">
        <f>IF(SUM('Control Sample Data'!I$3:I$194)&gt;10,IF(AND(ISNUMBER('Control Sample Data'!I84),'Control Sample Data'!I84&lt;35,'Control Sample Data'!I84&gt;0),'Control Sample Data'!I84-'Choose Housekeeping Genes'!AG$20,35-'Choose Housekeeping Genes'!AG$20),"")</f>
        <v/>
      </c>
      <c r="AF84" s="22" t="str">
        <f>IF(SUM('Control Sample Data'!J$3:J$194)&gt;10,IF(AND(ISNUMBER('Control Sample Data'!J84),'Control Sample Data'!J84&lt;35,'Control Sample Data'!J84&gt;0),'Control Sample Data'!J84-'Choose Housekeeping Genes'!AH$20,35-'Choose Housekeeping Genes'!AH$20),"")</f>
        <v/>
      </c>
      <c r="AG84" s="22" t="str">
        <f>IF(SUM('Control Sample Data'!K$3:K$194)&gt;10,IF(AND(ISNUMBER('Control Sample Data'!K84),'Control Sample Data'!K84&lt;35,'Control Sample Data'!K84&gt;0),'Control Sample Data'!K84-'Choose Housekeeping Genes'!AI$20,35-'Choose Housekeeping Genes'!AI$20),"")</f>
        <v/>
      </c>
      <c r="AH84" s="22" t="str">
        <f>IF(SUM('Control Sample Data'!L$3:L$194)&gt;10,IF(AND(ISNUMBER('Control Sample Data'!L84),'Control Sample Data'!L84&lt;35,'Control Sample Data'!L84&gt;0),'Control Sample Data'!L84-'Choose Housekeeping Genes'!AJ$20,35-'Choose Housekeeping Genes'!AJ$20),"")</f>
        <v/>
      </c>
      <c r="AI84" s="22" t="str">
        <f>IF(SUM('Control Sample Data'!M$3:M$194)&gt;10,IF(AND(ISNUMBER('Control Sample Data'!M84),'Control Sample Data'!M84&lt;35,'Control Sample Data'!M84&gt;0),'Control Sample Data'!M84-'Choose Housekeeping Genes'!AK$20,35-'Choose Housekeeping Genes'!AK$20),"")</f>
        <v/>
      </c>
      <c r="AJ84" s="22" t="str">
        <f>IF(SUM('Control Sample Data'!N$3:N$194)&gt;10,IF(AND(ISNUMBER('Control Sample Data'!N84),'Control Sample Data'!N84&lt;35,'Control Sample Data'!N84&gt;0),'Control Sample Data'!N84-'Choose Housekeeping Genes'!AL$20,35-'Choose Housekeeping Genes'!AL$20),"")</f>
        <v/>
      </c>
      <c r="AK84" s="22" t="str">
        <f>IF(SUM('Control Sample Data'!O$3:O$194)&gt;10,IF(AND(ISNUMBER('Control Sample Data'!O84),'Control Sample Data'!O84&lt;35,'Control Sample Data'!O84&gt;0),'Control Sample Data'!O84-'Choose Housekeeping Genes'!AM$20,35-'Choose Housekeeping Genes'!AM$20),"")</f>
        <v/>
      </c>
      <c r="AL84" s="22" t="str">
        <f>IF(SUM('Control Sample Data'!P$3:P$194)&gt;10,IF(AND(ISNUMBER('Control Sample Data'!P84),'Control Sample Data'!P84&lt;35,'Control Sample Data'!P84&gt;0),'Control Sample Data'!P84-'Choose Housekeeping Genes'!AN$20,35-'Choose Housekeeping Genes'!AN$20),"")</f>
        <v/>
      </c>
      <c r="AM84" s="22" t="str">
        <f>IF(SUM('Control Sample Data'!Q$3:Q$194)&gt;10,IF(AND(ISNUMBER('Control Sample Data'!Q84),'Control Sample Data'!Q84&lt;35,'Control Sample Data'!Q84&gt;0),'Control Sample Data'!Q84-'Choose Housekeeping Genes'!AO$20,35-'Choose Housekeeping Genes'!AO$20),"")</f>
        <v/>
      </c>
      <c r="AN84" s="22" t="str">
        <f>IF(SUM('Control Sample Data'!R$3:R$194)&gt;10,IF(AND(ISNUMBER('Control Sample Data'!R84),'Control Sample Data'!R84&lt;35,'Control Sample Data'!R84&gt;0),'Control Sample Data'!R84-'Choose Housekeeping Genes'!AP$20,35-'Choose Housekeeping Genes'!AP$20),"")</f>
        <v/>
      </c>
      <c r="AO84" s="22" t="str">
        <f>IF(SUM('Control Sample Data'!S$3:S$194)&gt;10,IF(AND(ISNUMBER('Control Sample Data'!S84),'Control Sample Data'!S84&lt;35,'Control Sample Data'!S84&gt;0),'Control Sample Data'!S84-'Choose Housekeeping Genes'!AQ$20,35-'Choose Housekeeping Genes'!AQ$20),"")</f>
        <v/>
      </c>
      <c r="AP84" s="22" t="str">
        <f>IF(SUM('Control Sample Data'!T$3:T$194)&gt;10,IF(AND(ISNUMBER('Control Sample Data'!T84),'Control Sample Data'!T84&lt;35,'Control Sample Data'!T84&gt;0),'Control Sample Data'!T84-'Choose Housekeeping Genes'!AR$20,35-'Choose Housekeeping Genes'!AR$20),"")</f>
        <v/>
      </c>
      <c r="AQ84" s="22" t="str">
        <f>IF(SUM('Control Sample Data'!U$3:U$194)&gt;10,IF(AND(ISNUMBER('Control Sample Data'!U84),'Control Sample Data'!U84&lt;35,'Control Sample Data'!U84&gt;0),'Control Sample Data'!U84-'Choose Housekeeping Genes'!AS$20,35-'Choose Housekeeping Genes'!AS$20),"")</f>
        <v/>
      </c>
      <c r="AR84" s="22" t="str">
        <f>IF(SUM('Control Sample Data'!V$3:V$194)&gt;10,IF(AND(ISNUMBER('Control Sample Data'!V84),'Control Sample Data'!V84&lt;35,'Control Sample Data'!V84&gt;0),'Control Sample Data'!V84-'Choose Housekeeping Genes'!AT$20,35-'Choose Housekeeping Genes'!AT$20),"")</f>
        <v/>
      </c>
      <c r="AS84" s="73" t="str">
        <f>'Control Sample Data'!A84</f>
        <v>Hottip-1</v>
      </c>
      <c r="AT84" s="21" t="s">
        <v>278</v>
      </c>
      <c r="AU84" s="22" t="str">
        <f ca="1">IF(ISNUMBER(C84-'Choose Housekeeping Genes'!D$12),C84-'Choose Housekeeping Genes'!D$12,"")</f>
        <v/>
      </c>
      <c r="AV84" s="22" t="str">
        <f ca="1">IF(ISNUMBER(D84-'Choose Housekeeping Genes'!E$12),D84-'Choose Housekeeping Genes'!E$12,"")</f>
        <v/>
      </c>
      <c r="AW84" s="22" t="str">
        <f ca="1">IF(ISNUMBER(E84-'Choose Housekeeping Genes'!F$12),E84-'Choose Housekeeping Genes'!F$12,"")</f>
        <v/>
      </c>
      <c r="AX84" s="22" t="str">
        <f ca="1">IF(ISNUMBER(F84-'Choose Housekeeping Genes'!G$12),F84-'Choose Housekeeping Genes'!G$12,"")</f>
        <v/>
      </c>
      <c r="AY84" s="22" t="str">
        <f ca="1">IF(ISNUMBER(G84-'Choose Housekeeping Genes'!H$12),G84-'Choose Housekeeping Genes'!H$12,"")</f>
        <v/>
      </c>
      <c r="AZ84" s="22" t="str">
        <f ca="1">IF(ISNUMBER(H84-'Choose Housekeeping Genes'!I$12),H84-'Choose Housekeeping Genes'!I$12,"")</f>
        <v/>
      </c>
      <c r="BA84" s="22" t="str">
        <f ca="1">IF(ISNUMBER(I84-'Choose Housekeeping Genes'!J$12),I84-'Choose Housekeeping Genes'!J$12,"")</f>
        <v/>
      </c>
      <c r="BB84" s="22" t="str">
        <f ca="1">IF(ISNUMBER(J84-'Choose Housekeeping Genes'!K$12),J84-'Choose Housekeeping Genes'!K$12,"")</f>
        <v/>
      </c>
      <c r="BC84" s="22" t="str">
        <f ca="1">IF(ISNUMBER(K84-'Choose Housekeeping Genes'!L$12),K84-'Choose Housekeeping Genes'!L$12,"")</f>
        <v/>
      </c>
      <c r="BD84" s="22" t="str">
        <f ca="1">IF(ISNUMBER(L84-'Choose Housekeeping Genes'!M$12),L84-'Choose Housekeeping Genes'!M$12,"")</f>
        <v/>
      </c>
      <c r="BE84" s="22" t="str">
        <f ca="1">IF(ISNUMBER(M84-'Choose Housekeeping Genes'!N$12),M84-'Choose Housekeeping Genes'!N$12,"")</f>
        <v/>
      </c>
      <c r="BF84" s="22" t="str">
        <f ca="1">IF(ISNUMBER(N84-'Choose Housekeeping Genes'!O$12),N84-'Choose Housekeeping Genes'!O$12,"")</f>
        <v/>
      </c>
      <c r="BG84" s="22" t="str">
        <f ca="1">IF(ISNUMBER(O84-'Choose Housekeeping Genes'!P$12),O84-'Choose Housekeeping Genes'!P$12,"")</f>
        <v/>
      </c>
      <c r="BH84" s="22" t="str">
        <f ca="1">IF(ISNUMBER(P84-'Choose Housekeeping Genes'!Q$12),P84-'Choose Housekeeping Genes'!Q$12,"")</f>
        <v/>
      </c>
      <c r="BI84" s="22" t="str">
        <f ca="1">IF(ISNUMBER(Q84-'Choose Housekeeping Genes'!R$12),Q84-'Choose Housekeeping Genes'!R$12,"")</f>
        <v/>
      </c>
      <c r="BJ84" s="22" t="str">
        <f ca="1">IF(ISNUMBER(R84-'Choose Housekeeping Genes'!S$12),R84-'Choose Housekeeping Genes'!S$12,"")</f>
        <v/>
      </c>
      <c r="BK84" s="22" t="str">
        <f ca="1">IF(ISNUMBER(S84-'Choose Housekeeping Genes'!T$12),S84-'Choose Housekeeping Genes'!T$12,"")</f>
        <v/>
      </c>
      <c r="BL84" s="22" t="str">
        <f ca="1">IF(ISNUMBER(T84-'Choose Housekeeping Genes'!U$12),T84-'Choose Housekeeping Genes'!U$12,"")</f>
        <v/>
      </c>
      <c r="BM84" s="22" t="str">
        <f ca="1">IF(ISNUMBER(U84-'Choose Housekeeping Genes'!V$12),U84-'Choose Housekeeping Genes'!V$12,"")</f>
        <v/>
      </c>
      <c r="BN84" s="22" t="str">
        <f ca="1">IF(ISNUMBER(V84-'Choose Housekeeping Genes'!W$12),V84-'Choose Housekeeping Genes'!W$12,"")</f>
        <v/>
      </c>
      <c r="BO84" s="147" t="str">
        <f t="shared" si="48"/>
        <v>Hottip-1</v>
      </c>
      <c r="BP84" s="145" t="s">
        <v>278</v>
      </c>
      <c r="BQ84" s="22" t="str">
        <f ca="1">IF(ISNUMBER(Y84-'Choose Housekeeping Genes'!AA$12),Y84-'Choose Housekeeping Genes'!AA$12,"")</f>
        <v/>
      </c>
      <c r="BR84" s="22" t="str">
        <f ca="1">IF(ISNUMBER(Z84-'Choose Housekeeping Genes'!AB$12),Z84-'Choose Housekeeping Genes'!AB$12,"")</f>
        <v/>
      </c>
      <c r="BS84" s="22" t="str">
        <f ca="1">IF(ISNUMBER(AA84-'Choose Housekeeping Genes'!AC$12),AA84-'Choose Housekeeping Genes'!AC$12,"")</f>
        <v/>
      </c>
      <c r="BT84" s="22" t="str">
        <f ca="1">IF(ISNUMBER(AB84-'Choose Housekeeping Genes'!AD$12),AB84-'Choose Housekeeping Genes'!AD$12,"")</f>
        <v/>
      </c>
      <c r="BU84" s="22" t="str">
        <f ca="1">IF(ISNUMBER(AC84-'Choose Housekeeping Genes'!AE$12),AC84-'Choose Housekeeping Genes'!AE$12,"")</f>
        <v/>
      </c>
      <c r="BV84" s="22" t="str">
        <f ca="1">IF(ISNUMBER(AD84-'Choose Housekeeping Genes'!AF$12),AD84-'Choose Housekeeping Genes'!AF$12,"")</f>
        <v/>
      </c>
      <c r="BW84" s="22" t="str">
        <f ca="1">IF(ISNUMBER(AE84-'Choose Housekeeping Genes'!AG$12),AE84-'Choose Housekeeping Genes'!AG$12,"")</f>
        <v/>
      </c>
      <c r="BX84" s="22" t="str">
        <f ca="1">IF(ISNUMBER(AF84-'Choose Housekeeping Genes'!AH$12),AF84-'Choose Housekeeping Genes'!AH$12,"")</f>
        <v/>
      </c>
      <c r="BY84" s="22" t="str">
        <f ca="1">IF(ISNUMBER(AG84-'Choose Housekeeping Genes'!AI$12),AG84-'Choose Housekeeping Genes'!AI$12,"")</f>
        <v/>
      </c>
      <c r="BZ84" s="22" t="str">
        <f ca="1">IF(ISNUMBER(AH84-'Choose Housekeeping Genes'!AJ$12),AH84-'Choose Housekeeping Genes'!AJ$12,"")</f>
        <v/>
      </c>
      <c r="CA84" s="22" t="str">
        <f ca="1">IF(ISNUMBER(AI84-'Choose Housekeeping Genes'!AK$12),AI84-'Choose Housekeeping Genes'!AK$12,"")</f>
        <v/>
      </c>
      <c r="CB84" s="22" t="str">
        <f ca="1">IF(ISNUMBER(AJ84-'Choose Housekeeping Genes'!AL$12),AJ84-'Choose Housekeeping Genes'!AL$12,"")</f>
        <v/>
      </c>
      <c r="CC84" s="22" t="str">
        <f ca="1">IF(ISNUMBER(AK84-'Choose Housekeeping Genes'!AM$12),AK84-'Choose Housekeeping Genes'!AM$12,"")</f>
        <v/>
      </c>
      <c r="CD84" s="22" t="str">
        <f ca="1">IF(ISNUMBER(AL84-'Choose Housekeeping Genes'!AN$12),AL84-'Choose Housekeeping Genes'!AN$12,"")</f>
        <v/>
      </c>
      <c r="CE84" s="22" t="str">
        <f ca="1">IF(ISNUMBER(AM84-'Choose Housekeeping Genes'!AO$12),AM84-'Choose Housekeeping Genes'!AO$12,"")</f>
        <v/>
      </c>
      <c r="CF84" s="22" t="str">
        <f ca="1">IF(ISNUMBER(AN84-'Choose Housekeeping Genes'!AP$12),AN84-'Choose Housekeeping Genes'!AP$12,"")</f>
        <v/>
      </c>
      <c r="CG84" s="22" t="str">
        <f ca="1">IF(ISNUMBER(AO84-'Choose Housekeeping Genes'!AQ$12),AO84-'Choose Housekeeping Genes'!AQ$12,"")</f>
        <v/>
      </c>
      <c r="CH84" s="22" t="str">
        <f ca="1">IF(ISNUMBER(AP84-'Choose Housekeeping Genes'!AR$12),AP84-'Choose Housekeeping Genes'!AR$12,"")</f>
        <v/>
      </c>
      <c r="CI84" s="22" t="str">
        <f ca="1">IF(ISNUMBER(AQ84-'Choose Housekeeping Genes'!AS$12),AQ84-'Choose Housekeeping Genes'!AS$12,"")</f>
        <v/>
      </c>
      <c r="CJ84" s="22" t="str">
        <f ca="1">IF(ISNUMBER(AR84-'Choose Housekeeping Genes'!AT$12),AR84-'Choose Housekeeping Genes'!AT$12,"")</f>
        <v/>
      </c>
      <c r="CK84" s="69" t="e">
        <f t="shared" ca="1" si="49"/>
        <v>#DIV/0!</v>
      </c>
      <c r="CL84" s="148" t="e">
        <f t="shared" ca="1" si="50"/>
        <v>#DIV/0!</v>
      </c>
      <c r="DA84" s="73" t="str">
        <f>'Transcript table'!C92</f>
        <v>Hottip-1</v>
      </c>
      <c r="DB84" s="21" t="s">
        <v>278</v>
      </c>
      <c r="DC84" s="68" t="str">
        <f t="shared" ca="1" si="51"/>
        <v/>
      </c>
      <c r="DD84" s="68" t="str">
        <f t="shared" ca="1" si="52"/>
        <v/>
      </c>
      <c r="DE84" s="68" t="str">
        <f t="shared" ca="1" si="53"/>
        <v/>
      </c>
      <c r="DF84" s="68" t="str">
        <f t="shared" ca="1" si="54"/>
        <v/>
      </c>
      <c r="DG84" s="68" t="str">
        <f t="shared" ca="1" si="55"/>
        <v/>
      </c>
      <c r="DH84" s="68" t="str">
        <f t="shared" ca="1" si="56"/>
        <v/>
      </c>
      <c r="DI84" s="68" t="str">
        <f t="shared" ca="1" si="57"/>
        <v/>
      </c>
      <c r="DJ84" s="68" t="str">
        <f t="shared" ca="1" si="58"/>
        <v/>
      </c>
      <c r="DK84" s="68" t="str">
        <f t="shared" ca="1" si="59"/>
        <v/>
      </c>
      <c r="DL84" s="68" t="str">
        <f t="shared" ca="1" si="60"/>
        <v/>
      </c>
      <c r="DM84" s="68" t="str">
        <f t="shared" ca="1" si="61"/>
        <v/>
      </c>
      <c r="DN84" s="68" t="str">
        <f t="shared" ca="1" si="62"/>
        <v/>
      </c>
      <c r="DO84" s="68" t="str">
        <f t="shared" ca="1" si="63"/>
        <v/>
      </c>
      <c r="DP84" s="68" t="str">
        <f t="shared" ca="1" si="64"/>
        <v/>
      </c>
      <c r="DQ84" s="68" t="str">
        <f t="shared" ca="1" si="65"/>
        <v/>
      </c>
      <c r="DR84" s="68" t="str">
        <f t="shared" ca="1" si="66"/>
        <v/>
      </c>
      <c r="DS84" s="68" t="str">
        <f t="shared" ca="1" si="67"/>
        <v/>
      </c>
      <c r="DT84" s="68" t="str">
        <f t="shared" ca="1" si="68"/>
        <v/>
      </c>
      <c r="DU84" s="68" t="str">
        <f t="shared" ca="1" si="69"/>
        <v/>
      </c>
      <c r="DV84" s="68" t="str">
        <f t="shared" ca="1" si="70"/>
        <v/>
      </c>
      <c r="DW84" s="146" t="str">
        <f>'Transcript table'!C92</f>
        <v>Hottip-1</v>
      </c>
      <c r="DX84" s="145" t="s">
        <v>278</v>
      </c>
      <c r="DY84" s="68" t="str">
        <f t="shared" ca="1" si="71"/>
        <v/>
      </c>
      <c r="DZ84" s="68" t="str">
        <f t="shared" ca="1" si="72"/>
        <v/>
      </c>
      <c r="EA84" s="68" t="str">
        <f t="shared" ca="1" si="73"/>
        <v/>
      </c>
      <c r="EB84" s="68" t="str">
        <f t="shared" ca="1" si="74"/>
        <v/>
      </c>
      <c r="EC84" s="68" t="str">
        <f t="shared" ca="1" si="75"/>
        <v/>
      </c>
      <c r="ED84" s="68" t="str">
        <f t="shared" ca="1" si="76"/>
        <v/>
      </c>
      <c r="EE84" s="68" t="str">
        <f t="shared" ca="1" si="77"/>
        <v/>
      </c>
      <c r="EF84" s="68" t="str">
        <f t="shared" ca="1" si="78"/>
        <v/>
      </c>
      <c r="EG84" s="68" t="str">
        <f t="shared" ca="1" si="79"/>
        <v/>
      </c>
      <c r="EH84" s="68" t="str">
        <f t="shared" ca="1" si="80"/>
        <v/>
      </c>
      <c r="EI84" s="68" t="str">
        <f t="shared" ca="1" si="81"/>
        <v/>
      </c>
      <c r="EJ84" s="68" t="str">
        <f t="shared" ca="1" si="82"/>
        <v/>
      </c>
      <c r="EK84" s="68" t="str">
        <f t="shared" ca="1" si="83"/>
        <v/>
      </c>
      <c r="EL84" s="68" t="str">
        <f t="shared" ca="1" si="84"/>
        <v/>
      </c>
      <c r="EM84" s="68" t="str">
        <f t="shared" ca="1" si="85"/>
        <v/>
      </c>
      <c r="EN84" s="68" t="str">
        <f t="shared" ca="1" si="86"/>
        <v/>
      </c>
      <c r="EO84" s="68" t="str">
        <f t="shared" ca="1" si="87"/>
        <v/>
      </c>
      <c r="EP84" s="68" t="str">
        <f t="shared" ca="1" si="88"/>
        <v/>
      </c>
      <c r="EQ84" s="68" t="str">
        <f t="shared" ca="1" si="89"/>
        <v/>
      </c>
      <c r="ER84" s="68" t="str">
        <f t="shared" ca="1" si="90"/>
        <v/>
      </c>
    </row>
    <row r="85" spans="1:148" ht="12.75" customHeight="1">
      <c r="A85" s="139" t="str">
        <f>'Test Sample Data'!A85</f>
        <v>Hottip-2</v>
      </c>
      <c r="B85" s="141" t="s">
        <v>276</v>
      </c>
      <c r="C85" s="22" t="str">
        <f>IF(SUM('Test Sample Data'!C$3:C$194)&gt;10,IF(AND(ISNUMBER('Test Sample Data'!C85),'Test Sample Data'!C85&lt;35,'Test Sample Data'!C85&gt;0),'Test Sample Data'!C85-'Choose Housekeeping Genes'!D$20,35-'Choose Housekeeping Genes'!D$20),"")</f>
        <v/>
      </c>
      <c r="D85" s="22" t="str">
        <f>IF(SUM('Test Sample Data'!D$3:D$194)&gt;10,IF(AND(ISNUMBER('Test Sample Data'!D85),'Test Sample Data'!D85&lt;35,'Test Sample Data'!D85&gt;0),'Test Sample Data'!D85-'Choose Housekeeping Genes'!E$20,35-'Choose Housekeeping Genes'!E$20),"")</f>
        <v/>
      </c>
      <c r="E85" s="22" t="str">
        <f>IF(SUM('Test Sample Data'!E$3:E$194)&gt;10,IF(AND(ISNUMBER('Test Sample Data'!E85),'Test Sample Data'!E85&lt;35,'Test Sample Data'!E85&gt;0),'Test Sample Data'!E85-'Choose Housekeeping Genes'!F$20,35-'Choose Housekeeping Genes'!F$20),"")</f>
        <v/>
      </c>
      <c r="F85" s="22" t="str">
        <f>IF(SUM('Test Sample Data'!F$3:F$194)&gt;10,IF(AND(ISNUMBER('Test Sample Data'!F85),'Test Sample Data'!F85&lt;35,'Test Sample Data'!F85&gt;0),'Test Sample Data'!F85-'Choose Housekeeping Genes'!G$20,35-'Choose Housekeeping Genes'!G$20),"")</f>
        <v/>
      </c>
      <c r="G85" s="22" t="str">
        <f>IF(SUM('Test Sample Data'!G$3:G$194)&gt;10,IF(AND(ISNUMBER('Test Sample Data'!G85),'Test Sample Data'!G85&lt;35,'Test Sample Data'!G85&gt;0),'Test Sample Data'!G85-'Choose Housekeeping Genes'!H$20,35-'Choose Housekeeping Genes'!H$20),"")</f>
        <v/>
      </c>
      <c r="H85" s="22" t="str">
        <f>IF(SUM('Test Sample Data'!H$3:H$194)&gt;10,IF(AND(ISNUMBER('Test Sample Data'!H85),'Test Sample Data'!H85&lt;35,'Test Sample Data'!H85&gt;0),'Test Sample Data'!H85-'Choose Housekeeping Genes'!I$20,35-'Choose Housekeeping Genes'!I$20),"")</f>
        <v/>
      </c>
      <c r="I85" s="22" t="str">
        <f>IF(SUM('Test Sample Data'!I$3:I$194)&gt;10,IF(AND(ISNUMBER('Test Sample Data'!I85),'Test Sample Data'!I85&lt;35,'Test Sample Data'!I85&gt;0),'Test Sample Data'!I85-'Choose Housekeeping Genes'!J$20,35-'Choose Housekeeping Genes'!J$20),"")</f>
        <v/>
      </c>
      <c r="J85" s="22" t="str">
        <f>IF(SUM('Test Sample Data'!J$3:J$194)&gt;10,IF(AND(ISNUMBER('Test Sample Data'!J85),'Test Sample Data'!J85&lt;35,'Test Sample Data'!J85&gt;0),'Test Sample Data'!J85-'Choose Housekeeping Genes'!K$20,35-'Choose Housekeeping Genes'!K$20),"")</f>
        <v/>
      </c>
      <c r="K85" s="22" t="str">
        <f>IF(SUM('Test Sample Data'!K$3:K$194)&gt;10,IF(AND(ISNUMBER('Test Sample Data'!K85),'Test Sample Data'!K85&lt;35,'Test Sample Data'!K85&gt;0),'Test Sample Data'!K85-'Choose Housekeeping Genes'!L$20,35-'Choose Housekeeping Genes'!L$20),"")</f>
        <v/>
      </c>
      <c r="L85" s="22" t="str">
        <f>IF(SUM('Test Sample Data'!L$3:L$194)&gt;10,IF(AND(ISNUMBER('Test Sample Data'!L85),'Test Sample Data'!L85&lt;35,'Test Sample Data'!L85&gt;0),'Test Sample Data'!L85-'Choose Housekeeping Genes'!M$20,35-'Choose Housekeeping Genes'!M$20),"")</f>
        <v/>
      </c>
      <c r="M85" s="22" t="str">
        <f>IF(SUM('Test Sample Data'!M$3:M$194)&gt;10,IF(AND(ISNUMBER('Test Sample Data'!M85),'Test Sample Data'!M85&lt;35,'Test Sample Data'!M85&gt;0),'Test Sample Data'!M85-'Choose Housekeeping Genes'!N$20,35-'Choose Housekeeping Genes'!N$20),"")</f>
        <v/>
      </c>
      <c r="N85" s="22" t="str">
        <f>IF(SUM('Test Sample Data'!N$3:N$194)&gt;10,IF(AND(ISNUMBER('Test Sample Data'!N85),'Test Sample Data'!N85&lt;35,'Test Sample Data'!N85&gt;0),'Test Sample Data'!N85-'Choose Housekeeping Genes'!O$20,35-'Choose Housekeeping Genes'!O$20),"")</f>
        <v/>
      </c>
      <c r="O85" s="22" t="str">
        <f>IF(SUM('Test Sample Data'!O$3:O$194)&gt;10,IF(AND(ISNUMBER('Test Sample Data'!O85),'Test Sample Data'!O85&lt;35,'Test Sample Data'!O85&gt;0),'Test Sample Data'!O85-'Choose Housekeeping Genes'!P$20,35-'Choose Housekeeping Genes'!P$20),"")</f>
        <v/>
      </c>
      <c r="P85" s="22" t="str">
        <f>IF(SUM('Test Sample Data'!P$3:P$194)&gt;10,IF(AND(ISNUMBER('Test Sample Data'!P85),'Test Sample Data'!P85&lt;35,'Test Sample Data'!P85&gt;0),'Test Sample Data'!P85-'Choose Housekeeping Genes'!Q$20,35-'Choose Housekeeping Genes'!Q$20),"")</f>
        <v/>
      </c>
      <c r="Q85" s="22" t="str">
        <f>IF(SUM('Test Sample Data'!Q$3:Q$194)&gt;10,IF(AND(ISNUMBER('Test Sample Data'!Q85),'Test Sample Data'!Q85&lt;35,'Test Sample Data'!Q85&gt;0),'Test Sample Data'!Q85-'Choose Housekeeping Genes'!R$20,35-'Choose Housekeeping Genes'!R$20),"")</f>
        <v/>
      </c>
      <c r="R85" s="22" t="str">
        <f>IF(SUM('Test Sample Data'!R$3:R$194)&gt;10,IF(AND(ISNUMBER('Test Sample Data'!R85),'Test Sample Data'!R85&lt;35,'Test Sample Data'!R85&gt;0),'Test Sample Data'!R85-'Choose Housekeeping Genes'!S$20,35-'Choose Housekeeping Genes'!S$20),"")</f>
        <v/>
      </c>
      <c r="S85" s="22" t="str">
        <f>IF(SUM('Test Sample Data'!S$3:S$194)&gt;10,IF(AND(ISNUMBER('Test Sample Data'!S85),'Test Sample Data'!S85&lt;35,'Test Sample Data'!S85&gt;0),'Test Sample Data'!S85-'Choose Housekeeping Genes'!T$20,35-'Choose Housekeeping Genes'!T$20),"")</f>
        <v/>
      </c>
      <c r="T85" s="22" t="str">
        <f>IF(SUM('Test Sample Data'!T$3:T$194)&gt;10,IF(AND(ISNUMBER('Test Sample Data'!T85),'Test Sample Data'!T85&lt;35,'Test Sample Data'!T85&gt;0),'Test Sample Data'!T85-'Choose Housekeeping Genes'!U$20,35-'Choose Housekeeping Genes'!U$20),"")</f>
        <v/>
      </c>
      <c r="U85" s="22" t="str">
        <f>IF(SUM('Test Sample Data'!U$3:U$194)&gt;10,IF(AND(ISNUMBER('Test Sample Data'!U85),'Test Sample Data'!U85&lt;35,'Test Sample Data'!U85&gt;0),'Test Sample Data'!U85-'Choose Housekeeping Genes'!V$20,35-'Choose Housekeeping Genes'!V$20),"")</f>
        <v/>
      </c>
      <c r="V85" s="22" t="str">
        <f>IF(SUM('Test Sample Data'!V$3:V$194)&gt;10,IF(AND(ISNUMBER('Test Sample Data'!V85),'Test Sample Data'!V85&lt;35,'Test Sample Data'!V85&gt;0),'Test Sample Data'!V85-'Choose Housekeeping Genes'!W$20,35-'Choose Housekeeping Genes'!W$20),"")</f>
        <v/>
      </c>
      <c r="W85" s="144" t="str">
        <f>'Control Sample Data'!A85</f>
        <v>Hottip-2</v>
      </c>
      <c r="X85" s="145" t="s">
        <v>276</v>
      </c>
      <c r="Y85" s="22" t="str">
        <f>IF(SUM('Control Sample Data'!C$3:C$194)&gt;10,IF(AND(ISNUMBER('Control Sample Data'!C85),'Control Sample Data'!C85&lt;35,'Control Sample Data'!C85&gt;0),'Control Sample Data'!C85-'Choose Housekeeping Genes'!AA$20,35-'Choose Housekeeping Genes'!AA$20),"")</f>
        <v/>
      </c>
      <c r="Z85" s="22" t="str">
        <f>IF(SUM('Control Sample Data'!D$3:D$194)&gt;10,IF(AND(ISNUMBER('Control Sample Data'!D85),'Control Sample Data'!D85&lt;35,'Control Sample Data'!D85&gt;0),'Control Sample Data'!D85-'Choose Housekeeping Genes'!AB$20,35-'Choose Housekeeping Genes'!AB$20),"")</f>
        <v/>
      </c>
      <c r="AA85" s="22" t="str">
        <f>IF(SUM('Control Sample Data'!E$3:E$194)&gt;10,IF(AND(ISNUMBER('Control Sample Data'!E85),'Control Sample Data'!E85&lt;35,'Control Sample Data'!E85&gt;0),'Control Sample Data'!E85-'Choose Housekeeping Genes'!AC$20,35-'Choose Housekeeping Genes'!AC$20),"")</f>
        <v/>
      </c>
      <c r="AB85" s="22" t="str">
        <f>IF(SUM('Control Sample Data'!F$3:F$194)&gt;10,IF(AND(ISNUMBER('Control Sample Data'!F85),'Control Sample Data'!F85&lt;35,'Control Sample Data'!F85&gt;0),'Control Sample Data'!F85-'Choose Housekeeping Genes'!AD$20,35-'Choose Housekeeping Genes'!AD$20),"")</f>
        <v/>
      </c>
      <c r="AC85" s="22" t="str">
        <f>IF(SUM('Control Sample Data'!G$3:G$194)&gt;10,IF(AND(ISNUMBER('Control Sample Data'!G85),'Control Sample Data'!G85&lt;35,'Control Sample Data'!G85&gt;0),'Control Sample Data'!G85-'Choose Housekeeping Genes'!AE$20,35-'Choose Housekeeping Genes'!AE$20),"")</f>
        <v/>
      </c>
      <c r="AD85" s="22" t="str">
        <f>IF(SUM('Control Sample Data'!H$3:H$194)&gt;10,IF(AND(ISNUMBER('Control Sample Data'!H85),'Control Sample Data'!H85&lt;35,'Control Sample Data'!H85&gt;0),'Control Sample Data'!H85-'Choose Housekeeping Genes'!AF$20,35-'Choose Housekeeping Genes'!AF$20),"")</f>
        <v/>
      </c>
      <c r="AE85" s="22" t="str">
        <f>IF(SUM('Control Sample Data'!I$3:I$194)&gt;10,IF(AND(ISNUMBER('Control Sample Data'!I85),'Control Sample Data'!I85&lt;35,'Control Sample Data'!I85&gt;0),'Control Sample Data'!I85-'Choose Housekeeping Genes'!AG$20,35-'Choose Housekeeping Genes'!AG$20),"")</f>
        <v/>
      </c>
      <c r="AF85" s="22" t="str">
        <f>IF(SUM('Control Sample Data'!J$3:J$194)&gt;10,IF(AND(ISNUMBER('Control Sample Data'!J85),'Control Sample Data'!J85&lt;35,'Control Sample Data'!J85&gt;0),'Control Sample Data'!J85-'Choose Housekeeping Genes'!AH$20,35-'Choose Housekeeping Genes'!AH$20),"")</f>
        <v/>
      </c>
      <c r="AG85" s="22" t="str">
        <f>IF(SUM('Control Sample Data'!K$3:K$194)&gt;10,IF(AND(ISNUMBER('Control Sample Data'!K85),'Control Sample Data'!K85&lt;35,'Control Sample Data'!K85&gt;0),'Control Sample Data'!K85-'Choose Housekeeping Genes'!AI$20,35-'Choose Housekeeping Genes'!AI$20),"")</f>
        <v/>
      </c>
      <c r="AH85" s="22" t="str">
        <f>IF(SUM('Control Sample Data'!L$3:L$194)&gt;10,IF(AND(ISNUMBER('Control Sample Data'!L85),'Control Sample Data'!L85&lt;35,'Control Sample Data'!L85&gt;0),'Control Sample Data'!L85-'Choose Housekeeping Genes'!AJ$20,35-'Choose Housekeeping Genes'!AJ$20),"")</f>
        <v/>
      </c>
      <c r="AI85" s="22" t="str">
        <f>IF(SUM('Control Sample Data'!M$3:M$194)&gt;10,IF(AND(ISNUMBER('Control Sample Data'!M85),'Control Sample Data'!M85&lt;35,'Control Sample Data'!M85&gt;0),'Control Sample Data'!M85-'Choose Housekeeping Genes'!AK$20,35-'Choose Housekeeping Genes'!AK$20),"")</f>
        <v/>
      </c>
      <c r="AJ85" s="22" t="str">
        <f>IF(SUM('Control Sample Data'!N$3:N$194)&gt;10,IF(AND(ISNUMBER('Control Sample Data'!N85),'Control Sample Data'!N85&lt;35,'Control Sample Data'!N85&gt;0),'Control Sample Data'!N85-'Choose Housekeeping Genes'!AL$20,35-'Choose Housekeeping Genes'!AL$20),"")</f>
        <v/>
      </c>
      <c r="AK85" s="22" t="str">
        <f>IF(SUM('Control Sample Data'!O$3:O$194)&gt;10,IF(AND(ISNUMBER('Control Sample Data'!O85),'Control Sample Data'!O85&lt;35,'Control Sample Data'!O85&gt;0),'Control Sample Data'!O85-'Choose Housekeeping Genes'!AM$20,35-'Choose Housekeeping Genes'!AM$20),"")</f>
        <v/>
      </c>
      <c r="AL85" s="22" t="str">
        <f>IF(SUM('Control Sample Data'!P$3:P$194)&gt;10,IF(AND(ISNUMBER('Control Sample Data'!P85),'Control Sample Data'!P85&lt;35,'Control Sample Data'!P85&gt;0),'Control Sample Data'!P85-'Choose Housekeeping Genes'!AN$20,35-'Choose Housekeeping Genes'!AN$20),"")</f>
        <v/>
      </c>
      <c r="AM85" s="22" t="str">
        <f>IF(SUM('Control Sample Data'!Q$3:Q$194)&gt;10,IF(AND(ISNUMBER('Control Sample Data'!Q85),'Control Sample Data'!Q85&lt;35,'Control Sample Data'!Q85&gt;0),'Control Sample Data'!Q85-'Choose Housekeeping Genes'!AO$20,35-'Choose Housekeeping Genes'!AO$20),"")</f>
        <v/>
      </c>
      <c r="AN85" s="22" t="str">
        <f>IF(SUM('Control Sample Data'!R$3:R$194)&gt;10,IF(AND(ISNUMBER('Control Sample Data'!R85),'Control Sample Data'!R85&lt;35,'Control Sample Data'!R85&gt;0),'Control Sample Data'!R85-'Choose Housekeeping Genes'!AP$20,35-'Choose Housekeeping Genes'!AP$20),"")</f>
        <v/>
      </c>
      <c r="AO85" s="22" t="str">
        <f>IF(SUM('Control Sample Data'!S$3:S$194)&gt;10,IF(AND(ISNUMBER('Control Sample Data'!S85),'Control Sample Data'!S85&lt;35,'Control Sample Data'!S85&gt;0),'Control Sample Data'!S85-'Choose Housekeeping Genes'!AQ$20,35-'Choose Housekeeping Genes'!AQ$20),"")</f>
        <v/>
      </c>
      <c r="AP85" s="22" t="str">
        <f>IF(SUM('Control Sample Data'!T$3:T$194)&gt;10,IF(AND(ISNUMBER('Control Sample Data'!T85),'Control Sample Data'!T85&lt;35,'Control Sample Data'!T85&gt;0),'Control Sample Data'!T85-'Choose Housekeeping Genes'!AR$20,35-'Choose Housekeeping Genes'!AR$20),"")</f>
        <v/>
      </c>
      <c r="AQ85" s="22" t="str">
        <f>IF(SUM('Control Sample Data'!U$3:U$194)&gt;10,IF(AND(ISNUMBER('Control Sample Data'!U85),'Control Sample Data'!U85&lt;35,'Control Sample Data'!U85&gt;0),'Control Sample Data'!U85-'Choose Housekeeping Genes'!AS$20,35-'Choose Housekeeping Genes'!AS$20),"")</f>
        <v/>
      </c>
      <c r="AR85" s="22" t="str">
        <f>IF(SUM('Control Sample Data'!V$3:V$194)&gt;10,IF(AND(ISNUMBER('Control Sample Data'!V85),'Control Sample Data'!V85&lt;35,'Control Sample Data'!V85&gt;0),'Control Sample Data'!V85-'Choose Housekeeping Genes'!AT$20,35-'Choose Housekeeping Genes'!AT$20),"")</f>
        <v/>
      </c>
      <c r="AS85" s="73" t="str">
        <f>'Control Sample Data'!A85</f>
        <v>Hottip-2</v>
      </c>
      <c r="AT85" s="21" t="s">
        <v>276</v>
      </c>
      <c r="AU85" s="22" t="str">
        <f ca="1">IF(ISNUMBER(C85-'Choose Housekeeping Genes'!D$12),C85-'Choose Housekeeping Genes'!D$12,"")</f>
        <v/>
      </c>
      <c r="AV85" s="22" t="str">
        <f ca="1">IF(ISNUMBER(D85-'Choose Housekeeping Genes'!E$12),D85-'Choose Housekeeping Genes'!E$12,"")</f>
        <v/>
      </c>
      <c r="AW85" s="22" t="str">
        <f ca="1">IF(ISNUMBER(E85-'Choose Housekeeping Genes'!F$12),E85-'Choose Housekeeping Genes'!F$12,"")</f>
        <v/>
      </c>
      <c r="AX85" s="22" t="str">
        <f ca="1">IF(ISNUMBER(F85-'Choose Housekeeping Genes'!G$12),F85-'Choose Housekeeping Genes'!G$12,"")</f>
        <v/>
      </c>
      <c r="AY85" s="22" t="str">
        <f ca="1">IF(ISNUMBER(G85-'Choose Housekeeping Genes'!H$12),G85-'Choose Housekeeping Genes'!H$12,"")</f>
        <v/>
      </c>
      <c r="AZ85" s="22" t="str">
        <f ca="1">IF(ISNUMBER(H85-'Choose Housekeeping Genes'!I$12),H85-'Choose Housekeeping Genes'!I$12,"")</f>
        <v/>
      </c>
      <c r="BA85" s="22" t="str">
        <f ca="1">IF(ISNUMBER(I85-'Choose Housekeeping Genes'!J$12),I85-'Choose Housekeeping Genes'!J$12,"")</f>
        <v/>
      </c>
      <c r="BB85" s="22" t="str">
        <f ca="1">IF(ISNUMBER(J85-'Choose Housekeeping Genes'!K$12),J85-'Choose Housekeeping Genes'!K$12,"")</f>
        <v/>
      </c>
      <c r="BC85" s="22" t="str">
        <f ca="1">IF(ISNUMBER(K85-'Choose Housekeeping Genes'!L$12),K85-'Choose Housekeeping Genes'!L$12,"")</f>
        <v/>
      </c>
      <c r="BD85" s="22" t="str">
        <f ca="1">IF(ISNUMBER(L85-'Choose Housekeeping Genes'!M$12),L85-'Choose Housekeeping Genes'!M$12,"")</f>
        <v/>
      </c>
      <c r="BE85" s="22" t="str">
        <f ca="1">IF(ISNUMBER(M85-'Choose Housekeeping Genes'!N$12),M85-'Choose Housekeeping Genes'!N$12,"")</f>
        <v/>
      </c>
      <c r="BF85" s="22" t="str">
        <f ca="1">IF(ISNUMBER(N85-'Choose Housekeeping Genes'!O$12),N85-'Choose Housekeeping Genes'!O$12,"")</f>
        <v/>
      </c>
      <c r="BG85" s="22" t="str">
        <f ca="1">IF(ISNUMBER(O85-'Choose Housekeeping Genes'!P$12),O85-'Choose Housekeeping Genes'!P$12,"")</f>
        <v/>
      </c>
      <c r="BH85" s="22" t="str">
        <f ca="1">IF(ISNUMBER(P85-'Choose Housekeeping Genes'!Q$12),P85-'Choose Housekeeping Genes'!Q$12,"")</f>
        <v/>
      </c>
      <c r="BI85" s="22" t="str">
        <f ca="1">IF(ISNUMBER(Q85-'Choose Housekeeping Genes'!R$12),Q85-'Choose Housekeeping Genes'!R$12,"")</f>
        <v/>
      </c>
      <c r="BJ85" s="22" t="str">
        <f ca="1">IF(ISNUMBER(R85-'Choose Housekeeping Genes'!S$12),R85-'Choose Housekeeping Genes'!S$12,"")</f>
        <v/>
      </c>
      <c r="BK85" s="22" t="str">
        <f ca="1">IF(ISNUMBER(S85-'Choose Housekeeping Genes'!T$12),S85-'Choose Housekeeping Genes'!T$12,"")</f>
        <v/>
      </c>
      <c r="BL85" s="22" t="str">
        <f ca="1">IF(ISNUMBER(T85-'Choose Housekeeping Genes'!U$12),T85-'Choose Housekeeping Genes'!U$12,"")</f>
        <v/>
      </c>
      <c r="BM85" s="22" t="str">
        <f ca="1">IF(ISNUMBER(U85-'Choose Housekeeping Genes'!V$12),U85-'Choose Housekeeping Genes'!V$12,"")</f>
        <v/>
      </c>
      <c r="BN85" s="22" t="str">
        <f ca="1">IF(ISNUMBER(V85-'Choose Housekeeping Genes'!W$12),V85-'Choose Housekeeping Genes'!W$12,"")</f>
        <v/>
      </c>
      <c r="BO85" s="147" t="str">
        <f t="shared" si="48"/>
        <v>Hottip-2</v>
      </c>
      <c r="BP85" s="145" t="s">
        <v>276</v>
      </c>
      <c r="BQ85" s="22" t="str">
        <f ca="1">IF(ISNUMBER(Y85-'Choose Housekeeping Genes'!AA$12),Y85-'Choose Housekeeping Genes'!AA$12,"")</f>
        <v/>
      </c>
      <c r="BR85" s="22" t="str">
        <f ca="1">IF(ISNUMBER(Z85-'Choose Housekeeping Genes'!AB$12),Z85-'Choose Housekeeping Genes'!AB$12,"")</f>
        <v/>
      </c>
      <c r="BS85" s="22" t="str">
        <f ca="1">IF(ISNUMBER(AA85-'Choose Housekeeping Genes'!AC$12),AA85-'Choose Housekeeping Genes'!AC$12,"")</f>
        <v/>
      </c>
      <c r="BT85" s="22" t="str">
        <f ca="1">IF(ISNUMBER(AB85-'Choose Housekeeping Genes'!AD$12),AB85-'Choose Housekeeping Genes'!AD$12,"")</f>
        <v/>
      </c>
      <c r="BU85" s="22" t="str">
        <f ca="1">IF(ISNUMBER(AC85-'Choose Housekeeping Genes'!AE$12),AC85-'Choose Housekeeping Genes'!AE$12,"")</f>
        <v/>
      </c>
      <c r="BV85" s="22" t="str">
        <f ca="1">IF(ISNUMBER(AD85-'Choose Housekeeping Genes'!AF$12),AD85-'Choose Housekeeping Genes'!AF$12,"")</f>
        <v/>
      </c>
      <c r="BW85" s="22" t="str">
        <f ca="1">IF(ISNUMBER(AE85-'Choose Housekeeping Genes'!AG$12),AE85-'Choose Housekeeping Genes'!AG$12,"")</f>
        <v/>
      </c>
      <c r="BX85" s="22" t="str">
        <f ca="1">IF(ISNUMBER(AF85-'Choose Housekeeping Genes'!AH$12),AF85-'Choose Housekeeping Genes'!AH$12,"")</f>
        <v/>
      </c>
      <c r="BY85" s="22" t="str">
        <f ca="1">IF(ISNUMBER(AG85-'Choose Housekeeping Genes'!AI$12),AG85-'Choose Housekeeping Genes'!AI$12,"")</f>
        <v/>
      </c>
      <c r="BZ85" s="22" t="str">
        <f ca="1">IF(ISNUMBER(AH85-'Choose Housekeeping Genes'!AJ$12),AH85-'Choose Housekeeping Genes'!AJ$12,"")</f>
        <v/>
      </c>
      <c r="CA85" s="22" t="str">
        <f ca="1">IF(ISNUMBER(AI85-'Choose Housekeeping Genes'!AK$12),AI85-'Choose Housekeeping Genes'!AK$12,"")</f>
        <v/>
      </c>
      <c r="CB85" s="22" t="str">
        <f ca="1">IF(ISNUMBER(AJ85-'Choose Housekeeping Genes'!AL$12),AJ85-'Choose Housekeeping Genes'!AL$12,"")</f>
        <v/>
      </c>
      <c r="CC85" s="22" t="str">
        <f ca="1">IF(ISNUMBER(AK85-'Choose Housekeeping Genes'!AM$12),AK85-'Choose Housekeeping Genes'!AM$12,"")</f>
        <v/>
      </c>
      <c r="CD85" s="22" t="str">
        <f ca="1">IF(ISNUMBER(AL85-'Choose Housekeeping Genes'!AN$12),AL85-'Choose Housekeeping Genes'!AN$12,"")</f>
        <v/>
      </c>
      <c r="CE85" s="22" t="str">
        <f ca="1">IF(ISNUMBER(AM85-'Choose Housekeeping Genes'!AO$12),AM85-'Choose Housekeeping Genes'!AO$12,"")</f>
        <v/>
      </c>
      <c r="CF85" s="22" t="str">
        <f ca="1">IF(ISNUMBER(AN85-'Choose Housekeeping Genes'!AP$12),AN85-'Choose Housekeeping Genes'!AP$12,"")</f>
        <v/>
      </c>
      <c r="CG85" s="22" t="str">
        <f ca="1">IF(ISNUMBER(AO85-'Choose Housekeeping Genes'!AQ$12),AO85-'Choose Housekeeping Genes'!AQ$12,"")</f>
        <v/>
      </c>
      <c r="CH85" s="22" t="str">
        <f ca="1">IF(ISNUMBER(AP85-'Choose Housekeeping Genes'!AR$12),AP85-'Choose Housekeeping Genes'!AR$12,"")</f>
        <v/>
      </c>
      <c r="CI85" s="22" t="str">
        <f ca="1">IF(ISNUMBER(AQ85-'Choose Housekeeping Genes'!AS$12),AQ85-'Choose Housekeeping Genes'!AS$12,"")</f>
        <v/>
      </c>
      <c r="CJ85" s="22" t="str">
        <f ca="1">IF(ISNUMBER(AR85-'Choose Housekeeping Genes'!AT$12),AR85-'Choose Housekeeping Genes'!AT$12,"")</f>
        <v/>
      </c>
      <c r="CK85" s="69" t="e">
        <f t="shared" ca="1" si="49"/>
        <v>#DIV/0!</v>
      </c>
      <c r="CL85" s="148" t="e">
        <f t="shared" ca="1" si="50"/>
        <v>#DIV/0!</v>
      </c>
      <c r="DA85" s="73" t="str">
        <f>'Transcript table'!C93</f>
        <v>Hottip-2</v>
      </c>
      <c r="DB85" s="21" t="s">
        <v>276</v>
      </c>
      <c r="DC85" s="68" t="str">
        <f t="shared" ca="1" si="51"/>
        <v/>
      </c>
      <c r="DD85" s="68" t="str">
        <f t="shared" ca="1" si="52"/>
        <v/>
      </c>
      <c r="DE85" s="68" t="str">
        <f t="shared" ca="1" si="53"/>
        <v/>
      </c>
      <c r="DF85" s="68" t="str">
        <f t="shared" ca="1" si="54"/>
        <v/>
      </c>
      <c r="DG85" s="68" t="str">
        <f t="shared" ca="1" si="55"/>
        <v/>
      </c>
      <c r="DH85" s="68" t="str">
        <f t="shared" ca="1" si="56"/>
        <v/>
      </c>
      <c r="DI85" s="68" t="str">
        <f t="shared" ca="1" si="57"/>
        <v/>
      </c>
      <c r="DJ85" s="68" t="str">
        <f t="shared" ca="1" si="58"/>
        <v/>
      </c>
      <c r="DK85" s="68" t="str">
        <f t="shared" ca="1" si="59"/>
        <v/>
      </c>
      <c r="DL85" s="68" t="str">
        <f t="shared" ca="1" si="60"/>
        <v/>
      </c>
      <c r="DM85" s="68" t="str">
        <f t="shared" ca="1" si="61"/>
        <v/>
      </c>
      <c r="DN85" s="68" t="str">
        <f t="shared" ca="1" si="62"/>
        <v/>
      </c>
      <c r="DO85" s="68" t="str">
        <f t="shared" ca="1" si="63"/>
        <v/>
      </c>
      <c r="DP85" s="68" t="str">
        <f t="shared" ca="1" si="64"/>
        <v/>
      </c>
      <c r="DQ85" s="68" t="str">
        <f t="shared" ca="1" si="65"/>
        <v/>
      </c>
      <c r="DR85" s="68" t="str">
        <f t="shared" ca="1" si="66"/>
        <v/>
      </c>
      <c r="DS85" s="68" t="str">
        <f t="shared" ca="1" si="67"/>
        <v/>
      </c>
      <c r="DT85" s="68" t="str">
        <f t="shared" ca="1" si="68"/>
        <v/>
      </c>
      <c r="DU85" s="68" t="str">
        <f t="shared" ca="1" si="69"/>
        <v/>
      </c>
      <c r="DV85" s="68" t="str">
        <f t="shared" ca="1" si="70"/>
        <v/>
      </c>
      <c r="DW85" s="146" t="str">
        <f>'Transcript table'!C93</f>
        <v>Hottip-2</v>
      </c>
      <c r="DX85" s="145" t="s">
        <v>276</v>
      </c>
      <c r="DY85" s="68" t="str">
        <f t="shared" ca="1" si="71"/>
        <v/>
      </c>
      <c r="DZ85" s="68" t="str">
        <f t="shared" ca="1" si="72"/>
        <v/>
      </c>
      <c r="EA85" s="68" t="str">
        <f t="shared" ca="1" si="73"/>
        <v/>
      </c>
      <c r="EB85" s="68" t="str">
        <f t="shared" ca="1" si="74"/>
        <v/>
      </c>
      <c r="EC85" s="68" t="str">
        <f t="shared" ca="1" si="75"/>
        <v/>
      </c>
      <c r="ED85" s="68" t="str">
        <f t="shared" ca="1" si="76"/>
        <v/>
      </c>
      <c r="EE85" s="68" t="str">
        <f t="shared" ca="1" si="77"/>
        <v/>
      </c>
      <c r="EF85" s="68" t="str">
        <f t="shared" ca="1" si="78"/>
        <v/>
      </c>
      <c r="EG85" s="68" t="str">
        <f t="shared" ca="1" si="79"/>
        <v/>
      </c>
      <c r="EH85" s="68" t="str">
        <f t="shared" ca="1" si="80"/>
        <v/>
      </c>
      <c r="EI85" s="68" t="str">
        <f t="shared" ca="1" si="81"/>
        <v/>
      </c>
      <c r="EJ85" s="68" t="str">
        <f t="shared" ca="1" si="82"/>
        <v/>
      </c>
      <c r="EK85" s="68" t="str">
        <f t="shared" ca="1" si="83"/>
        <v/>
      </c>
      <c r="EL85" s="68" t="str">
        <f t="shared" ca="1" si="84"/>
        <v/>
      </c>
      <c r="EM85" s="68" t="str">
        <f t="shared" ca="1" si="85"/>
        <v/>
      </c>
      <c r="EN85" s="68" t="str">
        <f t="shared" ca="1" si="86"/>
        <v/>
      </c>
      <c r="EO85" s="68" t="str">
        <f t="shared" ca="1" si="87"/>
        <v/>
      </c>
      <c r="EP85" s="68" t="str">
        <f t="shared" ca="1" si="88"/>
        <v/>
      </c>
      <c r="EQ85" s="68" t="str">
        <f t="shared" ca="1" si="89"/>
        <v/>
      </c>
      <c r="ER85" s="68" t="str">
        <f t="shared" ca="1" si="90"/>
        <v/>
      </c>
    </row>
    <row r="86" spans="1:148" ht="12.75" customHeight="1">
      <c r="A86" s="139" t="str">
        <f>'Test Sample Data'!A86</f>
        <v>Hoxa11os</v>
      </c>
      <c r="B86" s="141" t="s">
        <v>274</v>
      </c>
      <c r="C86" s="22" t="str">
        <f>IF(SUM('Test Sample Data'!C$3:C$194)&gt;10,IF(AND(ISNUMBER('Test Sample Data'!C86),'Test Sample Data'!C86&lt;35,'Test Sample Data'!C86&gt;0),'Test Sample Data'!C86-'Choose Housekeeping Genes'!D$20,35-'Choose Housekeeping Genes'!D$20),"")</f>
        <v/>
      </c>
      <c r="D86" s="22" t="str">
        <f>IF(SUM('Test Sample Data'!D$3:D$194)&gt;10,IF(AND(ISNUMBER('Test Sample Data'!D86),'Test Sample Data'!D86&lt;35,'Test Sample Data'!D86&gt;0),'Test Sample Data'!D86-'Choose Housekeeping Genes'!E$20,35-'Choose Housekeeping Genes'!E$20),"")</f>
        <v/>
      </c>
      <c r="E86" s="22" t="str">
        <f>IF(SUM('Test Sample Data'!E$3:E$194)&gt;10,IF(AND(ISNUMBER('Test Sample Data'!E86),'Test Sample Data'!E86&lt;35,'Test Sample Data'!E86&gt;0),'Test Sample Data'!E86-'Choose Housekeeping Genes'!F$20,35-'Choose Housekeeping Genes'!F$20),"")</f>
        <v/>
      </c>
      <c r="F86" s="22" t="str">
        <f>IF(SUM('Test Sample Data'!F$3:F$194)&gt;10,IF(AND(ISNUMBER('Test Sample Data'!F86),'Test Sample Data'!F86&lt;35,'Test Sample Data'!F86&gt;0),'Test Sample Data'!F86-'Choose Housekeeping Genes'!G$20,35-'Choose Housekeeping Genes'!G$20),"")</f>
        <v/>
      </c>
      <c r="G86" s="22" t="str">
        <f>IF(SUM('Test Sample Data'!G$3:G$194)&gt;10,IF(AND(ISNUMBER('Test Sample Data'!G86),'Test Sample Data'!G86&lt;35,'Test Sample Data'!G86&gt;0),'Test Sample Data'!G86-'Choose Housekeeping Genes'!H$20,35-'Choose Housekeeping Genes'!H$20),"")</f>
        <v/>
      </c>
      <c r="H86" s="22" t="str">
        <f>IF(SUM('Test Sample Data'!H$3:H$194)&gt;10,IF(AND(ISNUMBER('Test Sample Data'!H86),'Test Sample Data'!H86&lt;35,'Test Sample Data'!H86&gt;0),'Test Sample Data'!H86-'Choose Housekeeping Genes'!I$20,35-'Choose Housekeeping Genes'!I$20),"")</f>
        <v/>
      </c>
      <c r="I86" s="22" t="str">
        <f>IF(SUM('Test Sample Data'!I$3:I$194)&gt;10,IF(AND(ISNUMBER('Test Sample Data'!I86),'Test Sample Data'!I86&lt;35,'Test Sample Data'!I86&gt;0),'Test Sample Data'!I86-'Choose Housekeeping Genes'!J$20,35-'Choose Housekeeping Genes'!J$20),"")</f>
        <v/>
      </c>
      <c r="J86" s="22" t="str">
        <f>IF(SUM('Test Sample Data'!J$3:J$194)&gt;10,IF(AND(ISNUMBER('Test Sample Data'!J86),'Test Sample Data'!J86&lt;35,'Test Sample Data'!J86&gt;0),'Test Sample Data'!J86-'Choose Housekeeping Genes'!K$20,35-'Choose Housekeeping Genes'!K$20),"")</f>
        <v/>
      </c>
      <c r="K86" s="22" t="str">
        <f>IF(SUM('Test Sample Data'!K$3:K$194)&gt;10,IF(AND(ISNUMBER('Test Sample Data'!K86),'Test Sample Data'!K86&lt;35,'Test Sample Data'!K86&gt;0),'Test Sample Data'!K86-'Choose Housekeeping Genes'!L$20,35-'Choose Housekeeping Genes'!L$20),"")</f>
        <v/>
      </c>
      <c r="L86" s="22" t="str">
        <f>IF(SUM('Test Sample Data'!L$3:L$194)&gt;10,IF(AND(ISNUMBER('Test Sample Data'!L86),'Test Sample Data'!L86&lt;35,'Test Sample Data'!L86&gt;0),'Test Sample Data'!L86-'Choose Housekeeping Genes'!M$20,35-'Choose Housekeeping Genes'!M$20),"")</f>
        <v/>
      </c>
      <c r="M86" s="22" t="str">
        <f>IF(SUM('Test Sample Data'!M$3:M$194)&gt;10,IF(AND(ISNUMBER('Test Sample Data'!M86),'Test Sample Data'!M86&lt;35,'Test Sample Data'!M86&gt;0),'Test Sample Data'!M86-'Choose Housekeeping Genes'!N$20,35-'Choose Housekeeping Genes'!N$20),"")</f>
        <v/>
      </c>
      <c r="N86" s="22" t="str">
        <f>IF(SUM('Test Sample Data'!N$3:N$194)&gt;10,IF(AND(ISNUMBER('Test Sample Data'!N86),'Test Sample Data'!N86&lt;35,'Test Sample Data'!N86&gt;0),'Test Sample Data'!N86-'Choose Housekeeping Genes'!O$20,35-'Choose Housekeeping Genes'!O$20),"")</f>
        <v/>
      </c>
      <c r="O86" s="22" t="str">
        <f>IF(SUM('Test Sample Data'!O$3:O$194)&gt;10,IF(AND(ISNUMBER('Test Sample Data'!O86),'Test Sample Data'!O86&lt;35,'Test Sample Data'!O86&gt;0),'Test Sample Data'!O86-'Choose Housekeeping Genes'!P$20,35-'Choose Housekeeping Genes'!P$20),"")</f>
        <v/>
      </c>
      <c r="P86" s="22" t="str">
        <f>IF(SUM('Test Sample Data'!P$3:P$194)&gt;10,IF(AND(ISNUMBER('Test Sample Data'!P86),'Test Sample Data'!P86&lt;35,'Test Sample Data'!P86&gt;0),'Test Sample Data'!P86-'Choose Housekeeping Genes'!Q$20,35-'Choose Housekeeping Genes'!Q$20),"")</f>
        <v/>
      </c>
      <c r="Q86" s="22" t="str">
        <f>IF(SUM('Test Sample Data'!Q$3:Q$194)&gt;10,IF(AND(ISNUMBER('Test Sample Data'!Q86),'Test Sample Data'!Q86&lt;35,'Test Sample Data'!Q86&gt;0),'Test Sample Data'!Q86-'Choose Housekeeping Genes'!R$20,35-'Choose Housekeeping Genes'!R$20),"")</f>
        <v/>
      </c>
      <c r="R86" s="22" t="str">
        <f>IF(SUM('Test Sample Data'!R$3:R$194)&gt;10,IF(AND(ISNUMBER('Test Sample Data'!R86),'Test Sample Data'!R86&lt;35,'Test Sample Data'!R86&gt;0),'Test Sample Data'!R86-'Choose Housekeeping Genes'!S$20,35-'Choose Housekeeping Genes'!S$20),"")</f>
        <v/>
      </c>
      <c r="S86" s="22" t="str">
        <f>IF(SUM('Test Sample Data'!S$3:S$194)&gt;10,IF(AND(ISNUMBER('Test Sample Data'!S86),'Test Sample Data'!S86&lt;35,'Test Sample Data'!S86&gt;0),'Test Sample Data'!S86-'Choose Housekeeping Genes'!T$20,35-'Choose Housekeeping Genes'!T$20),"")</f>
        <v/>
      </c>
      <c r="T86" s="22" t="str">
        <f>IF(SUM('Test Sample Data'!T$3:T$194)&gt;10,IF(AND(ISNUMBER('Test Sample Data'!T86),'Test Sample Data'!T86&lt;35,'Test Sample Data'!T86&gt;0),'Test Sample Data'!T86-'Choose Housekeeping Genes'!U$20,35-'Choose Housekeeping Genes'!U$20),"")</f>
        <v/>
      </c>
      <c r="U86" s="22" t="str">
        <f>IF(SUM('Test Sample Data'!U$3:U$194)&gt;10,IF(AND(ISNUMBER('Test Sample Data'!U86),'Test Sample Data'!U86&lt;35,'Test Sample Data'!U86&gt;0),'Test Sample Data'!U86-'Choose Housekeeping Genes'!V$20,35-'Choose Housekeeping Genes'!V$20),"")</f>
        <v/>
      </c>
      <c r="V86" s="22" t="str">
        <f>IF(SUM('Test Sample Data'!V$3:V$194)&gt;10,IF(AND(ISNUMBER('Test Sample Data'!V86),'Test Sample Data'!V86&lt;35,'Test Sample Data'!V86&gt;0),'Test Sample Data'!V86-'Choose Housekeeping Genes'!W$20,35-'Choose Housekeeping Genes'!W$20),"")</f>
        <v/>
      </c>
      <c r="W86" s="144" t="str">
        <f>'Control Sample Data'!A86</f>
        <v>Hoxa11os</v>
      </c>
      <c r="X86" s="145" t="s">
        <v>274</v>
      </c>
      <c r="Y86" s="22" t="str">
        <f>IF(SUM('Control Sample Data'!C$3:C$194)&gt;10,IF(AND(ISNUMBER('Control Sample Data'!C86),'Control Sample Data'!C86&lt;35,'Control Sample Data'!C86&gt;0),'Control Sample Data'!C86-'Choose Housekeeping Genes'!AA$20,35-'Choose Housekeeping Genes'!AA$20),"")</f>
        <v/>
      </c>
      <c r="Z86" s="22" t="str">
        <f>IF(SUM('Control Sample Data'!D$3:D$194)&gt;10,IF(AND(ISNUMBER('Control Sample Data'!D86),'Control Sample Data'!D86&lt;35,'Control Sample Data'!D86&gt;0),'Control Sample Data'!D86-'Choose Housekeeping Genes'!AB$20,35-'Choose Housekeeping Genes'!AB$20),"")</f>
        <v/>
      </c>
      <c r="AA86" s="22" t="str">
        <f>IF(SUM('Control Sample Data'!E$3:E$194)&gt;10,IF(AND(ISNUMBER('Control Sample Data'!E86),'Control Sample Data'!E86&lt;35,'Control Sample Data'!E86&gt;0),'Control Sample Data'!E86-'Choose Housekeeping Genes'!AC$20,35-'Choose Housekeeping Genes'!AC$20),"")</f>
        <v/>
      </c>
      <c r="AB86" s="22" t="str">
        <f>IF(SUM('Control Sample Data'!F$3:F$194)&gt;10,IF(AND(ISNUMBER('Control Sample Data'!F86),'Control Sample Data'!F86&lt;35,'Control Sample Data'!F86&gt;0),'Control Sample Data'!F86-'Choose Housekeeping Genes'!AD$20,35-'Choose Housekeeping Genes'!AD$20),"")</f>
        <v/>
      </c>
      <c r="AC86" s="22" t="str">
        <f>IF(SUM('Control Sample Data'!G$3:G$194)&gt;10,IF(AND(ISNUMBER('Control Sample Data'!G86),'Control Sample Data'!G86&lt;35,'Control Sample Data'!G86&gt;0),'Control Sample Data'!G86-'Choose Housekeeping Genes'!AE$20,35-'Choose Housekeeping Genes'!AE$20),"")</f>
        <v/>
      </c>
      <c r="AD86" s="22" t="str">
        <f>IF(SUM('Control Sample Data'!H$3:H$194)&gt;10,IF(AND(ISNUMBER('Control Sample Data'!H86),'Control Sample Data'!H86&lt;35,'Control Sample Data'!H86&gt;0),'Control Sample Data'!H86-'Choose Housekeeping Genes'!AF$20,35-'Choose Housekeeping Genes'!AF$20),"")</f>
        <v/>
      </c>
      <c r="AE86" s="22" t="str">
        <f>IF(SUM('Control Sample Data'!I$3:I$194)&gt;10,IF(AND(ISNUMBER('Control Sample Data'!I86),'Control Sample Data'!I86&lt;35,'Control Sample Data'!I86&gt;0),'Control Sample Data'!I86-'Choose Housekeeping Genes'!AG$20,35-'Choose Housekeeping Genes'!AG$20),"")</f>
        <v/>
      </c>
      <c r="AF86" s="22" t="str">
        <f>IF(SUM('Control Sample Data'!J$3:J$194)&gt;10,IF(AND(ISNUMBER('Control Sample Data'!J86),'Control Sample Data'!J86&lt;35,'Control Sample Data'!J86&gt;0),'Control Sample Data'!J86-'Choose Housekeeping Genes'!AH$20,35-'Choose Housekeeping Genes'!AH$20),"")</f>
        <v/>
      </c>
      <c r="AG86" s="22" t="str">
        <f>IF(SUM('Control Sample Data'!K$3:K$194)&gt;10,IF(AND(ISNUMBER('Control Sample Data'!K86),'Control Sample Data'!K86&lt;35,'Control Sample Data'!K86&gt;0),'Control Sample Data'!K86-'Choose Housekeeping Genes'!AI$20,35-'Choose Housekeeping Genes'!AI$20),"")</f>
        <v/>
      </c>
      <c r="AH86" s="22" t="str">
        <f>IF(SUM('Control Sample Data'!L$3:L$194)&gt;10,IF(AND(ISNUMBER('Control Sample Data'!L86),'Control Sample Data'!L86&lt;35,'Control Sample Data'!L86&gt;0),'Control Sample Data'!L86-'Choose Housekeeping Genes'!AJ$20,35-'Choose Housekeeping Genes'!AJ$20),"")</f>
        <v/>
      </c>
      <c r="AI86" s="22" t="str">
        <f>IF(SUM('Control Sample Data'!M$3:M$194)&gt;10,IF(AND(ISNUMBER('Control Sample Data'!M86),'Control Sample Data'!M86&lt;35,'Control Sample Data'!M86&gt;0),'Control Sample Data'!M86-'Choose Housekeeping Genes'!AK$20,35-'Choose Housekeeping Genes'!AK$20),"")</f>
        <v/>
      </c>
      <c r="AJ86" s="22" t="str">
        <f>IF(SUM('Control Sample Data'!N$3:N$194)&gt;10,IF(AND(ISNUMBER('Control Sample Data'!N86),'Control Sample Data'!N86&lt;35,'Control Sample Data'!N86&gt;0),'Control Sample Data'!N86-'Choose Housekeeping Genes'!AL$20,35-'Choose Housekeeping Genes'!AL$20),"")</f>
        <v/>
      </c>
      <c r="AK86" s="22" t="str">
        <f>IF(SUM('Control Sample Data'!O$3:O$194)&gt;10,IF(AND(ISNUMBER('Control Sample Data'!O86),'Control Sample Data'!O86&lt;35,'Control Sample Data'!O86&gt;0),'Control Sample Data'!O86-'Choose Housekeeping Genes'!AM$20,35-'Choose Housekeeping Genes'!AM$20),"")</f>
        <v/>
      </c>
      <c r="AL86" s="22" t="str">
        <f>IF(SUM('Control Sample Data'!P$3:P$194)&gt;10,IF(AND(ISNUMBER('Control Sample Data'!P86),'Control Sample Data'!P86&lt;35,'Control Sample Data'!P86&gt;0),'Control Sample Data'!P86-'Choose Housekeeping Genes'!AN$20,35-'Choose Housekeeping Genes'!AN$20),"")</f>
        <v/>
      </c>
      <c r="AM86" s="22" t="str">
        <f>IF(SUM('Control Sample Data'!Q$3:Q$194)&gt;10,IF(AND(ISNUMBER('Control Sample Data'!Q86),'Control Sample Data'!Q86&lt;35,'Control Sample Data'!Q86&gt;0),'Control Sample Data'!Q86-'Choose Housekeeping Genes'!AO$20,35-'Choose Housekeeping Genes'!AO$20),"")</f>
        <v/>
      </c>
      <c r="AN86" s="22" t="str">
        <f>IF(SUM('Control Sample Data'!R$3:R$194)&gt;10,IF(AND(ISNUMBER('Control Sample Data'!R86),'Control Sample Data'!R86&lt;35,'Control Sample Data'!R86&gt;0),'Control Sample Data'!R86-'Choose Housekeeping Genes'!AP$20,35-'Choose Housekeeping Genes'!AP$20),"")</f>
        <v/>
      </c>
      <c r="AO86" s="22" t="str">
        <f>IF(SUM('Control Sample Data'!S$3:S$194)&gt;10,IF(AND(ISNUMBER('Control Sample Data'!S86),'Control Sample Data'!S86&lt;35,'Control Sample Data'!S86&gt;0),'Control Sample Data'!S86-'Choose Housekeeping Genes'!AQ$20,35-'Choose Housekeeping Genes'!AQ$20),"")</f>
        <v/>
      </c>
      <c r="AP86" s="22" t="str">
        <f>IF(SUM('Control Sample Data'!T$3:T$194)&gt;10,IF(AND(ISNUMBER('Control Sample Data'!T86),'Control Sample Data'!T86&lt;35,'Control Sample Data'!T86&gt;0),'Control Sample Data'!T86-'Choose Housekeeping Genes'!AR$20,35-'Choose Housekeeping Genes'!AR$20),"")</f>
        <v/>
      </c>
      <c r="AQ86" s="22" t="str">
        <f>IF(SUM('Control Sample Data'!U$3:U$194)&gt;10,IF(AND(ISNUMBER('Control Sample Data'!U86),'Control Sample Data'!U86&lt;35,'Control Sample Data'!U86&gt;0),'Control Sample Data'!U86-'Choose Housekeeping Genes'!AS$20,35-'Choose Housekeeping Genes'!AS$20),"")</f>
        <v/>
      </c>
      <c r="AR86" s="22" t="str">
        <f>IF(SUM('Control Sample Data'!V$3:V$194)&gt;10,IF(AND(ISNUMBER('Control Sample Data'!V86),'Control Sample Data'!V86&lt;35,'Control Sample Data'!V86&gt;0),'Control Sample Data'!V86-'Choose Housekeeping Genes'!AT$20,35-'Choose Housekeeping Genes'!AT$20),"")</f>
        <v/>
      </c>
      <c r="AS86" s="73" t="str">
        <f>'Control Sample Data'!A86</f>
        <v>Hoxa11os</v>
      </c>
      <c r="AT86" s="21" t="s">
        <v>274</v>
      </c>
      <c r="AU86" s="22" t="str">
        <f ca="1">IF(ISNUMBER(C86-'Choose Housekeeping Genes'!D$12),C86-'Choose Housekeeping Genes'!D$12,"")</f>
        <v/>
      </c>
      <c r="AV86" s="22" t="str">
        <f ca="1">IF(ISNUMBER(D86-'Choose Housekeeping Genes'!E$12),D86-'Choose Housekeeping Genes'!E$12,"")</f>
        <v/>
      </c>
      <c r="AW86" s="22" t="str">
        <f ca="1">IF(ISNUMBER(E86-'Choose Housekeeping Genes'!F$12),E86-'Choose Housekeeping Genes'!F$12,"")</f>
        <v/>
      </c>
      <c r="AX86" s="22" t="str">
        <f ca="1">IF(ISNUMBER(F86-'Choose Housekeeping Genes'!G$12),F86-'Choose Housekeeping Genes'!G$12,"")</f>
        <v/>
      </c>
      <c r="AY86" s="22" t="str">
        <f ca="1">IF(ISNUMBER(G86-'Choose Housekeeping Genes'!H$12),G86-'Choose Housekeeping Genes'!H$12,"")</f>
        <v/>
      </c>
      <c r="AZ86" s="22" t="str">
        <f ca="1">IF(ISNUMBER(H86-'Choose Housekeeping Genes'!I$12),H86-'Choose Housekeeping Genes'!I$12,"")</f>
        <v/>
      </c>
      <c r="BA86" s="22" t="str">
        <f ca="1">IF(ISNUMBER(I86-'Choose Housekeeping Genes'!J$12),I86-'Choose Housekeeping Genes'!J$12,"")</f>
        <v/>
      </c>
      <c r="BB86" s="22" t="str">
        <f ca="1">IF(ISNUMBER(J86-'Choose Housekeeping Genes'!K$12),J86-'Choose Housekeeping Genes'!K$12,"")</f>
        <v/>
      </c>
      <c r="BC86" s="22" t="str">
        <f ca="1">IF(ISNUMBER(K86-'Choose Housekeeping Genes'!L$12),K86-'Choose Housekeeping Genes'!L$12,"")</f>
        <v/>
      </c>
      <c r="BD86" s="22" t="str">
        <f ca="1">IF(ISNUMBER(L86-'Choose Housekeeping Genes'!M$12),L86-'Choose Housekeeping Genes'!M$12,"")</f>
        <v/>
      </c>
      <c r="BE86" s="22" t="str">
        <f ca="1">IF(ISNUMBER(M86-'Choose Housekeeping Genes'!N$12),M86-'Choose Housekeeping Genes'!N$12,"")</f>
        <v/>
      </c>
      <c r="BF86" s="22" t="str">
        <f ca="1">IF(ISNUMBER(N86-'Choose Housekeeping Genes'!O$12),N86-'Choose Housekeeping Genes'!O$12,"")</f>
        <v/>
      </c>
      <c r="BG86" s="22" t="str">
        <f ca="1">IF(ISNUMBER(O86-'Choose Housekeeping Genes'!P$12),O86-'Choose Housekeeping Genes'!P$12,"")</f>
        <v/>
      </c>
      <c r="BH86" s="22" t="str">
        <f ca="1">IF(ISNUMBER(P86-'Choose Housekeeping Genes'!Q$12),P86-'Choose Housekeeping Genes'!Q$12,"")</f>
        <v/>
      </c>
      <c r="BI86" s="22" t="str">
        <f ca="1">IF(ISNUMBER(Q86-'Choose Housekeeping Genes'!R$12),Q86-'Choose Housekeeping Genes'!R$12,"")</f>
        <v/>
      </c>
      <c r="BJ86" s="22" t="str">
        <f ca="1">IF(ISNUMBER(R86-'Choose Housekeeping Genes'!S$12),R86-'Choose Housekeeping Genes'!S$12,"")</f>
        <v/>
      </c>
      <c r="BK86" s="22" t="str">
        <f ca="1">IF(ISNUMBER(S86-'Choose Housekeeping Genes'!T$12),S86-'Choose Housekeeping Genes'!T$12,"")</f>
        <v/>
      </c>
      <c r="BL86" s="22" t="str">
        <f ca="1">IF(ISNUMBER(T86-'Choose Housekeeping Genes'!U$12),T86-'Choose Housekeeping Genes'!U$12,"")</f>
        <v/>
      </c>
      <c r="BM86" s="22" t="str">
        <f ca="1">IF(ISNUMBER(U86-'Choose Housekeeping Genes'!V$12),U86-'Choose Housekeeping Genes'!V$12,"")</f>
        <v/>
      </c>
      <c r="BN86" s="22" t="str">
        <f ca="1">IF(ISNUMBER(V86-'Choose Housekeeping Genes'!W$12),V86-'Choose Housekeeping Genes'!W$12,"")</f>
        <v/>
      </c>
      <c r="BO86" s="147" t="str">
        <f t="shared" si="48"/>
        <v>Hoxa11os</v>
      </c>
      <c r="BP86" s="145" t="s">
        <v>274</v>
      </c>
      <c r="BQ86" s="22" t="str">
        <f ca="1">IF(ISNUMBER(Y86-'Choose Housekeeping Genes'!AA$12),Y86-'Choose Housekeeping Genes'!AA$12,"")</f>
        <v/>
      </c>
      <c r="BR86" s="22" t="str">
        <f ca="1">IF(ISNUMBER(Z86-'Choose Housekeeping Genes'!AB$12),Z86-'Choose Housekeeping Genes'!AB$12,"")</f>
        <v/>
      </c>
      <c r="BS86" s="22" t="str">
        <f ca="1">IF(ISNUMBER(AA86-'Choose Housekeeping Genes'!AC$12),AA86-'Choose Housekeeping Genes'!AC$12,"")</f>
        <v/>
      </c>
      <c r="BT86" s="22" t="str">
        <f ca="1">IF(ISNUMBER(AB86-'Choose Housekeeping Genes'!AD$12),AB86-'Choose Housekeeping Genes'!AD$12,"")</f>
        <v/>
      </c>
      <c r="BU86" s="22" t="str">
        <f ca="1">IF(ISNUMBER(AC86-'Choose Housekeeping Genes'!AE$12),AC86-'Choose Housekeeping Genes'!AE$12,"")</f>
        <v/>
      </c>
      <c r="BV86" s="22" t="str">
        <f ca="1">IF(ISNUMBER(AD86-'Choose Housekeeping Genes'!AF$12),AD86-'Choose Housekeeping Genes'!AF$12,"")</f>
        <v/>
      </c>
      <c r="BW86" s="22" t="str">
        <f ca="1">IF(ISNUMBER(AE86-'Choose Housekeeping Genes'!AG$12),AE86-'Choose Housekeeping Genes'!AG$12,"")</f>
        <v/>
      </c>
      <c r="BX86" s="22" t="str">
        <f ca="1">IF(ISNUMBER(AF86-'Choose Housekeeping Genes'!AH$12),AF86-'Choose Housekeeping Genes'!AH$12,"")</f>
        <v/>
      </c>
      <c r="BY86" s="22" t="str">
        <f ca="1">IF(ISNUMBER(AG86-'Choose Housekeeping Genes'!AI$12),AG86-'Choose Housekeeping Genes'!AI$12,"")</f>
        <v/>
      </c>
      <c r="BZ86" s="22" t="str">
        <f ca="1">IF(ISNUMBER(AH86-'Choose Housekeeping Genes'!AJ$12),AH86-'Choose Housekeeping Genes'!AJ$12,"")</f>
        <v/>
      </c>
      <c r="CA86" s="22" t="str">
        <f ca="1">IF(ISNUMBER(AI86-'Choose Housekeeping Genes'!AK$12),AI86-'Choose Housekeeping Genes'!AK$12,"")</f>
        <v/>
      </c>
      <c r="CB86" s="22" t="str">
        <f ca="1">IF(ISNUMBER(AJ86-'Choose Housekeeping Genes'!AL$12),AJ86-'Choose Housekeeping Genes'!AL$12,"")</f>
        <v/>
      </c>
      <c r="CC86" s="22" t="str">
        <f ca="1">IF(ISNUMBER(AK86-'Choose Housekeeping Genes'!AM$12),AK86-'Choose Housekeeping Genes'!AM$12,"")</f>
        <v/>
      </c>
      <c r="CD86" s="22" t="str">
        <f ca="1">IF(ISNUMBER(AL86-'Choose Housekeeping Genes'!AN$12),AL86-'Choose Housekeeping Genes'!AN$12,"")</f>
        <v/>
      </c>
      <c r="CE86" s="22" t="str">
        <f ca="1">IF(ISNUMBER(AM86-'Choose Housekeeping Genes'!AO$12),AM86-'Choose Housekeeping Genes'!AO$12,"")</f>
        <v/>
      </c>
      <c r="CF86" s="22" t="str">
        <f ca="1">IF(ISNUMBER(AN86-'Choose Housekeeping Genes'!AP$12),AN86-'Choose Housekeeping Genes'!AP$12,"")</f>
        <v/>
      </c>
      <c r="CG86" s="22" t="str">
        <f ca="1">IF(ISNUMBER(AO86-'Choose Housekeeping Genes'!AQ$12),AO86-'Choose Housekeeping Genes'!AQ$12,"")</f>
        <v/>
      </c>
      <c r="CH86" s="22" t="str">
        <f ca="1">IF(ISNUMBER(AP86-'Choose Housekeeping Genes'!AR$12),AP86-'Choose Housekeeping Genes'!AR$12,"")</f>
        <v/>
      </c>
      <c r="CI86" s="22" t="str">
        <f ca="1">IF(ISNUMBER(AQ86-'Choose Housekeeping Genes'!AS$12),AQ86-'Choose Housekeeping Genes'!AS$12,"")</f>
        <v/>
      </c>
      <c r="CJ86" s="22" t="str">
        <f ca="1">IF(ISNUMBER(AR86-'Choose Housekeeping Genes'!AT$12),AR86-'Choose Housekeeping Genes'!AT$12,"")</f>
        <v/>
      </c>
      <c r="CK86" s="69" t="e">
        <f t="shared" ca="1" si="49"/>
        <v>#DIV/0!</v>
      </c>
      <c r="CL86" s="148" t="e">
        <f t="shared" ca="1" si="50"/>
        <v>#DIV/0!</v>
      </c>
      <c r="DA86" s="73" t="str">
        <f>'Transcript table'!C94</f>
        <v>Hoxa11os</v>
      </c>
      <c r="DB86" s="21" t="s">
        <v>274</v>
      </c>
      <c r="DC86" s="68" t="str">
        <f t="shared" ca="1" si="51"/>
        <v/>
      </c>
      <c r="DD86" s="68" t="str">
        <f t="shared" ca="1" si="52"/>
        <v/>
      </c>
      <c r="DE86" s="68" t="str">
        <f t="shared" ca="1" si="53"/>
        <v/>
      </c>
      <c r="DF86" s="68" t="str">
        <f t="shared" ca="1" si="54"/>
        <v/>
      </c>
      <c r="DG86" s="68" t="str">
        <f t="shared" ca="1" si="55"/>
        <v/>
      </c>
      <c r="DH86" s="68" t="str">
        <f t="shared" ca="1" si="56"/>
        <v/>
      </c>
      <c r="DI86" s="68" t="str">
        <f t="shared" ca="1" si="57"/>
        <v/>
      </c>
      <c r="DJ86" s="68" t="str">
        <f t="shared" ca="1" si="58"/>
        <v/>
      </c>
      <c r="DK86" s="68" t="str">
        <f t="shared" ca="1" si="59"/>
        <v/>
      </c>
      <c r="DL86" s="68" t="str">
        <f t="shared" ca="1" si="60"/>
        <v/>
      </c>
      <c r="DM86" s="68" t="str">
        <f t="shared" ca="1" si="61"/>
        <v/>
      </c>
      <c r="DN86" s="68" t="str">
        <f t="shared" ca="1" si="62"/>
        <v/>
      </c>
      <c r="DO86" s="68" t="str">
        <f t="shared" ca="1" si="63"/>
        <v/>
      </c>
      <c r="DP86" s="68" t="str">
        <f t="shared" ca="1" si="64"/>
        <v/>
      </c>
      <c r="DQ86" s="68" t="str">
        <f t="shared" ca="1" si="65"/>
        <v/>
      </c>
      <c r="DR86" s="68" t="str">
        <f t="shared" ca="1" si="66"/>
        <v/>
      </c>
      <c r="DS86" s="68" t="str">
        <f t="shared" ca="1" si="67"/>
        <v/>
      </c>
      <c r="DT86" s="68" t="str">
        <f t="shared" ca="1" si="68"/>
        <v/>
      </c>
      <c r="DU86" s="68" t="str">
        <f t="shared" ca="1" si="69"/>
        <v/>
      </c>
      <c r="DV86" s="68" t="str">
        <f t="shared" ca="1" si="70"/>
        <v/>
      </c>
      <c r="DW86" s="146" t="str">
        <f>'Transcript table'!C94</f>
        <v>Hoxa11os</v>
      </c>
      <c r="DX86" s="145" t="s">
        <v>274</v>
      </c>
      <c r="DY86" s="68" t="str">
        <f t="shared" ca="1" si="71"/>
        <v/>
      </c>
      <c r="DZ86" s="68" t="str">
        <f t="shared" ca="1" si="72"/>
        <v/>
      </c>
      <c r="EA86" s="68" t="str">
        <f t="shared" ca="1" si="73"/>
        <v/>
      </c>
      <c r="EB86" s="68" t="str">
        <f t="shared" ca="1" si="74"/>
        <v/>
      </c>
      <c r="EC86" s="68" t="str">
        <f t="shared" ca="1" si="75"/>
        <v/>
      </c>
      <c r="ED86" s="68" t="str">
        <f t="shared" ca="1" si="76"/>
        <v/>
      </c>
      <c r="EE86" s="68" t="str">
        <f t="shared" ca="1" si="77"/>
        <v/>
      </c>
      <c r="EF86" s="68" t="str">
        <f t="shared" ca="1" si="78"/>
        <v/>
      </c>
      <c r="EG86" s="68" t="str">
        <f t="shared" ca="1" si="79"/>
        <v/>
      </c>
      <c r="EH86" s="68" t="str">
        <f t="shared" ca="1" si="80"/>
        <v/>
      </c>
      <c r="EI86" s="68" t="str">
        <f t="shared" ca="1" si="81"/>
        <v/>
      </c>
      <c r="EJ86" s="68" t="str">
        <f t="shared" ca="1" si="82"/>
        <v/>
      </c>
      <c r="EK86" s="68" t="str">
        <f t="shared" ca="1" si="83"/>
        <v/>
      </c>
      <c r="EL86" s="68" t="str">
        <f t="shared" ca="1" si="84"/>
        <v/>
      </c>
      <c r="EM86" s="68" t="str">
        <f t="shared" ca="1" si="85"/>
        <v/>
      </c>
      <c r="EN86" s="68" t="str">
        <f t="shared" ca="1" si="86"/>
        <v/>
      </c>
      <c r="EO86" s="68" t="str">
        <f t="shared" ca="1" si="87"/>
        <v/>
      </c>
      <c r="EP86" s="68" t="str">
        <f t="shared" ca="1" si="88"/>
        <v/>
      </c>
      <c r="EQ86" s="68" t="str">
        <f t="shared" ca="1" si="89"/>
        <v/>
      </c>
      <c r="ER86" s="68" t="str">
        <f t="shared" ca="1" si="90"/>
        <v/>
      </c>
    </row>
    <row r="87" spans="1:148" ht="12.75" customHeight="1">
      <c r="A87" s="139" t="str">
        <f>'Test Sample Data'!A87</f>
        <v>Hoxaas3</v>
      </c>
      <c r="B87" s="141" t="s">
        <v>272</v>
      </c>
      <c r="C87" s="22" t="str">
        <f>IF(SUM('Test Sample Data'!C$3:C$194)&gt;10,IF(AND(ISNUMBER('Test Sample Data'!C87),'Test Sample Data'!C87&lt;35,'Test Sample Data'!C87&gt;0),'Test Sample Data'!C87-'Choose Housekeeping Genes'!D$20,35-'Choose Housekeeping Genes'!D$20),"")</f>
        <v/>
      </c>
      <c r="D87" s="22" t="str">
        <f>IF(SUM('Test Sample Data'!D$3:D$194)&gt;10,IF(AND(ISNUMBER('Test Sample Data'!D87),'Test Sample Data'!D87&lt;35,'Test Sample Data'!D87&gt;0),'Test Sample Data'!D87-'Choose Housekeeping Genes'!E$20,35-'Choose Housekeeping Genes'!E$20),"")</f>
        <v/>
      </c>
      <c r="E87" s="22" t="str">
        <f>IF(SUM('Test Sample Data'!E$3:E$194)&gt;10,IF(AND(ISNUMBER('Test Sample Data'!E87),'Test Sample Data'!E87&lt;35,'Test Sample Data'!E87&gt;0),'Test Sample Data'!E87-'Choose Housekeeping Genes'!F$20,35-'Choose Housekeeping Genes'!F$20),"")</f>
        <v/>
      </c>
      <c r="F87" s="22" t="str">
        <f>IF(SUM('Test Sample Data'!F$3:F$194)&gt;10,IF(AND(ISNUMBER('Test Sample Data'!F87),'Test Sample Data'!F87&lt;35,'Test Sample Data'!F87&gt;0),'Test Sample Data'!F87-'Choose Housekeeping Genes'!G$20,35-'Choose Housekeeping Genes'!G$20),"")</f>
        <v/>
      </c>
      <c r="G87" s="22" t="str">
        <f>IF(SUM('Test Sample Data'!G$3:G$194)&gt;10,IF(AND(ISNUMBER('Test Sample Data'!G87),'Test Sample Data'!G87&lt;35,'Test Sample Data'!G87&gt;0),'Test Sample Data'!G87-'Choose Housekeeping Genes'!H$20,35-'Choose Housekeeping Genes'!H$20),"")</f>
        <v/>
      </c>
      <c r="H87" s="22" t="str">
        <f>IF(SUM('Test Sample Data'!H$3:H$194)&gt;10,IF(AND(ISNUMBER('Test Sample Data'!H87),'Test Sample Data'!H87&lt;35,'Test Sample Data'!H87&gt;0),'Test Sample Data'!H87-'Choose Housekeeping Genes'!I$20,35-'Choose Housekeeping Genes'!I$20),"")</f>
        <v/>
      </c>
      <c r="I87" s="22" t="str">
        <f>IF(SUM('Test Sample Data'!I$3:I$194)&gt;10,IF(AND(ISNUMBER('Test Sample Data'!I87),'Test Sample Data'!I87&lt;35,'Test Sample Data'!I87&gt;0),'Test Sample Data'!I87-'Choose Housekeeping Genes'!J$20,35-'Choose Housekeeping Genes'!J$20),"")</f>
        <v/>
      </c>
      <c r="J87" s="22" t="str">
        <f>IF(SUM('Test Sample Data'!J$3:J$194)&gt;10,IF(AND(ISNUMBER('Test Sample Data'!J87),'Test Sample Data'!J87&lt;35,'Test Sample Data'!J87&gt;0),'Test Sample Data'!J87-'Choose Housekeeping Genes'!K$20,35-'Choose Housekeeping Genes'!K$20),"")</f>
        <v/>
      </c>
      <c r="K87" s="22" t="str">
        <f>IF(SUM('Test Sample Data'!K$3:K$194)&gt;10,IF(AND(ISNUMBER('Test Sample Data'!K87),'Test Sample Data'!K87&lt;35,'Test Sample Data'!K87&gt;0),'Test Sample Data'!K87-'Choose Housekeeping Genes'!L$20,35-'Choose Housekeeping Genes'!L$20),"")</f>
        <v/>
      </c>
      <c r="L87" s="22" t="str">
        <f>IF(SUM('Test Sample Data'!L$3:L$194)&gt;10,IF(AND(ISNUMBER('Test Sample Data'!L87),'Test Sample Data'!L87&lt;35,'Test Sample Data'!L87&gt;0),'Test Sample Data'!L87-'Choose Housekeeping Genes'!M$20,35-'Choose Housekeeping Genes'!M$20),"")</f>
        <v/>
      </c>
      <c r="M87" s="22" t="str">
        <f>IF(SUM('Test Sample Data'!M$3:M$194)&gt;10,IF(AND(ISNUMBER('Test Sample Data'!M87),'Test Sample Data'!M87&lt;35,'Test Sample Data'!M87&gt;0),'Test Sample Data'!M87-'Choose Housekeeping Genes'!N$20,35-'Choose Housekeeping Genes'!N$20),"")</f>
        <v/>
      </c>
      <c r="N87" s="22" t="str">
        <f>IF(SUM('Test Sample Data'!N$3:N$194)&gt;10,IF(AND(ISNUMBER('Test Sample Data'!N87),'Test Sample Data'!N87&lt;35,'Test Sample Data'!N87&gt;0),'Test Sample Data'!N87-'Choose Housekeeping Genes'!O$20,35-'Choose Housekeeping Genes'!O$20),"")</f>
        <v/>
      </c>
      <c r="O87" s="22" t="str">
        <f>IF(SUM('Test Sample Data'!O$3:O$194)&gt;10,IF(AND(ISNUMBER('Test Sample Data'!O87),'Test Sample Data'!O87&lt;35,'Test Sample Data'!O87&gt;0),'Test Sample Data'!O87-'Choose Housekeeping Genes'!P$20,35-'Choose Housekeeping Genes'!P$20),"")</f>
        <v/>
      </c>
      <c r="P87" s="22" t="str">
        <f>IF(SUM('Test Sample Data'!P$3:P$194)&gt;10,IF(AND(ISNUMBER('Test Sample Data'!P87),'Test Sample Data'!P87&lt;35,'Test Sample Data'!P87&gt;0),'Test Sample Data'!P87-'Choose Housekeeping Genes'!Q$20,35-'Choose Housekeeping Genes'!Q$20),"")</f>
        <v/>
      </c>
      <c r="Q87" s="22" t="str">
        <f>IF(SUM('Test Sample Data'!Q$3:Q$194)&gt;10,IF(AND(ISNUMBER('Test Sample Data'!Q87),'Test Sample Data'!Q87&lt;35,'Test Sample Data'!Q87&gt;0),'Test Sample Data'!Q87-'Choose Housekeeping Genes'!R$20,35-'Choose Housekeeping Genes'!R$20),"")</f>
        <v/>
      </c>
      <c r="R87" s="22" t="str">
        <f>IF(SUM('Test Sample Data'!R$3:R$194)&gt;10,IF(AND(ISNUMBER('Test Sample Data'!R87),'Test Sample Data'!R87&lt;35,'Test Sample Data'!R87&gt;0),'Test Sample Data'!R87-'Choose Housekeeping Genes'!S$20,35-'Choose Housekeeping Genes'!S$20),"")</f>
        <v/>
      </c>
      <c r="S87" s="22" t="str">
        <f>IF(SUM('Test Sample Data'!S$3:S$194)&gt;10,IF(AND(ISNUMBER('Test Sample Data'!S87),'Test Sample Data'!S87&lt;35,'Test Sample Data'!S87&gt;0),'Test Sample Data'!S87-'Choose Housekeeping Genes'!T$20,35-'Choose Housekeeping Genes'!T$20),"")</f>
        <v/>
      </c>
      <c r="T87" s="22" t="str">
        <f>IF(SUM('Test Sample Data'!T$3:T$194)&gt;10,IF(AND(ISNUMBER('Test Sample Data'!T87),'Test Sample Data'!T87&lt;35,'Test Sample Data'!T87&gt;0),'Test Sample Data'!T87-'Choose Housekeeping Genes'!U$20,35-'Choose Housekeeping Genes'!U$20),"")</f>
        <v/>
      </c>
      <c r="U87" s="22" t="str">
        <f>IF(SUM('Test Sample Data'!U$3:U$194)&gt;10,IF(AND(ISNUMBER('Test Sample Data'!U87),'Test Sample Data'!U87&lt;35,'Test Sample Data'!U87&gt;0),'Test Sample Data'!U87-'Choose Housekeeping Genes'!V$20,35-'Choose Housekeeping Genes'!V$20),"")</f>
        <v/>
      </c>
      <c r="V87" s="22" t="str">
        <f>IF(SUM('Test Sample Data'!V$3:V$194)&gt;10,IF(AND(ISNUMBER('Test Sample Data'!V87),'Test Sample Data'!V87&lt;35,'Test Sample Data'!V87&gt;0),'Test Sample Data'!V87-'Choose Housekeeping Genes'!W$20,35-'Choose Housekeeping Genes'!W$20),"")</f>
        <v/>
      </c>
      <c r="W87" s="144" t="str">
        <f>'Control Sample Data'!A87</f>
        <v>Hoxaas3</v>
      </c>
      <c r="X87" s="145" t="s">
        <v>272</v>
      </c>
      <c r="Y87" s="22" t="str">
        <f>IF(SUM('Control Sample Data'!C$3:C$194)&gt;10,IF(AND(ISNUMBER('Control Sample Data'!C87),'Control Sample Data'!C87&lt;35,'Control Sample Data'!C87&gt;0),'Control Sample Data'!C87-'Choose Housekeeping Genes'!AA$20,35-'Choose Housekeeping Genes'!AA$20),"")</f>
        <v/>
      </c>
      <c r="Z87" s="22" t="str">
        <f>IF(SUM('Control Sample Data'!D$3:D$194)&gt;10,IF(AND(ISNUMBER('Control Sample Data'!D87),'Control Sample Data'!D87&lt;35,'Control Sample Data'!D87&gt;0),'Control Sample Data'!D87-'Choose Housekeeping Genes'!AB$20,35-'Choose Housekeeping Genes'!AB$20),"")</f>
        <v/>
      </c>
      <c r="AA87" s="22" t="str">
        <f>IF(SUM('Control Sample Data'!E$3:E$194)&gt;10,IF(AND(ISNUMBER('Control Sample Data'!E87),'Control Sample Data'!E87&lt;35,'Control Sample Data'!E87&gt;0),'Control Sample Data'!E87-'Choose Housekeeping Genes'!AC$20,35-'Choose Housekeeping Genes'!AC$20),"")</f>
        <v/>
      </c>
      <c r="AB87" s="22" t="str">
        <f>IF(SUM('Control Sample Data'!F$3:F$194)&gt;10,IF(AND(ISNUMBER('Control Sample Data'!F87),'Control Sample Data'!F87&lt;35,'Control Sample Data'!F87&gt;0),'Control Sample Data'!F87-'Choose Housekeeping Genes'!AD$20,35-'Choose Housekeeping Genes'!AD$20),"")</f>
        <v/>
      </c>
      <c r="AC87" s="22" t="str">
        <f>IF(SUM('Control Sample Data'!G$3:G$194)&gt;10,IF(AND(ISNUMBER('Control Sample Data'!G87),'Control Sample Data'!G87&lt;35,'Control Sample Data'!G87&gt;0),'Control Sample Data'!G87-'Choose Housekeeping Genes'!AE$20,35-'Choose Housekeeping Genes'!AE$20),"")</f>
        <v/>
      </c>
      <c r="AD87" s="22" t="str">
        <f>IF(SUM('Control Sample Data'!H$3:H$194)&gt;10,IF(AND(ISNUMBER('Control Sample Data'!H87),'Control Sample Data'!H87&lt;35,'Control Sample Data'!H87&gt;0),'Control Sample Data'!H87-'Choose Housekeeping Genes'!AF$20,35-'Choose Housekeeping Genes'!AF$20),"")</f>
        <v/>
      </c>
      <c r="AE87" s="22" t="str">
        <f>IF(SUM('Control Sample Data'!I$3:I$194)&gt;10,IF(AND(ISNUMBER('Control Sample Data'!I87),'Control Sample Data'!I87&lt;35,'Control Sample Data'!I87&gt;0),'Control Sample Data'!I87-'Choose Housekeeping Genes'!AG$20,35-'Choose Housekeeping Genes'!AG$20),"")</f>
        <v/>
      </c>
      <c r="AF87" s="22" t="str">
        <f>IF(SUM('Control Sample Data'!J$3:J$194)&gt;10,IF(AND(ISNUMBER('Control Sample Data'!J87),'Control Sample Data'!J87&lt;35,'Control Sample Data'!J87&gt;0),'Control Sample Data'!J87-'Choose Housekeeping Genes'!AH$20,35-'Choose Housekeeping Genes'!AH$20),"")</f>
        <v/>
      </c>
      <c r="AG87" s="22" t="str">
        <f>IF(SUM('Control Sample Data'!K$3:K$194)&gt;10,IF(AND(ISNUMBER('Control Sample Data'!K87),'Control Sample Data'!K87&lt;35,'Control Sample Data'!K87&gt;0),'Control Sample Data'!K87-'Choose Housekeeping Genes'!AI$20,35-'Choose Housekeeping Genes'!AI$20),"")</f>
        <v/>
      </c>
      <c r="AH87" s="22" t="str">
        <f>IF(SUM('Control Sample Data'!L$3:L$194)&gt;10,IF(AND(ISNUMBER('Control Sample Data'!L87),'Control Sample Data'!L87&lt;35,'Control Sample Data'!L87&gt;0),'Control Sample Data'!L87-'Choose Housekeeping Genes'!AJ$20,35-'Choose Housekeeping Genes'!AJ$20),"")</f>
        <v/>
      </c>
      <c r="AI87" s="22" t="str">
        <f>IF(SUM('Control Sample Data'!M$3:M$194)&gt;10,IF(AND(ISNUMBER('Control Sample Data'!M87),'Control Sample Data'!M87&lt;35,'Control Sample Data'!M87&gt;0),'Control Sample Data'!M87-'Choose Housekeeping Genes'!AK$20,35-'Choose Housekeeping Genes'!AK$20),"")</f>
        <v/>
      </c>
      <c r="AJ87" s="22" t="str">
        <f>IF(SUM('Control Sample Data'!N$3:N$194)&gt;10,IF(AND(ISNUMBER('Control Sample Data'!N87),'Control Sample Data'!N87&lt;35,'Control Sample Data'!N87&gt;0),'Control Sample Data'!N87-'Choose Housekeeping Genes'!AL$20,35-'Choose Housekeeping Genes'!AL$20),"")</f>
        <v/>
      </c>
      <c r="AK87" s="22" t="str">
        <f>IF(SUM('Control Sample Data'!O$3:O$194)&gt;10,IF(AND(ISNUMBER('Control Sample Data'!O87),'Control Sample Data'!O87&lt;35,'Control Sample Data'!O87&gt;0),'Control Sample Data'!O87-'Choose Housekeeping Genes'!AM$20,35-'Choose Housekeeping Genes'!AM$20),"")</f>
        <v/>
      </c>
      <c r="AL87" s="22" t="str">
        <f>IF(SUM('Control Sample Data'!P$3:P$194)&gt;10,IF(AND(ISNUMBER('Control Sample Data'!P87),'Control Sample Data'!P87&lt;35,'Control Sample Data'!P87&gt;0),'Control Sample Data'!P87-'Choose Housekeeping Genes'!AN$20,35-'Choose Housekeeping Genes'!AN$20),"")</f>
        <v/>
      </c>
      <c r="AM87" s="22" t="str">
        <f>IF(SUM('Control Sample Data'!Q$3:Q$194)&gt;10,IF(AND(ISNUMBER('Control Sample Data'!Q87),'Control Sample Data'!Q87&lt;35,'Control Sample Data'!Q87&gt;0),'Control Sample Data'!Q87-'Choose Housekeeping Genes'!AO$20,35-'Choose Housekeeping Genes'!AO$20),"")</f>
        <v/>
      </c>
      <c r="AN87" s="22" t="str">
        <f>IF(SUM('Control Sample Data'!R$3:R$194)&gt;10,IF(AND(ISNUMBER('Control Sample Data'!R87),'Control Sample Data'!R87&lt;35,'Control Sample Data'!R87&gt;0),'Control Sample Data'!R87-'Choose Housekeeping Genes'!AP$20,35-'Choose Housekeeping Genes'!AP$20),"")</f>
        <v/>
      </c>
      <c r="AO87" s="22" t="str">
        <f>IF(SUM('Control Sample Data'!S$3:S$194)&gt;10,IF(AND(ISNUMBER('Control Sample Data'!S87),'Control Sample Data'!S87&lt;35,'Control Sample Data'!S87&gt;0),'Control Sample Data'!S87-'Choose Housekeeping Genes'!AQ$20,35-'Choose Housekeeping Genes'!AQ$20),"")</f>
        <v/>
      </c>
      <c r="AP87" s="22" t="str">
        <f>IF(SUM('Control Sample Data'!T$3:T$194)&gt;10,IF(AND(ISNUMBER('Control Sample Data'!T87),'Control Sample Data'!T87&lt;35,'Control Sample Data'!T87&gt;0),'Control Sample Data'!T87-'Choose Housekeeping Genes'!AR$20,35-'Choose Housekeeping Genes'!AR$20),"")</f>
        <v/>
      </c>
      <c r="AQ87" s="22" t="str">
        <f>IF(SUM('Control Sample Data'!U$3:U$194)&gt;10,IF(AND(ISNUMBER('Control Sample Data'!U87),'Control Sample Data'!U87&lt;35,'Control Sample Data'!U87&gt;0),'Control Sample Data'!U87-'Choose Housekeeping Genes'!AS$20,35-'Choose Housekeeping Genes'!AS$20),"")</f>
        <v/>
      </c>
      <c r="AR87" s="22" t="str">
        <f>IF(SUM('Control Sample Data'!V$3:V$194)&gt;10,IF(AND(ISNUMBER('Control Sample Data'!V87),'Control Sample Data'!V87&lt;35,'Control Sample Data'!V87&gt;0),'Control Sample Data'!V87-'Choose Housekeeping Genes'!AT$20,35-'Choose Housekeeping Genes'!AT$20),"")</f>
        <v/>
      </c>
      <c r="AS87" s="73" t="str">
        <f>'Control Sample Data'!A87</f>
        <v>Hoxaas3</v>
      </c>
      <c r="AT87" s="21" t="s">
        <v>272</v>
      </c>
      <c r="AU87" s="22" t="str">
        <f ca="1">IF(ISNUMBER(C87-'Choose Housekeeping Genes'!D$12),C87-'Choose Housekeeping Genes'!D$12,"")</f>
        <v/>
      </c>
      <c r="AV87" s="22" t="str">
        <f ca="1">IF(ISNUMBER(D87-'Choose Housekeeping Genes'!E$12),D87-'Choose Housekeeping Genes'!E$12,"")</f>
        <v/>
      </c>
      <c r="AW87" s="22" t="str">
        <f ca="1">IF(ISNUMBER(E87-'Choose Housekeeping Genes'!F$12),E87-'Choose Housekeeping Genes'!F$12,"")</f>
        <v/>
      </c>
      <c r="AX87" s="22" t="str">
        <f ca="1">IF(ISNUMBER(F87-'Choose Housekeeping Genes'!G$12),F87-'Choose Housekeeping Genes'!G$12,"")</f>
        <v/>
      </c>
      <c r="AY87" s="22" t="str">
        <f ca="1">IF(ISNUMBER(G87-'Choose Housekeeping Genes'!H$12),G87-'Choose Housekeeping Genes'!H$12,"")</f>
        <v/>
      </c>
      <c r="AZ87" s="22" t="str">
        <f ca="1">IF(ISNUMBER(H87-'Choose Housekeeping Genes'!I$12),H87-'Choose Housekeeping Genes'!I$12,"")</f>
        <v/>
      </c>
      <c r="BA87" s="22" t="str">
        <f ca="1">IF(ISNUMBER(I87-'Choose Housekeeping Genes'!J$12),I87-'Choose Housekeeping Genes'!J$12,"")</f>
        <v/>
      </c>
      <c r="BB87" s="22" t="str">
        <f ca="1">IF(ISNUMBER(J87-'Choose Housekeeping Genes'!K$12),J87-'Choose Housekeeping Genes'!K$12,"")</f>
        <v/>
      </c>
      <c r="BC87" s="22" t="str">
        <f ca="1">IF(ISNUMBER(K87-'Choose Housekeeping Genes'!L$12),K87-'Choose Housekeeping Genes'!L$12,"")</f>
        <v/>
      </c>
      <c r="BD87" s="22" t="str">
        <f ca="1">IF(ISNUMBER(L87-'Choose Housekeeping Genes'!M$12),L87-'Choose Housekeeping Genes'!M$12,"")</f>
        <v/>
      </c>
      <c r="BE87" s="22" t="str">
        <f ca="1">IF(ISNUMBER(M87-'Choose Housekeeping Genes'!N$12),M87-'Choose Housekeeping Genes'!N$12,"")</f>
        <v/>
      </c>
      <c r="BF87" s="22" t="str">
        <f ca="1">IF(ISNUMBER(N87-'Choose Housekeeping Genes'!O$12),N87-'Choose Housekeeping Genes'!O$12,"")</f>
        <v/>
      </c>
      <c r="BG87" s="22" t="str">
        <f ca="1">IF(ISNUMBER(O87-'Choose Housekeeping Genes'!P$12),O87-'Choose Housekeeping Genes'!P$12,"")</f>
        <v/>
      </c>
      <c r="BH87" s="22" t="str">
        <f ca="1">IF(ISNUMBER(P87-'Choose Housekeeping Genes'!Q$12),P87-'Choose Housekeeping Genes'!Q$12,"")</f>
        <v/>
      </c>
      <c r="BI87" s="22" t="str">
        <f ca="1">IF(ISNUMBER(Q87-'Choose Housekeeping Genes'!R$12),Q87-'Choose Housekeeping Genes'!R$12,"")</f>
        <v/>
      </c>
      <c r="BJ87" s="22" t="str">
        <f ca="1">IF(ISNUMBER(R87-'Choose Housekeeping Genes'!S$12),R87-'Choose Housekeeping Genes'!S$12,"")</f>
        <v/>
      </c>
      <c r="BK87" s="22" t="str">
        <f ca="1">IF(ISNUMBER(S87-'Choose Housekeeping Genes'!T$12),S87-'Choose Housekeeping Genes'!T$12,"")</f>
        <v/>
      </c>
      <c r="BL87" s="22" t="str">
        <f ca="1">IF(ISNUMBER(T87-'Choose Housekeeping Genes'!U$12),T87-'Choose Housekeeping Genes'!U$12,"")</f>
        <v/>
      </c>
      <c r="BM87" s="22" t="str">
        <f ca="1">IF(ISNUMBER(U87-'Choose Housekeeping Genes'!V$12),U87-'Choose Housekeeping Genes'!V$12,"")</f>
        <v/>
      </c>
      <c r="BN87" s="22" t="str">
        <f ca="1">IF(ISNUMBER(V87-'Choose Housekeeping Genes'!W$12),V87-'Choose Housekeeping Genes'!W$12,"")</f>
        <v/>
      </c>
      <c r="BO87" s="147" t="str">
        <f t="shared" si="48"/>
        <v>Hoxaas3</v>
      </c>
      <c r="BP87" s="145" t="s">
        <v>272</v>
      </c>
      <c r="BQ87" s="22" t="str">
        <f ca="1">IF(ISNUMBER(Y87-'Choose Housekeeping Genes'!AA$12),Y87-'Choose Housekeeping Genes'!AA$12,"")</f>
        <v/>
      </c>
      <c r="BR87" s="22" t="str">
        <f ca="1">IF(ISNUMBER(Z87-'Choose Housekeeping Genes'!AB$12),Z87-'Choose Housekeeping Genes'!AB$12,"")</f>
        <v/>
      </c>
      <c r="BS87" s="22" t="str">
        <f ca="1">IF(ISNUMBER(AA87-'Choose Housekeeping Genes'!AC$12),AA87-'Choose Housekeeping Genes'!AC$12,"")</f>
        <v/>
      </c>
      <c r="BT87" s="22" t="str">
        <f ca="1">IF(ISNUMBER(AB87-'Choose Housekeeping Genes'!AD$12),AB87-'Choose Housekeeping Genes'!AD$12,"")</f>
        <v/>
      </c>
      <c r="BU87" s="22" t="str">
        <f ca="1">IF(ISNUMBER(AC87-'Choose Housekeeping Genes'!AE$12),AC87-'Choose Housekeeping Genes'!AE$12,"")</f>
        <v/>
      </c>
      <c r="BV87" s="22" t="str">
        <f ca="1">IF(ISNUMBER(AD87-'Choose Housekeeping Genes'!AF$12),AD87-'Choose Housekeeping Genes'!AF$12,"")</f>
        <v/>
      </c>
      <c r="BW87" s="22" t="str">
        <f ca="1">IF(ISNUMBER(AE87-'Choose Housekeeping Genes'!AG$12),AE87-'Choose Housekeeping Genes'!AG$12,"")</f>
        <v/>
      </c>
      <c r="BX87" s="22" t="str">
        <f ca="1">IF(ISNUMBER(AF87-'Choose Housekeeping Genes'!AH$12),AF87-'Choose Housekeeping Genes'!AH$12,"")</f>
        <v/>
      </c>
      <c r="BY87" s="22" t="str">
        <f ca="1">IF(ISNUMBER(AG87-'Choose Housekeeping Genes'!AI$12),AG87-'Choose Housekeeping Genes'!AI$12,"")</f>
        <v/>
      </c>
      <c r="BZ87" s="22" t="str">
        <f ca="1">IF(ISNUMBER(AH87-'Choose Housekeeping Genes'!AJ$12),AH87-'Choose Housekeeping Genes'!AJ$12,"")</f>
        <v/>
      </c>
      <c r="CA87" s="22" t="str">
        <f ca="1">IF(ISNUMBER(AI87-'Choose Housekeeping Genes'!AK$12),AI87-'Choose Housekeeping Genes'!AK$12,"")</f>
        <v/>
      </c>
      <c r="CB87" s="22" t="str">
        <f ca="1">IF(ISNUMBER(AJ87-'Choose Housekeeping Genes'!AL$12),AJ87-'Choose Housekeeping Genes'!AL$12,"")</f>
        <v/>
      </c>
      <c r="CC87" s="22" t="str">
        <f ca="1">IF(ISNUMBER(AK87-'Choose Housekeeping Genes'!AM$12),AK87-'Choose Housekeeping Genes'!AM$12,"")</f>
        <v/>
      </c>
      <c r="CD87" s="22" t="str">
        <f ca="1">IF(ISNUMBER(AL87-'Choose Housekeeping Genes'!AN$12),AL87-'Choose Housekeeping Genes'!AN$12,"")</f>
        <v/>
      </c>
      <c r="CE87" s="22" t="str">
        <f ca="1">IF(ISNUMBER(AM87-'Choose Housekeeping Genes'!AO$12),AM87-'Choose Housekeeping Genes'!AO$12,"")</f>
        <v/>
      </c>
      <c r="CF87" s="22" t="str">
        <f ca="1">IF(ISNUMBER(AN87-'Choose Housekeeping Genes'!AP$12),AN87-'Choose Housekeeping Genes'!AP$12,"")</f>
        <v/>
      </c>
      <c r="CG87" s="22" t="str">
        <f ca="1">IF(ISNUMBER(AO87-'Choose Housekeeping Genes'!AQ$12),AO87-'Choose Housekeeping Genes'!AQ$12,"")</f>
        <v/>
      </c>
      <c r="CH87" s="22" t="str">
        <f ca="1">IF(ISNUMBER(AP87-'Choose Housekeeping Genes'!AR$12),AP87-'Choose Housekeeping Genes'!AR$12,"")</f>
        <v/>
      </c>
      <c r="CI87" s="22" t="str">
        <f ca="1">IF(ISNUMBER(AQ87-'Choose Housekeeping Genes'!AS$12),AQ87-'Choose Housekeeping Genes'!AS$12,"")</f>
        <v/>
      </c>
      <c r="CJ87" s="22" t="str">
        <f ca="1">IF(ISNUMBER(AR87-'Choose Housekeeping Genes'!AT$12),AR87-'Choose Housekeeping Genes'!AT$12,"")</f>
        <v/>
      </c>
      <c r="CK87" s="69" t="e">
        <f t="shared" ca="1" si="49"/>
        <v>#DIV/0!</v>
      </c>
      <c r="CL87" s="148" t="e">
        <f t="shared" ca="1" si="50"/>
        <v>#DIV/0!</v>
      </c>
      <c r="DA87" s="73" t="str">
        <f>'Transcript table'!C95</f>
        <v>Hoxaas3</v>
      </c>
      <c r="DB87" s="21" t="s">
        <v>272</v>
      </c>
      <c r="DC87" s="68" t="str">
        <f t="shared" ca="1" si="51"/>
        <v/>
      </c>
      <c r="DD87" s="68" t="str">
        <f t="shared" ca="1" si="52"/>
        <v/>
      </c>
      <c r="DE87" s="68" t="str">
        <f t="shared" ca="1" si="53"/>
        <v/>
      </c>
      <c r="DF87" s="68" t="str">
        <f t="shared" ca="1" si="54"/>
        <v/>
      </c>
      <c r="DG87" s="68" t="str">
        <f t="shared" ca="1" si="55"/>
        <v/>
      </c>
      <c r="DH87" s="68" t="str">
        <f t="shared" ca="1" si="56"/>
        <v/>
      </c>
      <c r="DI87" s="68" t="str">
        <f t="shared" ca="1" si="57"/>
        <v/>
      </c>
      <c r="DJ87" s="68" t="str">
        <f t="shared" ca="1" si="58"/>
        <v/>
      </c>
      <c r="DK87" s="68" t="str">
        <f t="shared" ca="1" si="59"/>
        <v/>
      </c>
      <c r="DL87" s="68" t="str">
        <f t="shared" ca="1" si="60"/>
        <v/>
      </c>
      <c r="DM87" s="68" t="str">
        <f t="shared" ca="1" si="61"/>
        <v/>
      </c>
      <c r="DN87" s="68" t="str">
        <f t="shared" ca="1" si="62"/>
        <v/>
      </c>
      <c r="DO87" s="68" t="str">
        <f t="shared" ca="1" si="63"/>
        <v/>
      </c>
      <c r="DP87" s="68" t="str">
        <f t="shared" ca="1" si="64"/>
        <v/>
      </c>
      <c r="DQ87" s="68" t="str">
        <f t="shared" ca="1" si="65"/>
        <v/>
      </c>
      <c r="DR87" s="68" t="str">
        <f t="shared" ca="1" si="66"/>
        <v/>
      </c>
      <c r="DS87" s="68" t="str">
        <f t="shared" ca="1" si="67"/>
        <v/>
      </c>
      <c r="DT87" s="68" t="str">
        <f t="shared" ca="1" si="68"/>
        <v/>
      </c>
      <c r="DU87" s="68" t="str">
        <f t="shared" ca="1" si="69"/>
        <v/>
      </c>
      <c r="DV87" s="68" t="str">
        <f t="shared" ca="1" si="70"/>
        <v/>
      </c>
      <c r="DW87" s="146" t="str">
        <f>'Transcript table'!C95</f>
        <v>Hoxaas3</v>
      </c>
      <c r="DX87" s="145" t="s">
        <v>272</v>
      </c>
      <c r="DY87" s="68" t="str">
        <f t="shared" ca="1" si="71"/>
        <v/>
      </c>
      <c r="DZ87" s="68" t="str">
        <f t="shared" ca="1" si="72"/>
        <v/>
      </c>
      <c r="EA87" s="68" t="str">
        <f t="shared" ca="1" si="73"/>
        <v/>
      </c>
      <c r="EB87" s="68" t="str">
        <f t="shared" ca="1" si="74"/>
        <v/>
      </c>
      <c r="EC87" s="68" t="str">
        <f t="shared" ca="1" si="75"/>
        <v/>
      </c>
      <c r="ED87" s="68" t="str">
        <f t="shared" ca="1" si="76"/>
        <v/>
      </c>
      <c r="EE87" s="68" t="str">
        <f t="shared" ca="1" si="77"/>
        <v/>
      </c>
      <c r="EF87" s="68" t="str">
        <f t="shared" ca="1" si="78"/>
        <v/>
      </c>
      <c r="EG87" s="68" t="str">
        <f t="shared" ca="1" si="79"/>
        <v/>
      </c>
      <c r="EH87" s="68" t="str">
        <f t="shared" ca="1" si="80"/>
        <v/>
      </c>
      <c r="EI87" s="68" t="str">
        <f t="shared" ca="1" si="81"/>
        <v/>
      </c>
      <c r="EJ87" s="68" t="str">
        <f t="shared" ca="1" si="82"/>
        <v/>
      </c>
      <c r="EK87" s="68" t="str">
        <f t="shared" ca="1" si="83"/>
        <v/>
      </c>
      <c r="EL87" s="68" t="str">
        <f t="shared" ca="1" si="84"/>
        <v/>
      </c>
      <c r="EM87" s="68" t="str">
        <f t="shared" ca="1" si="85"/>
        <v/>
      </c>
      <c r="EN87" s="68" t="str">
        <f t="shared" ca="1" si="86"/>
        <v/>
      </c>
      <c r="EO87" s="68" t="str">
        <f t="shared" ca="1" si="87"/>
        <v/>
      </c>
      <c r="EP87" s="68" t="str">
        <f t="shared" ca="1" si="88"/>
        <v/>
      </c>
      <c r="EQ87" s="68" t="str">
        <f t="shared" ca="1" si="89"/>
        <v/>
      </c>
      <c r="ER87" s="68" t="str">
        <f t="shared" ca="1" si="90"/>
        <v/>
      </c>
    </row>
    <row r="88" spans="1:148" ht="12.75" customHeight="1">
      <c r="A88" s="139" t="str">
        <f>'Test Sample Data'!A88</f>
        <v>Huc1</v>
      </c>
      <c r="B88" s="141" t="s">
        <v>270</v>
      </c>
      <c r="C88" s="22" t="str">
        <f>IF(SUM('Test Sample Data'!C$3:C$194)&gt;10,IF(AND(ISNUMBER('Test Sample Data'!C88),'Test Sample Data'!C88&lt;35,'Test Sample Data'!C88&gt;0),'Test Sample Data'!C88-'Choose Housekeeping Genes'!D$20,35-'Choose Housekeeping Genes'!D$20),"")</f>
        <v/>
      </c>
      <c r="D88" s="22" t="str">
        <f>IF(SUM('Test Sample Data'!D$3:D$194)&gt;10,IF(AND(ISNUMBER('Test Sample Data'!D88),'Test Sample Data'!D88&lt;35,'Test Sample Data'!D88&gt;0),'Test Sample Data'!D88-'Choose Housekeeping Genes'!E$20,35-'Choose Housekeeping Genes'!E$20),"")</f>
        <v/>
      </c>
      <c r="E88" s="22" t="str">
        <f>IF(SUM('Test Sample Data'!E$3:E$194)&gt;10,IF(AND(ISNUMBER('Test Sample Data'!E88),'Test Sample Data'!E88&lt;35,'Test Sample Data'!E88&gt;0),'Test Sample Data'!E88-'Choose Housekeeping Genes'!F$20,35-'Choose Housekeeping Genes'!F$20),"")</f>
        <v/>
      </c>
      <c r="F88" s="22" t="str">
        <f>IF(SUM('Test Sample Data'!F$3:F$194)&gt;10,IF(AND(ISNUMBER('Test Sample Data'!F88),'Test Sample Data'!F88&lt;35,'Test Sample Data'!F88&gt;0),'Test Sample Data'!F88-'Choose Housekeeping Genes'!G$20,35-'Choose Housekeeping Genes'!G$20),"")</f>
        <v/>
      </c>
      <c r="G88" s="22" t="str">
        <f>IF(SUM('Test Sample Data'!G$3:G$194)&gt;10,IF(AND(ISNUMBER('Test Sample Data'!G88),'Test Sample Data'!G88&lt;35,'Test Sample Data'!G88&gt;0),'Test Sample Data'!G88-'Choose Housekeeping Genes'!H$20,35-'Choose Housekeeping Genes'!H$20),"")</f>
        <v/>
      </c>
      <c r="H88" s="22" t="str">
        <f>IF(SUM('Test Sample Data'!H$3:H$194)&gt;10,IF(AND(ISNUMBER('Test Sample Data'!H88),'Test Sample Data'!H88&lt;35,'Test Sample Data'!H88&gt;0),'Test Sample Data'!H88-'Choose Housekeeping Genes'!I$20,35-'Choose Housekeeping Genes'!I$20),"")</f>
        <v/>
      </c>
      <c r="I88" s="22" t="str">
        <f>IF(SUM('Test Sample Data'!I$3:I$194)&gt;10,IF(AND(ISNUMBER('Test Sample Data'!I88),'Test Sample Data'!I88&lt;35,'Test Sample Data'!I88&gt;0),'Test Sample Data'!I88-'Choose Housekeeping Genes'!J$20,35-'Choose Housekeeping Genes'!J$20),"")</f>
        <v/>
      </c>
      <c r="J88" s="22" t="str">
        <f>IF(SUM('Test Sample Data'!J$3:J$194)&gt;10,IF(AND(ISNUMBER('Test Sample Data'!J88),'Test Sample Data'!J88&lt;35,'Test Sample Data'!J88&gt;0),'Test Sample Data'!J88-'Choose Housekeeping Genes'!K$20,35-'Choose Housekeeping Genes'!K$20),"")</f>
        <v/>
      </c>
      <c r="K88" s="22" t="str">
        <f>IF(SUM('Test Sample Data'!K$3:K$194)&gt;10,IF(AND(ISNUMBER('Test Sample Data'!K88),'Test Sample Data'!K88&lt;35,'Test Sample Data'!K88&gt;0),'Test Sample Data'!K88-'Choose Housekeeping Genes'!L$20,35-'Choose Housekeeping Genes'!L$20),"")</f>
        <v/>
      </c>
      <c r="L88" s="22" t="str">
        <f>IF(SUM('Test Sample Data'!L$3:L$194)&gt;10,IF(AND(ISNUMBER('Test Sample Data'!L88),'Test Sample Data'!L88&lt;35,'Test Sample Data'!L88&gt;0),'Test Sample Data'!L88-'Choose Housekeeping Genes'!M$20,35-'Choose Housekeeping Genes'!M$20),"")</f>
        <v/>
      </c>
      <c r="M88" s="22" t="str">
        <f>IF(SUM('Test Sample Data'!M$3:M$194)&gt;10,IF(AND(ISNUMBER('Test Sample Data'!M88),'Test Sample Data'!M88&lt;35,'Test Sample Data'!M88&gt;0),'Test Sample Data'!M88-'Choose Housekeeping Genes'!N$20,35-'Choose Housekeeping Genes'!N$20),"")</f>
        <v/>
      </c>
      <c r="N88" s="22" t="str">
        <f>IF(SUM('Test Sample Data'!N$3:N$194)&gt;10,IF(AND(ISNUMBER('Test Sample Data'!N88),'Test Sample Data'!N88&lt;35,'Test Sample Data'!N88&gt;0),'Test Sample Data'!N88-'Choose Housekeeping Genes'!O$20,35-'Choose Housekeeping Genes'!O$20),"")</f>
        <v/>
      </c>
      <c r="O88" s="22" t="str">
        <f>IF(SUM('Test Sample Data'!O$3:O$194)&gt;10,IF(AND(ISNUMBER('Test Sample Data'!O88),'Test Sample Data'!O88&lt;35,'Test Sample Data'!O88&gt;0),'Test Sample Data'!O88-'Choose Housekeeping Genes'!P$20,35-'Choose Housekeeping Genes'!P$20),"")</f>
        <v/>
      </c>
      <c r="P88" s="22" t="str">
        <f>IF(SUM('Test Sample Data'!P$3:P$194)&gt;10,IF(AND(ISNUMBER('Test Sample Data'!P88),'Test Sample Data'!P88&lt;35,'Test Sample Data'!P88&gt;0),'Test Sample Data'!P88-'Choose Housekeeping Genes'!Q$20,35-'Choose Housekeeping Genes'!Q$20),"")</f>
        <v/>
      </c>
      <c r="Q88" s="22" t="str">
        <f>IF(SUM('Test Sample Data'!Q$3:Q$194)&gt;10,IF(AND(ISNUMBER('Test Sample Data'!Q88),'Test Sample Data'!Q88&lt;35,'Test Sample Data'!Q88&gt;0),'Test Sample Data'!Q88-'Choose Housekeeping Genes'!R$20,35-'Choose Housekeeping Genes'!R$20),"")</f>
        <v/>
      </c>
      <c r="R88" s="22" t="str">
        <f>IF(SUM('Test Sample Data'!R$3:R$194)&gt;10,IF(AND(ISNUMBER('Test Sample Data'!R88),'Test Sample Data'!R88&lt;35,'Test Sample Data'!R88&gt;0),'Test Sample Data'!R88-'Choose Housekeeping Genes'!S$20,35-'Choose Housekeeping Genes'!S$20),"")</f>
        <v/>
      </c>
      <c r="S88" s="22" t="str">
        <f>IF(SUM('Test Sample Data'!S$3:S$194)&gt;10,IF(AND(ISNUMBER('Test Sample Data'!S88),'Test Sample Data'!S88&lt;35,'Test Sample Data'!S88&gt;0),'Test Sample Data'!S88-'Choose Housekeeping Genes'!T$20,35-'Choose Housekeeping Genes'!T$20),"")</f>
        <v/>
      </c>
      <c r="T88" s="22" t="str">
        <f>IF(SUM('Test Sample Data'!T$3:T$194)&gt;10,IF(AND(ISNUMBER('Test Sample Data'!T88),'Test Sample Data'!T88&lt;35,'Test Sample Data'!T88&gt;0),'Test Sample Data'!T88-'Choose Housekeeping Genes'!U$20,35-'Choose Housekeeping Genes'!U$20),"")</f>
        <v/>
      </c>
      <c r="U88" s="22" t="str">
        <f>IF(SUM('Test Sample Data'!U$3:U$194)&gt;10,IF(AND(ISNUMBER('Test Sample Data'!U88),'Test Sample Data'!U88&lt;35,'Test Sample Data'!U88&gt;0),'Test Sample Data'!U88-'Choose Housekeeping Genes'!V$20,35-'Choose Housekeeping Genes'!V$20),"")</f>
        <v/>
      </c>
      <c r="V88" s="22" t="str">
        <f>IF(SUM('Test Sample Data'!V$3:V$194)&gt;10,IF(AND(ISNUMBER('Test Sample Data'!V88),'Test Sample Data'!V88&lt;35,'Test Sample Data'!V88&gt;0),'Test Sample Data'!V88-'Choose Housekeeping Genes'!W$20,35-'Choose Housekeeping Genes'!W$20),"")</f>
        <v/>
      </c>
      <c r="W88" s="144" t="str">
        <f>'Control Sample Data'!A88</f>
        <v>Huc1</v>
      </c>
      <c r="X88" s="145" t="s">
        <v>270</v>
      </c>
      <c r="Y88" s="22" t="str">
        <f>IF(SUM('Control Sample Data'!C$3:C$194)&gt;10,IF(AND(ISNUMBER('Control Sample Data'!C88),'Control Sample Data'!C88&lt;35,'Control Sample Data'!C88&gt;0),'Control Sample Data'!C88-'Choose Housekeeping Genes'!AA$20,35-'Choose Housekeeping Genes'!AA$20),"")</f>
        <v/>
      </c>
      <c r="Z88" s="22" t="str">
        <f>IF(SUM('Control Sample Data'!D$3:D$194)&gt;10,IF(AND(ISNUMBER('Control Sample Data'!D88),'Control Sample Data'!D88&lt;35,'Control Sample Data'!D88&gt;0),'Control Sample Data'!D88-'Choose Housekeeping Genes'!AB$20,35-'Choose Housekeeping Genes'!AB$20),"")</f>
        <v/>
      </c>
      <c r="AA88" s="22" t="str">
        <f>IF(SUM('Control Sample Data'!E$3:E$194)&gt;10,IF(AND(ISNUMBER('Control Sample Data'!E88),'Control Sample Data'!E88&lt;35,'Control Sample Data'!E88&gt;0),'Control Sample Data'!E88-'Choose Housekeeping Genes'!AC$20,35-'Choose Housekeeping Genes'!AC$20),"")</f>
        <v/>
      </c>
      <c r="AB88" s="22" t="str">
        <f>IF(SUM('Control Sample Data'!F$3:F$194)&gt;10,IF(AND(ISNUMBER('Control Sample Data'!F88),'Control Sample Data'!F88&lt;35,'Control Sample Data'!F88&gt;0),'Control Sample Data'!F88-'Choose Housekeeping Genes'!AD$20,35-'Choose Housekeeping Genes'!AD$20),"")</f>
        <v/>
      </c>
      <c r="AC88" s="22" t="str">
        <f>IF(SUM('Control Sample Data'!G$3:G$194)&gt;10,IF(AND(ISNUMBER('Control Sample Data'!G88),'Control Sample Data'!G88&lt;35,'Control Sample Data'!G88&gt;0),'Control Sample Data'!G88-'Choose Housekeeping Genes'!AE$20,35-'Choose Housekeeping Genes'!AE$20),"")</f>
        <v/>
      </c>
      <c r="AD88" s="22" t="str">
        <f>IF(SUM('Control Sample Data'!H$3:H$194)&gt;10,IF(AND(ISNUMBER('Control Sample Data'!H88),'Control Sample Data'!H88&lt;35,'Control Sample Data'!H88&gt;0),'Control Sample Data'!H88-'Choose Housekeeping Genes'!AF$20,35-'Choose Housekeeping Genes'!AF$20),"")</f>
        <v/>
      </c>
      <c r="AE88" s="22" t="str">
        <f>IF(SUM('Control Sample Data'!I$3:I$194)&gt;10,IF(AND(ISNUMBER('Control Sample Data'!I88),'Control Sample Data'!I88&lt;35,'Control Sample Data'!I88&gt;0),'Control Sample Data'!I88-'Choose Housekeeping Genes'!AG$20,35-'Choose Housekeeping Genes'!AG$20),"")</f>
        <v/>
      </c>
      <c r="AF88" s="22" t="str">
        <f>IF(SUM('Control Sample Data'!J$3:J$194)&gt;10,IF(AND(ISNUMBER('Control Sample Data'!J88),'Control Sample Data'!J88&lt;35,'Control Sample Data'!J88&gt;0),'Control Sample Data'!J88-'Choose Housekeeping Genes'!AH$20,35-'Choose Housekeeping Genes'!AH$20),"")</f>
        <v/>
      </c>
      <c r="AG88" s="22" t="str">
        <f>IF(SUM('Control Sample Data'!K$3:K$194)&gt;10,IF(AND(ISNUMBER('Control Sample Data'!K88),'Control Sample Data'!K88&lt;35,'Control Sample Data'!K88&gt;0),'Control Sample Data'!K88-'Choose Housekeeping Genes'!AI$20,35-'Choose Housekeeping Genes'!AI$20),"")</f>
        <v/>
      </c>
      <c r="AH88" s="22" t="str">
        <f>IF(SUM('Control Sample Data'!L$3:L$194)&gt;10,IF(AND(ISNUMBER('Control Sample Data'!L88),'Control Sample Data'!L88&lt;35,'Control Sample Data'!L88&gt;0),'Control Sample Data'!L88-'Choose Housekeeping Genes'!AJ$20,35-'Choose Housekeeping Genes'!AJ$20),"")</f>
        <v/>
      </c>
      <c r="AI88" s="22" t="str">
        <f>IF(SUM('Control Sample Data'!M$3:M$194)&gt;10,IF(AND(ISNUMBER('Control Sample Data'!M88),'Control Sample Data'!M88&lt;35,'Control Sample Data'!M88&gt;0),'Control Sample Data'!M88-'Choose Housekeeping Genes'!AK$20,35-'Choose Housekeeping Genes'!AK$20),"")</f>
        <v/>
      </c>
      <c r="AJ88" s="22" t="str">
        <f>IF(SUM('Control Sample Data'!N$3:N$194)&gt;10,IF(AND(ISNUMBER('Control Sample Data'!N88),'Control Sample Data'!N88&lt;35,'Control Sample Data'!N88&gt;0),'Control Sample Data'!N88-'Choose Housekeeping Genes'!AL$20,35-'Choose Housekeeping Genes'!AL$20),"")</f>
        <v/>
      </c>
      <c r="AK88" s="22" t="str">
        <f>IF(SUM('Control Sample Data'!O$3:O$194)&gt;10,IF(AND(ISNUMBER('Control Sample Data'!O88),'Control Sample Data'!O88&lt;35,'Control Sample Data'!O88&gt;0),'Control Sample Data'!O88-'Choose Housekeeping Genes'!AM$20,35-'Choose Housekeeping Genes'!AM$20),"")</f>
        <v/>
      </c>
      <c r="AL88" s="22" t="str">
        <f>IF(SUM('Control Sample Data'!P$3:P$194)&gt;10,IF(AND(ISNUMBER('Control Sample Data'!P88),'Control Sample Data'!P88&lt;35,'Control Sample Data'!P88&gt;0),'Control Sample Data'!P88-'Choose Housekeeping Genes'!AN$20,35-'Choose Housekeeping Genes'!AN$20),"")</f>
        <v/>
      </c>
      <c r="AM88" s="22" t="str">
        <f>IF(SUM('Control Sample Data'!Q$3:Q$194)&gt;10,IF(AND(ISNUMBER('Control Sample Data'!Q88),'Control Sample Data'!Q88&lt;35,'Control Sample Data'!Q88&gt;0),'Control Sample Data'!Q88-'Choose Housekeeping Genes'!AO$20,35-'Choose Housekeeping Genes'!AO$20),"")</f>
        <v/>
      </c>
      <c r="AN88" s="22" t="str">
        <f>IF(SUM('Control Sample Data'!R$3:R$194)&gt;10,IF(AND(ISNUMBER('Control Sample Data'!R88),'Control Sample Data'!R88&lt;35,'Control Sample Data'!R88&gt;0),'Control Sample Data'!R88-'Choose Housekeeping Genes'!AP$20,35-'Choose Housekeeping Genes'!AP$20),"")</f>
        <v/>
      </c>
      <c r="AO88" s="22" t="str">
        <f>IF(SUM('Control Sample Data'!S$3:S$194)&gt;10,IF(AND(ISNUMBER('Control Sample Data'!S88),'Control Sample Data'!S88&lt;35,'Control Sample Data'!S88&gt;0),'Control Sample Data'!S88-'Choose Housekeeping Genes'!AQ$20,35-'Choose Housekeeping Genes'!AQ$20),"")</f>
        <v/>
      </c>
      <c r="AP88" s="22" t="str">
        <f>IF(SUM('Control Sample Data'!T$3:T$194)&gt;10,IF(AND(ISNUMBER('Control Sample Data'!T88),'Control Sample Data'!T88&lt;35,'Control Sample Data'!T88&gt;0),'Control Sample Data'!T88-'Choose Housekeeping Genes'!AR$20,35-'Choose Housekeeping Genes'!AR$20),"")</f>
        <v/>
      </c>
      <c r="AQ88" s="22" t="str">
        <f>IF(SUM('Control Sample Data'!U$3:U$194)&gt;10,IF(AND(ISNUMBER('Control Sample Data'!U88),'Control Sample Data'!U88&lt;35,'Control Sample Data'!U88&gt;0),'Control Sample Data'!U88-'Choose Housekeeping Genes'!AS$20,35-'Choose Housekeeping Genes'!AS$20),"")</f>
        <v/>
      </c>
      <c r="AR88" s="22" t="str">
        <f>IF(SUM('Control Sample Data'!V$3:V$194)&gt;10,IF(AND(ISNUMBER('Control Sample Data'!V88),'Control Sample Data'!V88&lt;35,'Control Sample Data'!V88&gt;0),'Control Sample Data'!V88-'Choose Housekeeping Genes'!AT$20,35-'Choose Housekeeping Genes'!AT$20),"")</f>
        <v/>
      </c>
      <c r="AS88" s="73" t="str">
        <f>'Control Sample Data'!A88</f>
        <v>Huc1</v>
      </c>
      <c r="AT88" s="21" t="s">
        <v>270</v>
      </c>
      <c r="AU88" s="22" t="str">
        <f ca="1">IF(ISNUMBER(C88-'Choose Housekeeping Genes'!D$12),C88-'Choose Housekeeping Genes'!D$12,"")</f>
        <v/>
      </c>
      <c r="AV88" s="22" t="str">
        <f ca="1">IF(ISNUMBER(D88-'Choose Housekeeping Genes'!E$12),D88-'Choose Housekeeping Genes'!E$12,"")</f>
        <v/>
      </c>
      <c r="AW88" s="22" t="str">
        <f ca="1">IF(ISNUMBER(E88-'Choose Housekeeping Genes'!F$12),E88-'Choose Housekeeping Genes'!F$12,"")</f>
        <v/>
      </c>
      <c r="AX88" s="22" t="str">
        <f ca="1">IF(ISNUMBER(F88-'Choose Housekeeping Genes'!G$12),F88-'Choose Housekeeping Genes'!G$12,"")</f>
        <v/>
      </c>
      <c r="AY88" s="22" t="str">
        <f ca="1">IF(ISNUMBER(G88-'Choose Housekeeping Genes'!H$12),G88-'Choose Housekeeping Genes'!H$12,"")</f>
        <v/>
      </c>
      <c r="AZ88" s="22" t="str">
        <f ca="1">IF(ISNUMBER(H88-'Choose Housekeeping Genes'!I$12),H88-'Choose Housekeeping Genes'!I$12,"")</f>
        <v/>
      </c>
      <c r="BA88" s="22" t="str">
        <f ca="1">IF(ISNUMBER(I88-'Choose Housekeeping Genes'!J$12),I88-'Choose Housekeeping Genes'!J$12,"")</f>
        <v/>
      </c>
      <c r="BB88" s="22" t="str">
        <f ca="1">IF(ISNUMBER(J88-'Choose Housekeeping Genes'!K$12),J88-'Choose Housekeeping Genes'!K$12,"")</f>
        <v/>
      </c>
      <c r="BC88" s="22" t="str">
        <f ca="1">IF(ISNUMBER(K88-'Choose Housekeeping Genes'!L$12),K88-'Choose Housekeeping Genes'!L$12,"")</f>
        <v/>
      </c>
      <c r="BD88" s="22" t="str">
        <f ca="1">IF(ISNUMBER(L88-'Choose Housekeeping Genes'!M$12),L88-'Choose Housekeeping Genes'!M$12,"")</f>
        <v/>
      </c>
      <c r="BE88" s="22" t="str">
        <f ca="1">IF(ISNUMBER(M88-'Choose Housekeeping Genes'!N$12),M88-'Choose Housekeeping Genes'!N$12,"")</f>
        <v/>
      </c>
      <c r="BF88" s="22" t="str">
        <f ca="1">IF(ISNUMBER(N88-'Choose Housekeeping Genes'!O$12),N88-'Choose Housekeeping Genes'!O$12,"")</f>
        <v/>
      </c>
      <c r="BG88" s="22" t="str">
        <f ca="1">IF(ISNUMBER(O88-'Choose Housekeeping Genes'!P$12),O88-'Choose Housekeeping Genes'!P$12,"")</f>
        <v/>
      </c>
      <c r="BH88" s="22" t="str">
        <f ca="1">IF(ISNUMBER(P88-'Choose Housekeeping Genes'!Q$12),P88-'Choose Housekeeping Genes'!Q$12,"")</f>
        <v/>
      </c>
      <c r="BI88" s="22" t="str">
        <f ca="1">IF(ISNUMBER(Q88-'Choose Housekeeping Genes'!R$12),Q88-'Choose Housekeeping Genes'!R$12,"")</f>
        <v/>
      </c>
      <c r="BJ88" s="22" t="str">
        <f ca="1">IF(ISNUMBER(R88-'Choose Housekeeping Genes'!S$12),R88-'Choose Housekeeping Genes'!S$12,"")</f>
        <v/>
      </c>
      <c r="BK88" s="22" t="str">
        <f ca="1">IF(ISNUMBER(S88-'Choose Housekeeping Genes'!T$12),S88-'Choose Housekeeping Genes'!T$12,"")</f>
        <v/>
      </c>
      <c r="BL88" s="22" t="str">
        <f ca="1">IF(ISNUMBER(T88-'Choose Housekeeping Genes'!U$12),T88-'Choose Housekeeping Genes'!U$12,"")</f>
        <v/>
      </c>
      <c r="BM88" s="22" t="str">
        <f ca="1">IF(ISNUMBER(U88-'Choose Housekeeping Genes'!V$12),U88-'Choose Housekeeping Genes'!V$12,"")</f>
        <v/>
      </c>
      <c r="BN88" s="22" t="str">
        <f ca="1">IF(ISNUMBER(V88-'Choose Housekeeping Genes'!W$12),V88-'Choose Housekeeping Genes'!W$12,"")</f>
        <v/>
      </c>
      <c r="BO88" s="147" t="str">
        <f t="shared" si="48"/>
        <v>Huc1</v>
      </c>
      <c r="BP88" s="145" t="s">
        <v>270</v>
      </c>
      <c r="BQ88" s="22" t="str">
        <f ca="1">IF(ISNUMBER(Y88-'Choose Housekeeping Genes'!AA$12),Y88-'Choose Housekeeping Genes'!AA$12,"")</f>
        <v/>
      </c>
      <c r="BR88" s="22" t="str">
        <f ca="1">IF(ISNUMBER(Z88-'Choose Housekeeping Genes'!AB$12),Z88-'Choose Housekeeping Genes'!AB$12,"")</f>
        <v/>
      </c>
      <c r="BS88" s="22" t="str">
        <f ca="1">IF(ISNUMBER(AA88-'Choose Housekeeping Genes'!AC$12),AA88-'Choose Housekeeping Genes'!AC$12,"")</f>
        <v/>
      </c>
      <c r="BT88" s="22" t="str">
        <f ca="1">IF(ISNUMBER(AB88-'Choose Housekeeping Genes'!AD$12),AB88-'Choose Housekeeping Genes'!AD$12,"")</f>
        <v/>
      </c>
      <c r="BU88" s="22" t="str">
        <f ca="1">IF(ISNUMBER(AC88-'Choose Housekeeping Genes'!AE$12),AC88-'Choose Housekeeping Genes'!AE$12,"")</f>
        <v/>
      </c>
      <c r="BV88" s="22" t="str">
        <f ca="1">IF(ISNUMBER(AD88-'Choose Housekeeping Genes'!AF$12),AD88-'Choose Housekeeping Genes'!AF$12,"")</f>
        <v/>
      </c>
      <c r="BW88" s="22" t="str">
        <f ca="1">IF(ISNUMBER(AE88-'Choose Housekeeping Genes'!AG$12),AE88-'Choose Housekeeping Genes'!AG$12,"")</f>
        <v/>
      </c>
      <c r="BX88" s="22" t="str">
        <f ca="1">IF(ISNUMBER(AF88-'Choose Housekeeping Genes'!AH$12),AF88-'Choose Housekeeping Genes'!AH$12,"")</f>
        <v/>
      </c>
      <c r="BY88" s="22" t="str">
        <f ca="1">IF(ISNUMBER(AG88-'Choose Housekeeping Genes'!AI$12),AG88-'Choose Housekeeping Genes'!AI$12,"")</f>
        <v/>
      </c>
      <c r="BZ88" s="22" t="str">
        <f ca="1">IF(ISNUMBER(AH88-'Choose Housekeeping Genes'!AJ$12),AH88-'Choose Housekeeping Genes'!AJ$12,"")</f>
        <v/>
      </c>
      <c r="CA88" s="22" t="str">
        <f ca="1">IF(ISNUMBER(AI88-'Choose Housekeeping Genes'!AK$12),AI88-'Choose Housekeeping Genes'!AK$12,"")</f>
        <v/>
      </c>
      <c r="CB88" s="22" t="str">
        <f ca="1">IF(ISNUMBER(AJ88-'Choose Housekeeping Genes'!AL$12),AJ88-'Choose Housekeeping Genes'!AL$12,"")</f>
        <v/>
      </c>
      <c r="CC88" s="22" t="str">
        <f ca="1">IF(ISNUMBER(AK88-'Choose Housekeeping Genes'!AM$12),AK88-'Choose Housekeeping Genes'!AM$12,"")</f>
        <v/>
      </c>
      <c r="CD88" s="22" t="str">
        <f ca="1">IF(ISNUMBER(AL88-'Choose Housekeeping Genes'!AN$12),AL88-'Choose Housekeeping Genes'!AN$12,"")</f>
        <v/>
      </c>
      <c r="CE88" s="22" t="str">
        <f ca="1">IF(ISNUMBER(AM88-'Choose Housekeeping Genes'!AO$12),AM88-'Choose Housekeeping Genes'!AO$12,"")</f>
        <v/>
      </c>
      <c r="CF88" s="22" t="str">
        <f ca="1">IF(ISNUMBER(AN88-'Choose Housekeeping Genes'!AP$12),AN88-'Choose Housekeeping Genes'!AP$12,"")</f>
        <v/>
      </c>
      <c r="CG88" s="22" t="str">
        <f ca="1">IF(ISNUMBER(AO88-'Choose Housekeeping Genes'!AQ$12),AO88-'Choose Housekeeping Genes'!AQ$12,"")</f>
        <v/>
      </c>
      <c r="CH88" s="22" t="str">
        <f ca="1">IF(ISNUMBER(AP88-'Choose Housekeeping Genes'!AR$12),AP88-'Choose Housekeeping Genes'!AR$12,"")</f>
        <v/>
      </c>
      <c r="CI88" s="22" t="str">
        <f ca="1">IF(ISNUMBER(AQ88-'Choose Housekeeping Genes'!AS$12),AQ88-'Choose Housekeeping Genes'!AS$12,"")</f>
        <v/>
      </c>
      <c r="CJ88" s="22" t="str">
        <f ca="1">IF(ISNUMBER(AR88-'Choose Housekeeping Genes'!AT$12),AR88-'Choose Housekeeping Genes'!AT$12,"")</f>
        <v/>
      </c>
      <c r="CK88" s="69" t="e">
        <f t="shared" ca="1" si="49"/>
        <v>#DIV/0!</v>
      </c>
      <c r="CL88" s="148" t="e">
        <f t="shared" ca="1" si="50"/>
        <v>#DIV/0!</v>
      </c>
      <c r="DA88" s="73" t="str">
        <f>'Transcript table'!C96</f>
        <v>Huc1</v>
      </c>
      <c r="DB88" s="21" t="s">
        <v>270</v>
      </c>
      <c r="DC88" s="68" t="str">
        <f t="shared" ca="1" si="51"/>
        <v/>
      </c>
      <c r="DD88" s="68" t="str">
        <f t="shared" ca="1" si="52"/>
        <v/>
      </c>
      <c r="DE88" s="68" t="str">
        <f t="shared" ca="1" si="53"/>
        <v/>
      </c>
      <c r="DF88" s="68" t="str">
        <f t="shared" ca="1" si="54"/>
        <v/>
      </c>
      <c r="DG88" s="68" t="str">
        <f t="shared" ca="1" si="55"/>
        <v/>
      </c>
      <c r="DH88" s="68" t="str">
        <f t="shared" ca="1" si="56"/>
        <v/>
      </c>
      <c r="DI88" s="68" t="str">
        <f t="shared" ca="1" si="57"/>
        <v/>
      </c>
      <c r="DJ88" s="68" t="str">
        <f t="shared" ca="1" si="58"/>
        <v/>
      </c>
      <c r="DK88" s="68" t="str">
        <f t="shared" ca="1" si="59"/>
        <v/>
      </c>
      <c r="DL88" s="68" t="str">
        <f t="shared" ca="1" si="60"/>
        <v/>
      </c>
      <c r="DM88" s="68" t="str">
        <f t="shared" ca="1" si="61"/>
        <v/>
      </c>
      <c r="DN88" s="68" t="str">
        <f t="shared" ca="1" si="62"/>
        <v/>
      </c>
      <c r="DO88" s="68" t="str">
        <f t="shared" ca="1" si="63"/>
        <v/>
      </c>
      <c r="DP88" s="68" t="str">
        <f t="shared" ca="1" si="64"/>
        <v/>
      </c>
      <c r="DQ88" s="68" t="str">
        <f t="shared" ca="1" si="65"/>
        <v/>
      </c>
      <c r="DR88" s="68" t="str">
        <f t="shared" ca="1" si="66"/>
        <v/>
      </c>
      <c r="DS88" s="68" t="str">
        <f t="shared" ca="1" si="67"/>
        <v/>
      </c>
      <c r="DT88" s="68" t="str">
        <f t="shared" ca="1" si="68"/>
        <v/>
      </c>
      <c r="DU88" s="68" t="str">
        <f t="shared" ca="1" si="69"/>
        <v/>
      </c>
      <c r="DV88" s="68" t="str">
        <f t="shared" ca="1" si="70"/>
        <v/>
      </c>
      <c r="DW88" s="146" t="str">
        <f>'Transcript table'!C96</f>
        <v>Huc1</v>
      </c>
      <c r="DX88" s="145" t="s">
        <v>270</v>
      </c>
      <c r="DY88" s="68" t="str">
        <f t="shared" ca="1" si="71"/>
        <v/>
      </c>
      <c r="DZ88" s="68" t="str">
        <f t="shared" ca="1" si="72"/>
        <v/>
      </c>
      <c r="EA88" s="68" t="str">
        <f t="shared" ca="1" si="73"/>
        <v/>
      </c>
      <c r="EB88" s="68" t="str">
        <f t="shared" ca="1" si="74"/>
        <v/>
      </c>
      <c r="EC88" s="68" t="str">
        <f t="shared" ca="1" si="75"/>
        <v/>
      </c>
      <c r="ED88" s="68" t="str">
        <f t="shared" ca="1" si="76"/>
        <v/>
      </c>
      <c r="EE88" s="68" t="str">
        <f t="shared" ca="1" si="77"/>
        <v/>
      </c>
      <c r="EF88" s="68" t="str">
        <f t="shared" ca="1" si="78"/>
        <v/>
      </c>
      <c r="EG88" s="68" t="str">
        <f t="shared" ca="1" si="79"/>
        <v/>
      </c>
      <c r="EH88" s="68" t="str">
        <f t="shared" ca="1" si="80"/>
        <v/>
      </c>
      <c r="EI88" s="68" t="str">
        <f t="shared" ca="1" si="81"/>
        <v/>
      </c>
      <c r="EJ88" s="68" t="str">
        <f t="shared" ca="1" si="82"/>
        <v/>
      </c>
      <c r="EK88" s="68" t="str">
        <f t="shared" ca="1" si="83"/>
        <v/>
      </c>
      <c r="EL88" s="68" t="str">
        <f t="shared" ca="1" si="84"/>
        <v/>
      </c>
      <c r="EM88" s="68" t="str">
        <f t="shared" ca="1" si="85"/>
        <v/>
      </c>
      <c r="EN88" s="68" t="str">
        <f t="shared" ca="1" si="86"/>
        <v/>
      </c>
      <c r="EO88" s="68" t="str">
        <f t="shared" ca="1" si="87"/>
        <v/>
      </c>
      <c r="EP88" s="68" t="str">
        <f t="shared" ca="1" si="88"/>
        <v/>
      </c>
      <c r="EQ88" s="68" t="str">
        <f t="shared" ca="1" si="89"/>
        <v/>
      </c>
      <c r="ER88" s="68" t="str">
        <f t="shared" ca="1" si="90"/>
        <v/>
      </c>
    </row>
    <row r="89" spans="1:148" ht="12.75" customHeight="1">
      <c r="A89" s="139" t="str">
        <f>'Test Sample Data'!A89</f>
        <v>Jpx</v>
      </c>
      <c r="B89" s="141" t="s">
        <v>268</v>
      </c>
      <c r="C89" s="22" t="str">
        <f>IF(SUM('Test Sample Data'!C$3:C$194)&gt;10,IF(AND(ISNUMBER('Test Sample Data'!C89),'Test Sample Data'!C89&lt;35,'Test Sample Data'!C89&gt;0),'Test Sample Data'!C89-'Choose Housekeeping Genes'!D$20,35-'Choose Housekeeping Genes'!D$20),"")</f>
        <v/>
      </c>
      <c r="D89" s="22" t="str">
        <f>IF(SUM('Test Sample Data'!D$3:D$194)&gt;10,IF(AND(ISNUMBER('Test Sample Data'!D89),'Test Sample Data'!D89&lt;35,'Test Sample Data'!D89&gt;0),'Test Sample Data'!D89-'Choose Housekeeping Genes'!E$20,35-'Choose Housekeeping Genes'!E$20),"")</f>
        <v/>
      </c>
      <c r="E89" s="22" t="str">
        <f>IF(SUM('Test Sample Data'!E$3:E$194)&gt;10,IF(AND(ISNUMBER('Test Sample Data'!E89),'Test Sample Data'!E89&lt;35,'Test Sample Data'!E89&gt;0),'Test Sample Data'!E89-'Choose Housekeeping Genes'!F$20,35-'Choose Housekeeping Genes'!F$20),"")</f>
        <v/>
      </c>
      <c r="F89" s="22" t="str">
        <f>IF(SUM('Test Sample Data'!F$3:F$194)&gt;10,IF(AND(ISNUMBER('Test Sample Data'!F89),'Test Sample Data'!F89&lt;35,'Test Sample Data'!F89&gt;0),'Test Sample Data'!F89-'Choose Housekeeping Genes'!G$20,35-'Choose Housekeeping Genes'!G$20),"")</f>
        <v/>
      </c>
      <c r="G89" s="22" t="str">
        <f>IF(SUM('Test Sample Data'!G$3:G$194)&gt;10,IF(AND(ISNUMBER('Test Sample Data'!G89),'Test Sample Data'!G89&lt;35,'Test Sample Data'!G89&gt;0),'Test Sample Data'!G89-'Choose Housekeeping Genes'!H$20,35-'Choose Housekeeping Genes'!H$20),"")</f>
        <v/>
      </c>
      <c r="H89" s="22" t="str">
        <f>IF(SUM('Test Sample Data'!H$3:H$194)&gt;10,IF(AND(ISNUMBER('Test Sample Data'!H89),'Test Sample Data'!H89&lt;35,'Test Sample Data'!H89&gt;0),'Test Sample Data'!H89-'Choose Housekeeping Genes'!I$20,35-'Choose Housekeeping Genes'!I$20),"")</f>
        <v/>
      </c>
      <c r="I89" s="22" t="str">
        <f>IF(SUM('Test Sample Data'!I$3:I$194)&gt;10,IF(AND(ISNUMBER('Test Sample Data'!I89),'Test Sample Data'!I89&lt;35,'Test Sample Data'!I89&gt;0),'Test Sample Data'!I89-'Choose Housekeeping Genes'!J$20,35-'Choose Housekeeping Genes'!J$20),"")</f>
        <v/>
      </c>
      <c r="J89" s="22" t="str">
        <f>IF(SUM('Test Sample Data'!J$3:J$194)&gt;10,IF(AND(ISNUMBER('Test Sample Data'!J89),'Test Sample Data'!J89&lt;35,'Test Sample Data'!J89&gt;0),'Test Sample Data'!J89-'Choose Housekeeping Genes'!K$20,35-'Choose Housekeeping Genes'!K$20),"")</f>
        <v/>
      </c>
      <c r="K89" s="22" t="str">
        <f>IF(SUM('Test Sample Data'!K$3:K$194)&gt;10,IF(AND(ISNUMBER('Test Sample Data'!K89),'Test Sample Data'!K89&lt;35,'Test Sample Data'!K89&gt;0),'Test Sample Data'!K89-'Choose Housekeeping Genes'!L$20,35-'Choose Housekeeping Genes'!L$20),"")</f>
        <v/>
      </c>
      <c r="L89" s="22" t="str">
        <f>IF(SUM('Test Sample Data'!L$3:L$194)&gt;10,IF(AND(ISNUMBER('Test Sample Data'!L89),'Test Sample Data'!L89&lt;35,'Test Sample Data'!L89&gt;0),'Test Sample Data'!L89-'Choose Housekeeping Genes'!M$20,35-'Choose Housekeeping Genes'!M$20),"")</f>
        <v/>
      </c>
      <c r="M89" s="22" t="str">
        <f>IF(SUM('Test Sample Data'!M$3:M$194)&gt;10,IF(AND(ISNUMBER('Test Sample Data'!M89),'Test Sample Data'!M89&lt;35,'Test Sample Data'!M89&gt;0),'Test Sample Data'!M89-'Choose Housekeeping Genes'!N$20,35-'Choose Housekeeping Genes'!N$20),"")</f>
        <v/>
      </c>
      <c r="N89" s="22" t="str">
        <f>IF(SUM('Test Sample Data'!N$3:N$194)&gt;10,IF(AND(ISNUMBER('Test Sample Data'!N89),'Test Sample Data'!N89&lt;35,'Test Sample Data'!N89&gt;0),'Test Sample Data'!N89-'Choose Housekeeping Genes'!O$20,35-'Choose Housekeeping Genes'!O$20),"")</f>
        <v/>
      </c>
      <c r="O89" s="22" t="str">
        <f>IF(SUM('Test Sample Data'!O$3:O$194)&gt;10,IF(AND(ISNUMBER('Test Sample Data'!O89),'Test Sample Data'!O89&lt;35,'Test Sample Data'!O89&gt;0),'Test Sample Data'!O89-'Choose Housekeeping Genes'!P$20,35-'Choose Housekeeping Genes'!P$20),"")</f>
        <v/>
      </c>
      <c r="P89" s="22" t="str">
        <f>IF(SUM('Test Sample Data'!P$3:P$194)&gt;10,IF(AND(ISNUMBER('Test Sample Data'!P89),'Test Sample Data'!P89&lt;35,'Test Sample Data'!P89&gt;0),'Test Sample Data'!P89-'Choose Housekeeping Genes'!Q$20,35-'Choose Housekeeping Genes'!Q$20),"")</f>
        <v/>
      </c>
      <c r="Q89" s="22" t="str">
        <f>IF(SUM('Test Sample Data'!Q$3:Q$194)&gt;10,IF(AND(ISNUMBER('Test Sample Data'!Q89),'Test Sample Data'!Q89&lt;35,'Test Sample Data'!Q89&gt;0),'Test Sample Data'!Q89-'Choose Housekeeping Genes'!R$20,35-'Choose Housekeeping Genes'!R$20),"")</f>
        <v/>
      </c>
      <c r="R89" s="22" t="str">
        <f>IF(SUM('Test Sample Data'!R$3:R$194)&gt;10,IF(AND(ISNUMBER('Test Sample Data'!R89),'Test Sample Data'!R89&lt;35,'Test Sample Data'!R89&gt;0),'Test Sample Data'!R89-'Choose Housekeeping Genes'!S$20,35-'Choose Housekeeping Genes'!S$20),"")</f>
        <v/>
      </c>
      <c r="S89" s="22" t="str">
        <f>IF(SUM('Test Sample Data'!S$3:S$194)&gt;10,IF(AND(ISNUMBER('Test Sample Data'!S89),'Test Sample Data'!S89&lt;35,'Test Sample Data'!S89&gt;0),'Test Sample Data'!S89-'Choose Housekeeping Genes'!T$20,35-'Choose Housekeeping Genes'!T$20),"")</f>
        <v/>
      </c>
      <c r="T89" s="22" t="str">
        <f>IF(SUM('Test Sample Data'!T$3:T$194)&gt;10,IF(AND(ISNUMBER('Test Sample Data'!T89),'Test Sample Data'!T89&lt;35,'Test Sample Data'!T89&gt;0),'Test Sample Data'!T89-'Choose Housekeeping Genes'!U$20,35-'Choose Housekeeping Genes'!U$20),"")</f>
        <v/>
      </c>
      <c r="U89" s="22" t="str">
        <f>IF(SUM('Test Sample Data'!U$3:U$194)&gt;10,IF(AND(ISNUMBER('Test Sample Data'!U89),'Test Sample Data'!U89&lt;35,'Test Sample Data'!U89&gt;0),'Test Sample Data'!U89-'Choose Housekeeping Genes'!V$20,35-'Choose Housekeeping Genes'!V$20),"")</f>
        <v/>
      </c>
      <c r="V89" s="22" t="str">
        <f>IF(SUM('Test Sample Data'!V$3:V$194)&gt;10,IF(AND(ISNUMBER('Test Sample Data'!V89),'Test Sample Data'!V89&lt;35,'Test Sample Data'!V89&gt;0),'Test Sample Data'!V89-'Choose Housekeeping Genes'!W$20,35-'Choose Housekeeping Genes'!W$20),"")</f>
        <v/>
      </c>
      <c r="W89" s="144" t="str">
        <f>'Control Sample Data'!A89</f>
        <v>Jpx</v>
      </c>
      <c r="X89" s="145" t="s">
        <v>268</v>
      </c>
      <c r="Y89" s="22" t="str">
        <f>IF(SUM('Control Sample Data'!C$3:C$194)&gt;10,IF(AND(ISNUMBER('Control Sample Data'!C89),'Control Sample Data'!C89&lt;35,'Control Sample Data'!C89&gt;0),'Control Sample Data'!C89-'Choose Housekeeping Genes'!AA$20,35-'Choose Housekeeping Genes'!AA$20),"")</f>
        <v/>
      </c>
      <c r="Z89" s="22" t="str">
        <f>IF(SUM('Control Sample Data'!D$3:D$194)&gt;10,IF(AND(ISNUMBER('Control Sample Data'!D89),'Control Sample Data'!D89&lt;35,'Control Sample Data'!D89&gt;0),'Control Sample Data'!D89-'Choose Housekeeping Genes'!AB$20,35-'Choose Housekeeping Genes'!AB$20),"")</f>
        <v/>
      </c>
      <c r="AA89" s="22" t="str">
        <f>IF(SUM('Control Sample Data'!E$3:E$194)&gt;10,IF(AND(ISNUMBER('Control Sample Data'!E89),'Control Sample Data'!E89&lt;35,'Control Sample Data'!E89&gt;0),'Control Sample Data'!E89-'Choose Housekeeping Genes'!AC$20,35-'Choose Housekeeping Genes'!AC$20),"")</f>
        <v/>
      </c>
      <c r="AB89" s="22" t="str">
        <f>IF(SUM('Control Sample Data'!F$3:F$194)&gt;10,IF(AND(ISNUMBER('Control Sample Data'!F89),'Control Sample Data'!F89&lt;35,'Control Sample Data'!F89&gt;0),'Control Sample Data'!F89-'Choose Housekeeping Genes'!AD$20,35-'Choose Housekeeping Genes'!AD$20),"")</f>
        <v/>
      </c>
      <c r="AC89" s="22" t="str">
        <f>IF(SUM('Control Sample Data'!G$3:G$194)&gt;10,IF(AND(ISNUMBER('Control Sample Data'!G89),'Control Sample Data'!G89&lt;35,'Control Sample Data'!G89&gt;0),'Control Sample Data'!G89-'Choose Housekeeping Genes'!AE$20,35-'Choose Housekeeping Genes'!AE$20),"")</f>
        <v/>
      </c>
      <c r="AD89" s="22" t="str">
        <f>IF(SUM('Control Sample Data'!H$3:H$194)&gt;10,IF(AND(ISNUMBER('Control Sample Data'!H89),'Control Sample Data'!H89&lt;35,'Control Sample Data'!H89&gt;0),'Control Sample Data'!H89-'Choose Housekeeping Genes'!AF$20,35-'Choose Housekeeping Genes'!AF$20),"")</f>
        <v/>
      </c>
      <c r="AE89" s="22" t="str">
        <f>IF(SUM('Control Sample Data'!I$3:I$194)&gt;10,IF(AND(ISNUMBER('Control Sample Data'!I89),'Control Sample Data'!I89&lt;35,'Control Sample Data'!I89&gt;0),'Control Sample Data'!I89-'Choose Housekeeping Genes'!AG$20,35-'Choose Housekeeping Genes'!AG$20),"")</f>
        <v/>
      </c>
      <c r="AF89" s="22" t="str">
        <f>IF(SUM('Control Sample Data'!J$3:J$194)&gt;10,IF(AND(ISNUMBER('Control Sample Data'!J89),'Control Sample Data'!J89&lt;35,'Control Sample Data'!J89&gt;0),'Control Sample Data'!J89-'Choose Housekeeping Genes'!AH$20,35-'Choose Housekeeping Genes'!AH$20),"")</f>
        <v/>
      </c>
      <c r="AG89" s="22" t="str">
        <f>IF(SUM('Control Sample Data'!K$3:K$194)&gt;10,IF(AND(ISNUMBER('Control Sample Data'!K89),'Control Sample Data'!K89&lt;35,'Control Sample Data'!K89&gt;0),'Control Sample Data'!K89-'Choose Housekeeping Genes'!AI$20,35-'Choose Housekeeping Genes'!AI$20),"")</f>
        <v/>
      </c>
      <c r="AH89" s="22" t="str">
        <f>IF(SUM('Control Sample Data'!L$3:L$194)&gt;10,IF(AND(ISNUMBER('Control Sample Data'!L89),'Control Sample Data'!L89&lt;35,'Control Sample Data'!L89&gt;0),'Control Sample Data'!L89-'Choose Housekeeping Genes'!AJ$20,35-'Choose Housekeeping Genes'!AJ$20),"")</f>
        <v/>
      </c>
      <c r="AI89" s="22" t="str">
        <f>IF(SUM('Control Sample Data'!M$3:M$194)&gt;10,IF(AND(ISNUMBER('Control Sample Data'!M89),'Control Sample Data'!M89&lt;35,'Control Sample Data'!M89&gt;0),'Control Sample Data'!M89-'Choose Housekeeping Genes'!AK$20,35-'Choose Housekeeping Genes'!AK$20),"")</f>
        <v/>
      </c>
      <c r="AJ89" s="22" t="str">
        <f>IF(SUM('Control Sample Data'!N$3:N$194)&gt;10,IF(AND(ISNUMBER('Control Sample Data'!N89),'Control Sample Data'!N89&lt;35,'Control Sample Data'!N89&gt;0),'Control Sample Data'!N89-'Choose Housekeeping Genes'!AL$20,35-'Choose Housekeeping Genes'!AL$20),"")</f>
        <v/>
      </c>
      <c r="AK89" s="22" t="str">
        <f>IF(SUM('Control Sample Data'!O$3:O$194)&gt;10,IF(AND(ISNUMBER('Control Sample Data'!O89),'Control Sample Data'!O89&lt;35,'Control Sample Data'!O89&gt;0),'Control Sample Data'!O89-'Choose Housekeeping Genes'!AM$20,35-'Choose Housekeeping Genes'!AM$20),"")</f>
        <v/>
      </c>
      <c r="AL89" s="22" t="str">
        <f>IF(SUM('Control Sample Data'!P$3:P$194)&gt;10,IF(AND(ISNUMBER('Control Sample Data'!P89),'Control Sample Data'!P89&lt;35,'Control Sample Data'!P89&gt;0),'Control Sample Data'!P89-'Choose Housekeeping Genes'!AN$20,35-'Choose Housekeeping Genes'!AN$20),"")</f>
        <v/>
      </c>
      <c r="AM89" s="22" t="str">
        <f>IF(SUM('Control Sample Data'!Q$3:Q$194)&gt;10,IF(AND(ISNUMBER('Control Sample Data'!Q89),'Control Sample Data'!Q89&lt;35,'Control Sample Data'!Q89&gt;0),'Control Sample Data'!Q89-'Choose Housekeeping Genes'!AO$20,35-'Choose Housekeeping Genes'!AO$20),"")</f>
        <v/>
      </c>
      <c r="AN89" s="22" t="str">
        <f>IF(SUM('Control Sample Data'!R$3:R$194)&gt;10,IF(AND(ISNUMBER('Control Sample Data'!R89),'Control Sample Data'!R89&lt;35,'Control Sample Data'!R89&gt;0),'Control Sample Data'!R89-'Choose Housekeeping Genes'!AP$20,35-'Choose Housekeeping Genes'!AP$20),"")</f>
        <v/>
      </c>
      <c r="AO89" s="22" t="str">
        <f>IF(SUM('Control Sample Data'!S$3:S$194)&gt;10,IF(AND(ISNUMBER('Control Sample Data'!S89),'Control Sample Data'!S89&lt;35,'Control Sample Data'!S89&gt;0),'Control Sample Data'!S89-'Choose Housekeeping Genes'!AQ$20,35-'Choose Housekeeping Genes'!AQ$20),"")</f>
        <v/>
      </c>
      <c r="AP89" s="22" t="str">
        <f>IF(SUM('Control Sample Data'!T$3:T$194)&gt;10,IF(AND(ISNUMBER('Control Sample Data'!T89),'Control Sample Data'!T89&lt;35,'Control Sample Data'!T89&gt;0),'Control Sample Data'!T89-'Choose Housekeeping Genes'!AR$20,35-'Choose Housekeeping Genes'!AR$20),"")</f>
        <v/>
      </c>
      <c r="AQ89" s="22" t="str">
        <f>IF(SUM('Control Sample Data'!U$3:U$194)&gt;10,IF(AND(ISNUMBER('Control Sample Data'!U89),'Control Sample Data'!U89&lt;35,'Control Sample Data'!U89&gt;0),'Control Sample Data'!U89-'Choose Housekeeping Genes'!AS$20,35-'Choose Housekeeping Genes'!AS$20),"")</f>
        <v/>
      </c>
      <c r="AR89" s="22" t="str">
        <f>IF(SUM('Control Sample Data'!V$3:V$194)&gt;10,IF(AND(ISNUMBER('Control Sample Data'!V89),'Control Sample Data'!V89&lt;35,'Control Sample Data'!V89&gt;0),'Control Sample Data'!V89-'Choose Housekeeping Genes'!AT$20,35-'Choose Housekeeping Genes'!AT$20),"")</f>
        <v/>
      </c>
      <c r="AS89" s="73" t="str">
        <f>'Control Sample Data'!A89</f>
        <v>Jpx</v>
      </c>
      <c r="AT89" s="21" t="s">
        <v>268</v>
      </c>
      <c r="AU89" s="22" t="str">
        <f ca="1">IF(ISNUMBER(C89-'Choose Housekeeping Genes'!D$12),C89-'Choose Housekeeping Genes'!D$12,"")</f>
        <v/>
      </c>
      <c r="AV89" s="22" t="str">
        <f ca="1">IF(ISNUMBER(D89-'Choose Housekeeping Genes'!E$12),D89-'Choose Housekeeping Genes'!E$12,"")</f>
        <v/>
      </c>
      <c r="AW89" s="22" t="str">
        <f ca="1">IF(ISNUMBER(E89-'Choose Housekeeping Genes'!F$12),E89-'Choose Housekeeping Genes'!F$12,"")</f>
        <v/>
      </c>
      <c r="AX89" s="22" t="str">
        <f ca="1">IF(ISNUMBER(F89-'Choose Housekeeping Genes'!G$12),F89-'Choose Housekeeping Genes'!G$12,"")</f>
        <v/>
      </c>
      <c r="AY89" s="22" t="str">
        <f ca="1">IF(ISNUMBER(G89-'Choose Housekeeping Genes'!H$12),G89-'Choose Housekeeping Genes'!H$12,"")</f>
        <v/>
      </c>
      <c r="AZ89" s="22" t="str">
        <f ca="1">IF(ISNUMBER(H89-'Choose Housekeeping Genes'!I$12),H89-'Choose Housekeeping Genes'!I$12,"")</f>
        <v/>
      </c>
      <c r="BA89" s="22" t="str">
        <f ca="1">IF(ISNUMBER(I89-'Choose Housekeeping Genes'!J$12),I89-'Choose Housekeeping Genes'!J$12,"")</f>
        <v/>
      </c>
      <c r="BB89" s="22" t="str">
        <f ca="1">IF(ISNUMBER(J89-'Choose Housekeeping Genes'!K$12),J89-'Choose Housekeeping Genes'!K$12,"")</f>
        <v/>
      </c>
      <c r="BC89" s="22" t="str">
        <f ca="1">IF(ISNUMBER(K89-'Choose Housekeeping Genes'!L$12),K89-'Choose Housekeeping Genes'!L$12,"")</f>
        <v/>
      </c>
      <c r="BD89" s="22" t="str">
        <f ca="1">IF(ISNUMBER(L89-'Choose Housekeeping Genes'!M$12),L89-'Choose Housekeeping Genes'!M$12,"")</f>
        <v/>
      </c>
      <c r="BE89" s="22" t="str">
        <f ca="1">IF(ISNUMBER(M89-'Choose Housekeeping Genes'!N$12),M89-'Choose Housekeeping Genes'!N$12,"")</f>
        <v/>
      </c>
      <c r="BF89" s="22" t="str">
        <f ca="1">IF(ISNUMBER(N89-'Choose Housekeeping Genes'!O$12),N89-'Choose Housekeeping Genes'!O$12,"")</f>
        <v/>
      </c>
      <c r="BG89" s="22" t="str">
        <f ca="1">IF(ISNUMBER(O89-'Choose Housekeeping Genes'!P$12),O89-'Choose Housekeeping Genes'!P$12,"")</f>
        <v/>
      </c>
      <c r="BH89" s="22" t="str">
        <f ca="1">IF(ISNUMBER(P89-'Choose Housekeeping Genes'!Q$12),P89-'Choose Housekeeping Genes'!Q$12,"")</f>
        <v/>
      </c>
      <c r="BI89" s="22" t="str">
        <f ca="1">IF(ISNUMBER(Q89-'Choose Housekeeping Genes'!R$12),Q89-'Choose Housekeeping Genes'!R$12,"")</f>
        <v/>
      </c>
      <c r="BJ89" s="22" t="str">
        <f ca="1">IF(ISNUMBER(R89-'Choose Housekeeping Genes'!S$12),R89-'Choose Housekeeping Genes'!S$12,"")</f>
        <v/>
      </c>
      <c r="BK89" s="22" t="str">
        <f ca="1">IF(ISNUMBER(S89-'Choose Housekeeping Genes'!T$12),S89-'Choose Housekeeping Genes'!T$12,"")</f>
        <v/>
      </c>
      <c r="BL89" s="22" t="str">
        <f ca="1">IF(ISNUMBER(T89-'Choose Housekeeping Genes'!U$12),T89-'Choose Housekeeping Genes'!U$12,"")</f>
        <v/>
      </c>
      <c r="BM89" s="22" t="str">
        <f ca="1">IF(ISNUMBER(U89-'Choose Housekeeping Genes'!V$12),U89-'Choose Housekeeping Genes'!V$12,"")</f>
        <v/>
      </c>
      <c r="BN89" s="22" t="str">
        <f ca="1">IF(ISNUMBER(V89-'Choose Housekeeping Genes'!W$12),V89-'Choose Housekeeping Genes'!W$12,"")</f>
        <v/>
      </c>
      <c r="BO89" s="147" t="str">
        <f t="shared" si="48"/>
        <v>Jpx</v>
      </c>
      <c r="BP89" s="145" t="s">
        <v>268</v>
      </c>
      <c r="BQ89" s="22" t="str">
        <f ca="1">IF(ISNUMBER(Y89-'Choose Housekeeping Genes'!AA$12),Y89-'Choose Housekeeping Genes'!AA$12,"")</f>
        <v/>
      </c>
      <c r="BR89" s="22" t="str">
        <f ca="1">IF(ISNUMBER(Z89-'Choose Housekeeping Genes'!AB$12),Z89-'Choose Housekeeping Genes'!AB$12,"")</f>
        <v/>
      </c>
      <c r="BS89" s="22" t="str">
        <f ca="1">IF(ISNUMBER(AA89-'Choose Housekeeping Genes'!AC$12),AA89-'Choose Housekeeping Genes'!AC$12,"")</f>
        <v/>
      </c>
      <c r="BT89" s="22" t="str">
        <f ca="1">IF(ISNUMBER(AB89-'Choose Housekeeping Genes'!AD$12),AB89-'Choose Housekeeping Genes'!AD$12,"")</f>
        <v/>
      </c>
      <c r="BU89" s="22" t="str">
        <f ca="1">IF(ISNUMBER(AC89-'Choose Housekeeping Genes'!AE$12),AC89-'Choose Housekeeping Genes'!AE$12,"")</f>
        <v/>
      </c>
      <c r="BV89" s="22" t="str">
        <f ca="1">IF(ISNUMBER(AD89-'Choose Housekeeping Genes'!AF$12),AD89-'Choose Housekeeping Genes'!AF$12,"")</f>
        <v/>
      </c>
      <c r="BW89" s="22" t="str">
        <f ca="1">IF(ISNUMBER(AE89-'Choose Housekeeping Genes'!AG$12),AE89-'Choose Housekeeping Genes'!AG$12,"")</f>
        <v/>
      </c>
      <c r="BX89" s="22" t="str">
        <f ca="1">IF(ISNUMBER(AF89-'Choose Housekeeping Genes'!AH$12),AF89-'Choose Housekeeping Genes'!AH$12,"")</f>
        <v/>
      </c>
      <c r="BY89" s="22" t="str">
        <f ca="1">IF(ISNUMBER(AG89-'Choose Housekeeping Genes'!AI$12),AG89-'Choose Housekeeping Genes'!AI$12,"")</f>
        <v/>
      </c>
      <c r="BZ89" s="22" t="str">
        <f ca="1">IF(ISNUMBER(AH89-'Choose Housekeeping Genes'!AJ$12),AH89-'Choose Housekeeping Genes'!AJ$12,"")</f>
        <v/>
      </c>
      <c r="CA89" s="22" t="str">
        <f ca="1">IF(ISNUMBER(AI89-'Choose Housekeeping Genes'!AK$12),AI89-'Choose Housekeeping Genes'!AK$12,"")</f>
        <v/>
      </c>
      <c r="CB89" s="22" t="str">
        <f ca="1">IF(ISNUMBER(AJ89-'Choose Housekeeping Genes'!AL$12),AJ89-'Choose Housekeeping Genes'!AL$12,"")</f>
        <v/>
      </c>
      <c r="CC89" s="22" t="str">
        <f ca="1">IF(ISNUMBER(AK89-'Choose Housekeeping Genes'!AM$12),AK89-'Choose Housekeeping Genes'!AM$12,"")</f>
        <v/>
      </c>
      <c r="CD89" s="22" t="str">
        <f ca="1">IF(ISNUMBER(AL89-'Choose Housekeeping Genes'!AN$12),AL89-'Choose Housekeeping Genes'!AN$12,"")</f>
        <v/>
      </c>
      <c r="CE89" s="22" t="str">
        <f ca="1">IF(ISNUMBER(AM89-'Choose Housekeeping Genes'!AO$12),AM89-'Choose Housekeeping Genes'!AO$12,"")</f>
        <v/>
      </c>
      <c r="CF89" s="22" t="str">
        <f ca="1">IF(ISNUMBER(AN89-'Choose Housekeeping Genes'!AP$12),AN89-'Choose Housekeeping Genes'!AP$12,"")</f>
        <v/>
      </c>
      <c r="CG89" s="22" t="str">
        <f ca="1">IF(ISNUMBER(AO89-'Choose Housekeeping Genes'!AQ$12),AO89-'Choose Housekeeping Genes'!AQ$12,"")</f>
        <v/>
      </c>
      <c r="CH89" s="22" t="str">
        <f ca="1">IF(ISNUMBER(AP89-'Choose Housekeeping Genes'!AR$12),AP89-'Choose Housekeeping Genes'!AR$12,"")</f>
        <v/>
      </c>
      <c r="CI89" s="22" t="str">
        <f ca="1">IF(ISNUMBER(AQ89-'Choose Housekeeping Genes'!AS$12),AQ89-'Choose Housekeeping Genes'!AS$12,"")</f>
        <v/>
      </c>
      <c r="CJ89" s="22" t="str">
        <f ca="1">IF(ISNUMBER(AR89-'Choose Housekeeping Genes'!AT$12),AR89-'Choose Housekeeping Genes'!AT$12,"")</f>
        <v/>
      </c>
      <c r="CK89" s="69" t="e">
        <f t="shared" ca="1" si="49"/>
        <v>#DIV/0!</v>
      </c>
      <c r="CL89" s="148" t="e">
        <f t="shared" ca="1" si="50"/>
        <v>#DIV/0!</v>
      </c>
      <c r="DA89" s="73" t="str">
        <f>'Transcript table'!C97</f>
        <v>Jpx</v>
      </c>
      <c r="DB89" s="21" t="s">
        <v>268</v>
      </c>
      <c r="DC89" s="68" t="str">
        <f t="shared" ca="1" si="51"/>
        <v/>
      </c>
      <c r="DD89" s="68" t="str">
        <f t="shared" ca="1" si="52"/>
        <v/>
      </c>
      <c r="DE89" s="68" t="str">
        <f t="shared" ca="1" si="53"/>
        <v/>
      </c>
      <c r="DF89" s="68" t="str">
        <f t="shared" ca="1" si="54"/>
        <v/>
      </c>
      <c r="DG89" s="68" t="str">
        <f t="shared" ca="1" si="55"/>
        <v/>
      </c>
      <c r="DH89" s="68" t="str">
        <f t="shared" ca="1" si="56"/>
        <v/>
      </c>
      <c r="DI89" s="68" t="str">
        <f t="shared" ca="1" si="57"/>
        <v/>
      </c>
      <c r="DJ89" s="68" t="str">
        <f t="shared" ca="1" si="58"/>
        <v/>
      </c>
      <c r="DK89" s="68" t="str">
        <f t="shared" ca="1" si="59"/>
        <v/>
      </c>
      <c r="DL89" s="68" t="str">
        <f t="shared" ca="1" si="60"/>
        <v/>
      </c>
      <c r="DM89" s="68" t="str">
        <f t="shared" ca="1" si="61"/>
        <v/>
      </c>
      <c r="DN89" s="68" t="str">
        <f t="shared" ca="1" si="62"/>
        <v/>
      </c>
      <c r="DO89" s="68" t="str">
        <f t="shared" ca="1" si="63"/>
        <v/>
      </c>
      <c r="DP89" s="68" t="str">
        <f t="shared" ca="1" si="64"/>
        <v/>
      </c>
      <c r="DQ89" s="68" t="str">
        <f t="shared" ca="1" si="65"/>
        <v/>
      </c>
      <c r="DR89" s="68" t="str">
        <f t="shared" ca="1" si="66"/>
        <v/>
      </c>
      <c r="DS89" s="68" t="str">
        <f t="shared" ca="1" si="67"/>
        <v/>
      </c>
      <c r="DT89" s="68" t="str">
        <f t="shared" ca="1" si="68"/>
        <v/>
      </c>
      <c r="DU89" s="68" t="str">
        <f t="shared" ca="1" si="69"/>
        <v/>
      </c>
      <c r="DV89" s="68" t="str">
        <f t="shared" ca="1" si="70"/>
        <v/>
      </c>
      <c r="DW89" s="146" t="str">
        <f>'Transcript table'!C97</f>
        <v>Jpx</v>
      </c>
      <c r="DX89" s="145" t="s">
        <v>268</v>
      </c>
      <c r="DY89" s="68" t="str">
        <f t="shared" ca="1" si="71"/>
        <v/>
      </c>
      <c r="DZ89" s="68" t="str">
        <f t="shared" ca="1" si="72"/>
        <v/>
      </c>
      <c r="EA89" s="68" t="str">
        <f t="shared" ca="1" si="73"/>
        <v/>
      </c>
      <c r="EB89" s="68" t="str">
        <f t="shared" ca="1" si="74"/>
        <v/>
      </c>
      <c r="EC89" s="68" t="str">
        <f t="shared" ca="1" si="75"/>
        <v/>
      </c>
      <c r="ED89" s="68" t="str">
        <f t="shared" ca="1" si="76"/>
        <v/>
      </c>
      <c r="EE89" s="68" t="str">
        <f t="shared" ca="1" si="77"/>
        <v/>
      </c>
      <c r="EF89" s="68" t="str">
        <f t="shared" ca="1" si="78"/>
        <v/>
      </c>
      <c r="EG89" s="68" t="str">
        <f t="shared" ca="1" si="79"/>
        <v/>
      </c>
      <c r="EH89" s="68" t="str">
        <f t="shared" ca="1" si="80"/>
        <v/>
      </c>
      <c r="EI89" s="68" t="str">
        <f t="shared" ca="1" si="81"/>
        <v/>
      </c>
      <c r="EJ89" s="68" t="str">
        <f t="shared" ca="1" si="82"/>
        <v/>
      </c>
      <c r="EK89" s="68" t="str">
        <f t="shared" ca="1" si="83"/>
        <v/>
      </c>
      <c r="EL89" s="68" t="str">
        <f t="shared" ca="1" si="84"/>
        <v/>
      </c>
      <c r="EM89" s="68" t="str">
        <f t="shared" ca="1" si="85"/>
        <v/>
      </c>
      <c r="EN89" s="68" t="str">
        <f t="shared" ca="1" si="86"/>
        <v/>
      </c>
      <c r="EO89" s="68" t="str">
        <f t="shared" ca="1" si="87"/>
        <v/>
      </c>
      <c r="EP89" s="68" t="str">
        <f t="shared" ca="1" si="88"/>
        <v/>
      </c>
      <c r="EQ89" s="68" t="str">
        <f t="shared" ca="1" si="89"/>
        <v/>
      </c>
      <c r="ER89" s="68" t="str">
        <f t="shared" ca="1" si="90"/>
        <v/>
      </c>
    </row>
    <row r="90" spans="1:148" ht="12.75" customHeight="1">
      <c r="A90" s="139" t="str">
        <f>'Test Sample Data'!A90</f>
        <v>Kcnq1ot1</v>
      </c>
      <c r="B90" s="141" t="s">
        <v>266</v>
      </c>
      <c r="C90" s="22" t="str">
        <f>IF(SUM('Test Sample Data'!C$3:C$194)&gt;10,IF(AND(ISNUMBER('Test Sample Data'!C90),'Test Sample Data'!C90&lt;35,'Test Sample Data'!C90&gt;0),'Test Sample Data'!C90-'Choose Housekeeping Genes'!D$20,35-'Choose Housekeeping Genes'!D$20),"")</f>
        <v/>
      </c>
      <c r="D90" s="22" t="str">
        <f>IF(SUM('Test Sample Data'!D$3:D$194)&gt;10,IF(AND(ISNUMBER('Test Sample Data'!D90),'Test Sample Data'!D90&lt;35,'Test Sample Data'!D90&gt;0),'Test Sample Data'!D90-'Choose Housekeeping Genes'!E$20,35-'Choose Housekeeping Genes'!E$20),"")</f>
        <v/>
      </c>
      <c r="E90" s="22" t="str">
        <f>IF(SUM('Test Sample Data'!E$3:E$194)&gt;10,IF(AND(ISNUMBER('Test Sample Data'!E90),'Test Sample Data'!E90&lt;35,'Test Sample Data'!E90&gt;0),'Test Sample Data'!E90-'Choose Housekeeping Genes'!F$20,35-'Choose Housekeeping Genes'!F$20),"")</f>
        <v/>
      </c>
      <c r="F90" s="22" t="str">
        <f>IF(SUM('Test Sample Data'!F$3:F$194)&gt;10,IF(AND(ISNUMBER('Test Sample Data'!F90),'Test Sample Data'!F90&lt;35,'Test Sample Data'!F90&gt;0),'Test Sample Data'!F90-'Choose Housekeeping Genes'!G$20,35-'Choose Housekeeping Genes'!G$20),"")</f>
        <v/>
      </c>
      <c r="G90" s="22" t="str">
        <f>IF(SUM('Test Sample Data'!G$3:G$194)&gt;10,IF(AND(ISNUMBER('Test Sample Data'!G90),'Test Sample Data'!G90&lt;35,'Test Sample Data'!G90&gt;0),'Test Sample Data'!G90-'Choose Housekeeping Genes'!H$20,35-'Choose Housekeeping Genes'!H$20),"")</f>
        <v/>
      </c>
      <c r="H90" s="22" t="str">
        <f>IF(SUM('Test Sample Data'!H$3:H$194)&gt;10,IF(AND(ISNUMBER('Test Sample Data'!H90),'Test Sample Data'!H90&lt;35,'Test Sample Data'!H90&gt;0),'Test Sample Data'!H90-'Choose Housekeeping Genes'!I$20,35-'Choose Housekeeping Genes'!I$20),"")</f>
        <v/>
      </c>
      <c r="I90" s="22" t="str">
        <f>IF(SUM('Test Sample Data'!I$3:I$194)&gt;10,IF(AND(ISNUMBER('Test Sample Data'!I90),'Test Sample Data'!I90&lt;35,'Test Sample Data'!I90&gt;0),'Test Sample Data'!I90-'Choose Housekeeping Genes'!J$20,35-'Choose Housekeeping Genes'!J$20),"")</f>
        <v/>
      </c>
      <c r="J90" s="22" t="str">
        <f>IF(SUM('Test Sample Data'!J$3:J$194)&gt;10,IF(AND(ISNUMBER('Test Sample Data'!J90),'Test Sample Data'!J90&lt;35,'Test Sample Data'!J90&gt;0),'Test Sample Data'!J90-'Choose Housekeeping Genes'!K$20,35-'Choose Housekeeping Genes'!K$20),"")</f>
        <v/>
      </c>
      <c r="K90" s="22" t="str">
        <f>IF(SUM('Test Sample Data'!K$3:K$194)&gt;10,IF(AND(ISNUMBER('Test Sample Data'!K90),'Test Sample Data'!K90&lt;35,'Test Sample Data'!K90&gt;0),'Test Sample Data'!K90-'Choose Housekeeping Genes'!L$20,35-'Choose Housekeeping Genes'!L$20),"")</f>
        <v/>
      </c>
      <c r="L90" s="22" t="str">
        <f>IF(SUM('Test Sample Data'!L$3:L$194)&gt;10,IF(AND(ISNUMBER('Test Sample Data'!L90),'Test Sample Data'!L90&lt;35,'Test Sample Data'!L90&gt;0),'Test Sample Data'!L90-'Choose Housekeeping Genes'!M$20,35-'Choose Housekeeping Genes'!M$20),"")</f>
        <v/>
      </c>
      <c r="M90" s="22" t="str">
        <f>IF(SUM('Test Sample Data'!M$3:M$194)&gt;10,IF(AND(ISNUMBER('Test Sample Data'!M90),'Test Sample Data'!M90&lt;35,'Test Sample Data'!M90&gt;0),'Test Sample Data'!M90-'Choose Housekeeping Genes'!N$20,35-'Choose Housekeeping Genes'!N$20),"")</f>
        <v/>
      </c>
      <c r="N90" s="22" t="str">
        <f>IF(SUM('Test Sample Data'!N$3:N$194)&gt;10,IF(AND(ISNUMBER('Test Sample Data'!N90),'Test Sample Data'!N90&lt;35,'Test Sample Data'!N90&gt;0),'Test Sample Data'!N90-'Choose Housekeeping Genes'!O$20,35-'Choose Housekeeping Genes'!O$20),"")</f>
        <v/>
      </c>
      <c r="O90" s="22" t="str">
        <f>IF(SUM('Test Sample Data'!O$3:O$194)&gt;10,IF(AND(ISNUMBER('Test Sample Data'!O90),'Test Sample Data'!O90&lt;35,'Test Sample Data'!O90&gt;0),'Test Sample Data'!O90-'Choose Housekeeping Genes'!P$20,35-'Choose Housekeeping Genes'!P$20),"")</f>
        <v/>
      </c>
      <c r="P90" s="22" t="str">
        <f>IF(SUM('Test Sample Data'!P$3:P$194)&gt;10,IF(AND(ISNUMBER('Test Sample Data'!P90),'Test Sample Data'!P90&lt;35,'Test Sample Data'!P90&gt;0),'Test Sample Data'!P90-'Choose Housekeeping Genes'!Q$20,35-'Choose Housekeeping Genes'!Q$20),"")</f>
        <v/>
      </c>
      <c r="Q90" s="22" t="str">
        <f>IF(SUM('Test Sample Data'!Q$3:Q$194)&gt;10,IF(AND(ISNUMBER('Test Sample Data'!Q90),'Test Sample Data'!Q90&lt;35,'Test Sample Data'!Q90&gt;0),'Test Sample Data'!Q90-'Choose Housekeeping Genes'!R$20,35-'Choose Housekeeping Genes'!R$20),"")</f>
        <v/>
      </c>
      <c r="R90" s="22" t="str">
        <f>IF(SUM('Test Sample Data'!R$3:R$194)&gt;10,IF(AND(ISNUMBER('Test Sample Data'!R90),'Test Sample Data'!R90&lt;35,'Test Sample Data'!R90&gt;0),'Test Sample Data'!R90-'Choose Housekeeping Genes'!S$20,35-'Choose Housekeeping Genes'!S$20),"")</f>
        <v/>
      </c>
      <c r="S90" s="22" t="str">
        <f>IF(SUM('Test Sample Data'!S$3:S$194)&gt;10,IF(AND(ISNUMBER('Test Sample Data'!S90),'Test Sample Data'!S90&lt;35,'Test Sample Data'!S90&gt;0),'Test Sample Data'!S90-'Choose Housekeeping Genes'!T$20,35-'Choose Housekeeping Genes'!T$20),"")</f>
        <v/>
      </c>
      <c r="T90" s="22" t="str">
        <f>IF(SUM('Test Sample Data'!T$3:T$194)&gt;10,IF(AND(ISNUMBER('Test Sample Data'!T90),'Test Sample Data'!T90&lt;35,'Test Sample Data'!T90&gt;0),'Test Sample Data'!T90-'Choose Housekeeping Genes'!U$20,35-'Choose Housekeeping Genes'!U$20),"")</f>
        <v/>
      </c>
      <c r="U90" s="22" t="str">
        <f>IF(SUM('Test Sample Data'!U$3:U$194)&gt;10,IF(AND(ISNUMBER('Test Sample Data'!U90),'Test Sample Data'!U90&lt;35,'Test Sample Data'!U90&gt;0),'Test Sample Data'!U90-'Choose Housekeeping Genes'!V$20,35-'Choose Housekeeping Genes'!V$20),"")</f>
        <v/>
      </c>
      <c r="V90" s="22" t="str">
        <f>IF(SUM('Test Sample Data'!V$3:V$194)&gt;10,IF(AND(ISNUMBER('Test Sample Data'!V90),'Test Sample Data'!V90&lt;35,'Test Sample Data'!V90&gt;0),'Test Sample Data'!V90-'Choose Housekeeping Genes'!W$20,35-'Choose Housekeeping Genes'!W$20),"")</f>
        <v/>
      </c>
      <c r="W90" s="144" t="str">
        <f>'Control Sample Data'!A90</f>
        <v>Kcnq1ot1</v>
      </c>
      <c r="X90" s="145" t="s">
        <v>266</v>
      </c>
      <c r="Y90" s="22" t="str">
        <f>IF(SUM('Control Sample Data'!C$3:C$194)&gt;10,IF(AND(ISNUMBER('Control Sample Data'!C90),'Control Sample Data'!C90&lt;35,'Control Sample Data'!C90&gt;0),'Control Sample Data'!C90-'Choose Housekeeping Genes'!AA$20,35-'Choose Housekeeping Genes'!AA$20),"")</f>
        <v/>
      </c>
      <c r="Z90" s="22" t="str">
        <f>IF(SUM('Control Sample Data'!D$3:D$194)&gt;10,IF(AND(ISNUMBER('Control Sample Data'!D90),'Control Sample Data'!D90&lt;35,'Control Sample Data'!D90&gt;0),'Control Sample Data'!D90-'Choose Housekeeping Genes'!AB$20,35-'Choose Housekeeping Genes'!AB$20),"")</f>
        <v/>
      </c>
      <c r="AA90" s="22" t="str">
        <f>IF(SUM('Control Sample Data'!E$3:E$194)&gt;10,IF(AND(ISNUMBER('Control Sample Data'!E90),'Control Sample Data'!E90&lt;35,'Control Sample Data'!E90&gt;0),'Control Sample Data'!E90-'Choose Housekeeping Genes'!AC$20,35-'Choose Housekeeping Genes'!AC$20),"")</f>
        <v/>
      </c>
      <c r="AB90" s="22" t="str">
        <f>IF(SUM('Control Sample Data'!F$3:F$194)&gt;10,IF(AND(ISNUMBER('Control Sample Data'!F90),'Control Sample Data'!F90&lt;35,'Control Sample Data'!F90&gt;0),'Control Sample Data'!F90-'Choose Housekeeping Genes'!AD$20,35-'Choose Housekeeping Genes'!AD$20),"")</f>
        <v/>
      </c>
      <c r="AC90" s="22" t="str">
        <f>IF(SUM('Control Sample Data'!G$3:G$194)&gt;10,IF(AND(ISNUMBER('Control Sample Data'!G90),'Control Sample Data'!G90&lt;35,'Control Sample Data'!G90&gt;0),'Control Sample Data'!G90-'Choose Housekeeping Genes'!AE$20,35-'Choose Housekeeping Genes'!AE$20),"")</f>
        <v/>
      </c>
      <c r="AD90" s="22" t="str">
        <f>IF(SUM('Control Sample Data'!H$3:H$194)&gt;10,IF(AND(ISNUMBER('Control Sample Data'!H90),'Control Sample Data'!H90&lt;35,'Control Sample Data'!H90&gt;0),'Control Sample Data'!H90-'Choose Housekeeping Genes'!AF$20,35-'Choose Housekeeping Genes'!AF$20),"")</f>
        <v/>
      </c>
      <c r="AE90" s="22" t="str">
        <f>IF(SUM('Control Sample Data'!I$3:I$194)&gt;10,IF(AND(ISNUMBER('Control Sample Data'!I90),'Control Sample Data'!I90&lt;35,'Control Sample Data'!I90&gt;0),'Control Sample Data'!I90-'Choose Housekeeping Genes'!AG$20,35-'Choose Housekeeping Genes'!AG$20),"")</f>
        <v/>
      </c>
      <c r="AF90" s="22" t="str">
        <f>IF(SUM('Control Sample Data'!J$3:J$194)&gt;10,IF(AND(ISNUMBER('Control Sample Data'!J90),'Control Sample Data'!J90&lt;35,'Control Sample Data'!J90&gt;0),'Control Sample Data'!J90-'Choose Housekeeping Genes'!AH$20,35-'Choose Housekeeping Genes'!AH$20),"")</f>
        <v/>
      </c>
      <c r="AG90" s="22" t="str">
        <f>IF(SUM('Control Sample Data'!K$3:K$194)&gt;10,IF(AND(ISNUMBER('Control Sample Data'!K90),'Control Sample Data'!K90&lt;35,'Control Sample Data'!K90&gt;0),'Control Sample Data'!K90-'Choose Housekeeping Genes'!AI$20,35-'Choose Housekeeping Genes'!AI$20),"")</f>
        <v/>
      </c>
      <c r="AH90" s="22" t="str">
        <f>IF(SUM('Control Sample Data'!L$3:L$194)&gt;10,IF(AND(ISNUMBER('Control Sample Data'!L90),'Control Sample Data'!L90&lt;35,'Control Sample Data'!L90&gt;0),'Control Sample Data'!L90-'Choose Housekeeping Genes'!AJ$20,35-'Choose Housekeeping Genes'!AJ$20),"")</f>
        <v/>
      </c>
      <c r="AI90" s="22" t="str">
        <f>IF(SUM('Control Sample Data'!M$3:M$194)&gt;10,IF(AND(ISNUMBER('Control Sample Data'!M90),'Control Sample Data'!M90&lt;35,'Control Sample Data'!M90&gt;0),'Control Sample Data'!M90-'Choose Housekeeping Genes'!AK$20,35-'Choose Housekeeping Genes'!AK$20),"")</f>
        <v/>
      </c>
      <c r="AJ90" s="22" t="str">
        <f>IF(SUM('Control Sample Data'!N$3:N$194)&gt;10,IF(AND(ISNUMBER('Control Sample Data'!N90),'Control Sample Data'!N90&lt;35,'Control Sample Data'!N90&gt;0),'Control Sample Data'!N90-'Choose Housekeeping Genes'!AL$20,35-'Choose Housekeeping Genes'!AL$20),"")</f>
        <v/>
      </c>
      <c r="AK90" s="22" t="str">
        <f>IF(SUM('Control Sample Data'!O$3:O$194)&gt;10,IF(AND(ISNUMBER('Control Sample Data'!O90),'Control Sample Data'!O90&lt;35,'Control Sample Data'!O90&gt;0),'Control Sample Data'!O90-'Choose Housekeeping Genes'!AM$20,35-'Choose Housekeeping Genes'!AM$20),"")</f>
        <v/>
      </c>
      <c r="AL90" s="22" t="str">
        <f>IF(SUM('Control Sample Data'!P$3:P$194)&gt;10,IF(AND(ISNUMBER('Control Sample Data'!P90),'Control Sample Data'!P90&lt;35,'Control Sample Data'!P90&gt;0),'Control Sample Data'!P90-'Choose Housekeeping Genes'!AN$20,35-'Choose Housekeeping Genes'!AN$20),"")</f>
        <v/>
      </c>
      <c r="AM90" s="22" t="str">
        <f>IF(SUM('Control Sample Data'!Q$3:Q$194)&gt;10,IF(AND(ISNUMBER('Control Sample Data'!Q90),'Control Sample Data'!Q90&lt;35,'Control Sample Data'!Q90&gt;0),'Control Sample Data'!Q90-'Choose Housekeeping Genes'!AO$20,35-'Choose Housekeeping Genes'!AO$20),"")</f>
        <v/>
      </c>
      <c r="AN90" s="22" t="str">
        <f>IF(SUM('Control Sample Data'!R$3:R$194)&gt;10,IF(AND(ISNUMBER('Control Sample Data'!R90),'Control Sample Data'!R90&lt;35,'Control Sample Data'!R90&gt;0),'Control Sample Data'!R90-'Choose Housekeeping Genes'!AP$20,35-'Choose Housekeeping Genes'!AP$20),"")</f>
        <v/>
      </c>
      <c r="AO90" s="22" t="str">
        <f>IF(SUM('Control Sample Data'!S$3:S$194)&gt;10,IF(AND(ISNUMBER('Control Sample Data'!S90),'Control Sample Data'!S90&lt;35,'Control Sample Data'!S90&gt;0),'Control Sample Data'!S90-'Choose Housekeeping Genes'!AQ$20,35-'Choose Housekeeping Genes'!AQ$20),"")</f>
        <v/>
      </c>
      <c r="AP90" s="22" t="str">
        <f>IF(SUM('Control Sample Data'!T$3:T$194)&gt;10,IF(AND(ISNUMBER('Control Sample Data'!T90),'Control Sample Data'!T90&lt;35,'Control Sample Data'!T90&gt;0),'Control Sample Data'!T90-'Choose Housekeeping Genes'!AR$20,35-'Choose Housekeeping Genes'!AR$20),"")</f>
        <v/>
      </c>
      <c r="AQ90" s="22" t="str">
        <f>IF(SUM('Control Sample Data'!U$3:U$194)&gt;10,IF(AND(ISNUMBER('Control Sample Data'!U90),'Control Sample Data'!U90&lt;35,'Control Sample Data'!U90&gt;0),'Control Sample Data'!U90-'Choose Housekeeping Genes'!AS$20,35-'Choose Housekeeping Genes'!AS$20),"")</f>
        <v/>
      </c>
      <c r="AR90" s="22" t="str">
        <f>IF(SUM('Control Sample Data'!V$3:V$194)&gt;10,IF(AND(ISNUMBER('Control Sample Data'!V90),'Control Sample Data'!V90&lt;35,'Control Sample Data'!V90&gt;0),'Control Sample Data'!V90-'Choose Housekeeping Genes'!AT$20,35-'Choose Housekeeping Genes'!AT$20),"")</f>
        <v/>
      </c>
      <c r="AS90" s="73" t="str">
        <f>'Control Sample Data'!A90</f>
        <v>Kcnq1ot1</v>
      </c>
      <c r="AT90" s="21" t="s">
        <v>266</v>
      </c>
      <c r="AU90" s="22" t="str">
        <f ca="1">IF(ISNUMBER(C90-'Choose Housekeeping Genes'!D$12),C90-'Choose Housekeeping Genes'!D$12,"")</f>
        <v/>
      </c>
      <c r="AV90" s="22" t="str">
        <f ca="1">IF(ISNUMBER(D90-'Choose Housekeeping Genes'!E$12),D90-'Choose Housekeeping Genes'!E$12,"")</f>
        <v/>
      </c>
      <c r="AW90" s="22" t="str">
        <f ca="1">IF(ISNUMBER(E90-'Choose Housekeeping Genes'!F$12),E90-'Choose Housekeeping Genes'!F$12,"")</f>
        <v/>
      </c>
      <c r="AX90" s="22" t="str">
        <f ca="1">IF(ISNUMBER(F90-'Choose Housekeeping Genes'!G$12),F90-'Choose Housekeeping Genes'!G$12,"")</f>
        <v/>
      </c>
      <c r="AY90" s="22" t="str">
        <f ca="1">IF(ISNUMBER(G90-'Choose Housekeeping Genes'!H$12),G90-'Choose Housekeeping Genes'!H$12,"")</f>
        <v/>
      </c>
      <c r="AZ90" s="22" t="str">
        <f ca="1">IF(ISNUMBER(H90-'Choose Housekeeping Genes'!I$12),H90-'Choose Housekeeping Genes'!I$12,"")</f>
        <v/>
      </c>
      <c r="BA90" s="22" t="str">
        <f ca="1">IF(ISNUMBER(I90-'Choose Housekeeping Genes'!J$12),I90-'Choose Housekeeping Genes'!J$12,"")</f>
        <v/>
      </c>
      <c r="BB90" s="22" t="str">
        <f ca="1">IF(ISNUMBER(J90-'Choose Housekeeping Genes'!K$12),J90-'Choose Housekeeping Genes'!K$12,"")</f>
        <v/>
      </c>
      <c r="BC90" s="22" t="str">
        <f ca="1">IF(ISNUMBER(K90-'Choose Housekeeping Genes'!L$12),K90-'Choose Housekeeping Genes'!L$12,"")</f>
        <v/>
      </c>
      <c r="BD90" s="22" t="str">
        <f ca="1">IF(ISNUMBER(L90-'Choose Housekeeping Genes'!M$12),L90-'Choose Housekeeping Genes'!M$12,"")</f>
        <v/>
      </c>
      <c r="BE90" s="22" t="str">
        <f ca="1">IF(ISNUMBER(M90-'Choose Housekeeping Genes'!N$12),M90-'Choose Housekeeping Genes'!N$12,"")</f>
        <v/>
      </c>
      <c r="BF90" s="22" t="str">
        <f ca="1">IF(ISNUMBER(N90-'Choose Housekeeping Genes'!O$12),N90-'Choose Housekeeping Genes'!O$12,"")</f>
        <v/>
      </c>
      <c r="BG90" s="22" t="str">
        <f ca="1">IF(ISNUMBER(O90-'Choose Housekeeping Genes'!P$12),O90-'Choose Housekeeping Genes'!P$12,"")</f>
        <v/>
      </c>
      <c r="BH90" s="22" t="str">
        <f ca="1">IF(ISNUMBER(P90-'Choose Housekeeping Genes'!Q$12),P90-'Choose Housekeeping Genes'!Q$12,"")</f>
        <v/>
      </c>
      <c r="BI90" s="22" t="str">
        <f ca="1">IF(ISNUMBER(Q90-'Choose Housekeeping Genes'!R$12),Q90-'Choose Housekeeping Genes'!R$12,"")</f>
        <v/>
      </c>
      <c r="BJ90" s="22" t="str">
        <f ca="1">IF(ISNUMBER(R90-'Choose Housekeeping Genes'!S$12),R90-'Choose Housekeeping Genes'!S$12,"")</f>
        <v/>
      </c>
      <c r="BK90" s="22" t="str">
        <f ca="1">IF(ISNUMBER(S90-'Choose Housekeeping Genes'!T$12),S90-'Choose Housekeeping Genes'!T$12,"")</f>
        <v/>
      </c>
      <c r="BL90" s="22" t="str">
        <f ca="1">IF(ISNUMBER(T90-'Choose Housekeeping Genes'!U$12),T90-'Choose Housekeeping Genes'!U$12,"")</f>
        <v/>
      </c>
      <c r="BM90" s="22" t="str">
        <f ca="1">IF(ISNUMBER(U90-'Choose Housekeeping Genes'!V$12),U90-'Choose Housekeeping Genes'!V$12,"")</f>
        <v/>
      </c>
      <c r="BN90" s="22" t="str">
        <f ca="1">IF(ISNUMBER(V90-'Choose Housekeeping Genes'!W$12),V90-'Choose Housekeeping Genes'!W$12,"")</f>
        <v/>
      </c>
      <c r="BO90" s="147" t="str">
        <f t="shared" si="48"/>
        <v>Kcnq1ot1</v>
      </c>
      <c r="BP90" s="145" t="s">
        <v>266</v>
      </c>
      <c r="BQ90" s="22" t="str">
        <f ca="1">IF(ISNUMBER(Y90-'Choose Housekeeping Genes'!AA$12),Y90-'Choose Housekeeping Genes'!AA$12,"")</f>
        <v/>
      </c>
      <c r="BR90" s="22" t="str">
        <f ca="1">IF(ISNUMBER(Z90-'Choose Housekeeping Genes'!AB$12),Z90-'Choose Housekeeping Genes'!AB$12,"")</f>
        <v/>
      </c>
      <c r="BS90" s="22" t="str">
        <f ca="1">IF(ISNUMBER(AA90-'Choose Housekeeping Genes'!AC$12),AA90-'Choose Housekeeping Genes'!AC$12,"")</f>
        <v/>
      </c>
      <c r="BT90" s="22" t="str">
        <f ca="1">IF(ISNUMBER(AB90-'Choose Housekeeping Genes'!AD$12),AB90-'Choose Housekeeping Genes'!AD$12,"")</f>
        <v/>
      </c>
      <c r="BU90" s="22" t="str">
        <f ca="1">IF(ISNUMBER(AC90-'Choose Housekeeping Genes'!AE$12),AC90-'Choose Housekeeping Genes'!AE$12,"")</f>
        <v/>
      </c>
      <c r="BV90" s="22" t="str">
        <f ca="1">IF(ISNUMBER(AD90-'Choose Housekeeping Genes'!AF$12),AD90-'Choose Housekeeping Genes'!AF$12,"")</f>
        <v/>
      </c>
      <c r="BW90" s="22" t="str">
        <f ca="1">IF(ISNUMBER(AE90-'Choose Housekeeping Genes'!AG$12),AE90-'Choose Housekeeping Genes'!AG$12,"")</f>
        <v/>
      </c>
      <c r="BX90" s="22" t="str">
        <f ca="1">IF(ISNUMBER(AF90-'Choose Housekeeping Genes'!AH$12),AF90-'Choose Housekeeping Genes'!AH$12,"")</f>
        <v/>
      </c>
      <c r="BY90" s="22" t="str">
        <f ca="1">IF(ISNUMBER(AG90-'Choose Housekeeping Genes'!AI$12),AG90-'Choose Housekeeping Genes'!AI$12,"")</f>
        <v/>
      </c>
      <c r="BZ90" s="22" t="str">
        <f ca="1">IF(ISNUMBER(AH90-'Choose Housekeeping Genes'!AJ$12),AH90-'Choose Housekeeping Genes'!AJ$12,"")</f>
        <v/>
      </c>
      <c r="CA90" s="22" t="str">
        <f ca="1">IF(ISNUMBER(AI90-'Choose Housekeeping Genes'!AK$12),AI90-'Choose Housekeeping Genes'!AK$12,"")</f>
        <v/>
      </c>
      <c r="CB90" s="22" t="str">
        <f ca="1">IF(ISNUMBER(AJ90-'Choose Housekeeping Genes'!AL$12),AJ90-'Choose Housekeeping Genes'!AL$12,"")</f>
        <v/>
      </c>
      <c r="CC90" s="22" t="str">
        <f ca="1">IF(ISNUMBER(AK90-'Choose Housekeeping Genes'!AM$12),AK90-'Choose Housekeeping Genes'!AM$12,"")</f>
        <v/>
      </c>
      <c r="CD90" s="22" t="str">
        <f ca="1">IF(ISNUMBER(AL90-'Choose Housekeeping Genes'!AN$12),AL90-'Choose Housekeeping Genes'!AN$12,"")</f>
        <v/>
      </c>
      <c r="CE90" s="22" t="str">
        <f ca="1">IF(ISNUMBER(AM90-'Choose Housekeeping Genes'!AO$12),AM90-'Choose Housekeeping Genes'!AO$12,"")</f>
        <v/>
      </c>
      <c r="CF90" s="22" t="str">
        <f ca="1">IF(ISNUMBER(AN90-'Choose Housekeeping Genes'!AP$12),AN90-'Choose Housekeeping Genes'!AP$12,"")</f>
        <v/>
      </c>
      <c r="CG90" s="22" t="str">
        <f ca="1">IF(ISNUMBER(AO90-'Choose Housekeeping Genes'!AQ$12),AO90-'Choose Housekeeping Genes'!AQ$12,"")</f>
        <v/>
      </c>
      <c r="CH90" s="22" t="str">
        <f ca="1">IF(ISNUMBER(AP90-'Choose Housekeeping Genes'!AR$12),AP90-'Choose Housekeeping Genes'!AR$12,"")</f>
        <v/>
      </c>
      <c r="CI90" s="22" t="str">
        <f ca="1">IF(ISNUMBER(AQ90-'Choose Housekeeping Genes'!AS$12),AQ90-'Choose Housekeeping Genes'!AS$12,"")</f>
        <v/>
      </c>
      <c r="CJ90" s="22" t="str">
        <f ca="1">IF(ISNUMBER(AR90-'Choose Housekeeping Genes'!AT$12),AR90-'Choose Housekeeping Genes'!AT$12,"")</f>
        <v/>
      </c>
      <c r="CK90" s="69" t="e">
        <f t="shared" ca="1" si="49"/>
        <v>#DIV/0!</v>
      </c>
      <c r="CL90" s="148" t="e">
        <f t="shared" ca="1" si="50"/>
        <v>#DIV/0!</v>
      </c>
      <c r="DA90" s="73" t="str">
        <f>'Transcript table'!C98</f>
        <v>Kcnq1ot1</v>
      </c>
      <c r="DB90" s="21" t="s">
        <v>266</v>
      </c>
      <c r="DC90" s="68" t="str">
        <f t="shared" ca="1" si="51"/>
        <v/>
      </c>
      <c r="DD90" s="68" t="str">
        <f t="shared" ca="1" si="52"/>
        <v/>
      </c>
      <c r="DE90" s="68" t="str">
        <f t="shared" ca="1" si="53"/>
        <v/>
      </c>
      <c r="DF90" s="68" t="str">
        <f t="shared" ca="1" si="54"/>
        <v/>
      </c>
      <c r="DG90" s="68" t="str">
        <f t="shared" ca="1" si="55"/>
        <v/>
      </c>
      <c r="DH90" s="68" t="str">
        <f t="shared" ca="1" si="56"/>
        <v/>
      </c>
      <c r="DI90" s="68" t="str">
        <f t="shared" ca="1" si="57"/>
        <v/>
      </c>
      <c r="DJ90" s="68" t="str">
        <f t="shared" ca="1" si="58"/>
        <v/>
      </c>
      <c r="DK90" s="68" t="str">
        <f t="shared" ca="1" si="59"/>
        <v/>
      </c>
      <c r="DL90" s="68" t="str">
        <f t="shared" ca="1" si="60"/>
        <v/>
      </c>
      <c r="DM90" s="68" t="str">
        <f t="shared" ca="1" si="61"/>
        <v/>
      </c>
      <c r="DN90" s="68" t="str">
        <f t="shared" ca="1" si="62"/>
        <v/>
      </c>
      <c r="DO90" s="68" t="str">
        <f t="shared" ca="1" si="63"/>
        <v/>
      </c>
      <c r="DP90" s="68" t="str">
        <f t="shared" ca="1" si="64"/>
        <v/>
      </c>
      <c r="DQ90" s="68" t="str">
        <f t="shared" ca="1" si="65"/>
        <v/>
      </c>
      <c r="DR90" s="68" t="str">
        <f t="shared" ca="1" si="66"/>
        <v/>
      </c>
      <c r="DS90" s="68" t="str">
        <f t="shared" ca="1" si="67"/>
        <v/>
      </c>
      <c r="DT90" s="68" t="str">
        <f t="shared" ca="1" si="68"/>
        <v/>
      </c>
      <c r="DU90" s="68" t="str">
        <f t="shared" ca="1" si="69"/>
        <v/>
      </c>
      <c r="DV90" s="68" t="str">
        <f t="shared" ca="1" si="70"/>
        <v/>
      </c>
      <c r="DW90" s="146" t="str">
        <f>'Transcript table'!C98</f>
        <v>Kcnq1ot1</v>
      </c>
      <c r="DX90" s="145" t="s">
        <v>266</v>
      </c>
      <c r="DY90" s="68" t="str">
        <f t="shared" ca="1" si="71"/>
        <v/>
      </c>
      <c r="DZ90" s="68" t="str">
        <f t="shared" ca="1" si="72"/>
        <v/>
      </c>
      <c r="EA90" s="68" t="str">
        <f t="shared" ca="1" si="73"/>
        <v/>
      </c>
      <c r="EB90" s="68" t="str">
        <f t="shared" ca="1" si="74"/>
        <v/>
      </c>
      <c r="EC90" s="68" t="str">
        <f t="shared" ca="1" si="75"/>
        <v/>
      </c>
      <c r="ED90" s="68" t="str">
        <f t="shared" ca="1" si="76"/>
        <v/>
      </c>
      <c r="EE90" s="68" t="str">
        <f t="shared" ca="1" si="77"/>
        <v/>
      </c>
      <c r="EF90" s="68" t="str">
        <f t="shared" ca="1" si="78"/>
        <v/>
      </c>
      <c r="EG90" s="68" t="str">
        <f t="shared" ca="1" si="79"/>
        <v/>
      </c>
      <c r="EH90" s="68" t="str">
        <f t="shared" ca="1" si="80"/>
        <v/>
      </c>
      <c r="EI90" s="68" t="str">
        <f t="shared" ca="1" si="81"/>
        <v/>
      </c>
      <c r="EJ90" s="68" t="str">
        <f t="shared" ca="1" si="82"/>
        <v/>
      </c>
      <c r="EK90" s="68" t="str">
        <f t="shared" ca="1" si="83"/>
        <v/>
      </c>
      <c r="EL90" s="68" t="str">
        <f t="shared" ca="1" si="84"/>
        <v/>
      </c>
      <c r="EM90" s="68" t="str">
        <f t="shared" ca="1" si="85"/>
        <v/>
      </c>
      <c r="EN90" s="68" t="str">
        <f t="shared" ca="1" si="86"/>
        <v/>
      </c>
      <c r="EO90" s="68" t="str">
        <f t="shared" ca="1" si="87"/>
        <v/>
      </c>
      <c r="EP90" s="68" t="str">
        <f t="shared" ca="1" si="88"/>
        <v/>
      </c>
      <c r="EQ90" s="68" t="str">
        <f t="shared" ca="1" si="89"/>
        <v/>
      </c>
      <c r="ER90" s="68" t="str">
        <f t="shared" ca="1" si="90"/>
        <v/>
      </c>
    </row>
    <row r="91" spans="1:148" ht="12.75" customHeight="1">
      <c r="A91" s="139" t="str">
        <f>'Test Sample Data'!A91</f>
        <v>LeXis-1</v>
      </c>
      <c r="B91" s="141" t="s">
        <v>264</v>
      </c>
      <c r="C91" s="22" t="str">
        <f>IF(SUM('Test Sample Data'!C$3:C$194)&gt;10,IF(AND(ISNUMBER('Test Sample Data'!C91),'Test Sample Data'!C91&lt;35,'Test Sample Data'!C91&gt;0),'Test Sample Data'!C91-'Choose Housekeeping Genes'!D$20,35-'Choose Housekeeping Genes'!D$20),"")</f>
        <v/>
      </c>
      <c r="D91" s="22" t="str">
        <f>IF(SUM('Test Sample Data'!D$3:D$194)&gt;10,IF(AND(ISNUMBER('Test Sample Data'!D91),'Test Sample Data'!D91&lt;35,'Test Sample Data'!D91&gt;0),'Test Sample Data'!D91-'Choose Housekeeping Genes'!E$20,35-'Choose Housekeeping Genes'!E$20),"")</f>
        <v/>
      </c>
      <c r="E91" s="22" t="str">
        <f>IF(SUM('Test Sample Data'!E$3:E$194)&gt;10,IF(AND(ISNUMBER('Test Sample Data'!E91),'Test Sample Data'!E91&lt;35,'Test Sample Data'!E91&gt;0),'Test Sample Data'!E91-'Choose Housekeeping Genes'!F$20,35-'Choose Housekeeping Genes'!F$20),"")</f>
        <v/>
      </c>
      <c r="F91" s="22" t="str">
        <f>IF(SUM('Test Sample Data'!F$3:F$194)&gt;10,IF(AND(ISNUMBER('Test Sample Data'!F91),'Test Sample Data'!F91&lt;35,'Test Sample Data'!F91&gt;0),'Test Sample Data'!F91-'Choose Housekeeping Genes'!G$20,35-'Choose Housekeeping Genes'!G$20),"")</f>
        <v/>
      </c>
      <c r="G91" s="22" t="str">
        <f>IF(SUM('Test Sample Data'!G$3:G$194)&gt;10,IF(AND(ISNUMBER('Test Sample Data'!G91),'Test Sample Data'!G91&lt;35,'Test Sample Data'!G91&gt;0),'Test Sample Data'!G91-'Choose Housekeeping Genes'!H$20,35-'Choose Housekeeping Genes'!H$20),"")</f>
        <v/>
      </c>
      <c r="H91" s="22" t="str">
        <f>IF(SUM('Test Sample Data'!H$3:H$194)&gt;10,IF(AND(ISNUMBER('Test Sample Data'!H91),'Test Sample Data'!H91&lt;35,'Test Sample Data'!H91&gt;0),'Test Sample Data'!H91-'Choose Housekeeping Genes'!I$20,35-'Choose Housekeeping Genes'!I$20),"")</f>
        <v/>
      </c>
      <c r="I91" s="22" t="str">
        <f>IF(SUM('Test Sample Data'!I$3:I$194)&gt;10,IF(AND(ISNUMBER('Test Sample Data'!I91),'Test Sample Data'!I91&lt;35,'Test Sample Data'!I91&gt;0),'Test Sample Data'!I91-'Choose Housekeeping Genes'!J$20,35-'Choose Housekeeping Genes'!J$20),"")</f>
        <v/>
      </c>
      <c r="J91" s="22" t="str">
        <f>IF(SUM('Test Sample Data'!J$3:J$194)&gt;10,IF(AND(ISNUMBER('Test Sample Data'!J91),'Test Sample Data'!J91&lt;35,'Test Sample Data'!J91&gt;0),'Test Sample Data'!J91-'Choose Housekeeping Genes'!K$20,35-'Choose Housekeeping Genes'!K$20),"")</f>
        <v/>
      </c>
      <c r="K91" s="22" t="str">
        <f>IF(SUM('Test Sample Data'!K$3:K$194)&gt;10,IF(AND(ISNUMBER('Test Sample Data'!K91),'Test Sample Data'!K91&lt;35,'Test Sample Data'!K91&gt;0),'Test Sample Data'!K91-'Choose Housekeeping Genes'!L$20,35-'Choose Housekeeping Genes'!L$20),"")</f>
        <v/>
      </c>
      <c r="L91" s="22" t="str">
        <f>IF(SUM('Test Sample Data'!L$3:L$194)&gt;10,IF(AND(ISNUMBER('Test Sample Data'!L91),'Test Sample Data'!L91&lt;35,'Test Sample Data'!L91&gt;0),'Test Sample Data'!L91-'Choose Housekeeping Genes'!M$20,35-'Choose Housekeeping Genes'!M$20),"")</f>
        <v/>
      </c>
      <c r="M91" s="22" t="str">
        <f>IF(SUM('Test Sample Data'!M$3:M$194)&gt;10,IF(AND(ISNUMBER('Test Sample Data'!M91),'Test Sample Data'!M91&lt;35,'Test Sample Data'!M91&gt;0),'Test Sample Data'!M91-'Choose Housekeeping Genes'!N$20,35-'Choose Housekeeping Genes'!N$20),"")</f>
        <v/>
      </c>
      <c r="N91" s="22" t="str">
        <f>IF(SUM('Test Sample Data'!N$3:N$194)&gt;10,IF(AND(ISNUMBER('Test Sample Data'!N91),'Test Sample Data'!N91&lt;35,'Test Sample Data'!N91&gt;0),'Test Sample Data'!N91-'Choose Housekeeping Genes'!O$20,35-'Choose Housekeeping Genes'!O$20),"")</f>
        <v/>
      </c>
      <c r="O91" s="22" t="str">
        <f>IF(SUM('Test Sample Data'!O$3:O$194)&gt;10,IF(AND(ISNUMBER('Test Sample Data'!O91),'Test Sample Data'!O91&lt;35,'Test Sample Data'!O91&gt;0),'Test Sample Data'!O91-'Choose Housekeeping Genes'!P$20,35-'Choose Housekeeping Genes'!P$20),"")</f>
        <v/>
      </c>
      <c r="P91" s="22" t="str">
        <f>IF(SUM('Test Sample Data'!P$3:P$194)&gt;10,IF(AND(ISNUMBER('Test Sample Data'!P91),'Test Sample Data'!P91&lt;35,'Test Sample Data'!P91&gt;0),'Test Sample Data'!P91-'Choose Housekeeping Genes'!Q$20,35-'Choose Housekeeping Genes'!Q$20),"")</f>
        <v/>
      </c>
      <c r="Q91" s="22" t="str">
        <f>IF(SUM('Test Sample Data'!Q$3:Q$194)&gt;10,IF(AND(ISNUMBER('Test Sample Data'!Q91),'Test Sample Data'!Q91&lt;35,'Test Sample Data'!Q91&gt;0),'Test Sample Data'!Q91-'Choose Housekeeping Genes'!R$20,35-'Choose Housekeeping Genes'!R$20),"")</f>
        <v/>
      </c>
      <c r="R91" s="22" t="str">
        <f>IF(SUM('Test Sample Data'!R$3:R$194)&gt;10,IF(AND(ISNUMBER('Test Sample Data'!R91),'Test Sample Data'!R91&lt;35,'Test Sample Data'!R91&gt;0),'Test Sample Data'!R91-'Choose Housekeeping Genes'!S$20,35-'Choose Housekeeping Genes'!S$20),"")</f>
        <v/>
      </c>
      <c r="S91" s="22" t="str">
        <f>IF(SUM('Test Sample Data'!S$3:S$194)&gt;10,IF(AND(ISNUMBER('Test Sample Data'!S91),'Test Sample Data'!S91&lt;35,'Test Sample Data'!S91&gt;0),'Test Sample Data'!S91-'Choose Housekeeping Genes'!T$20,35-'Choose Housekeeping Genes'!T$20),"")</f>
        <v/>
      </c>
      <c r="T91" s="22" t="str">
        <f>IF(SUM('Test Sample Data'!T$3:T$194)&gt;10,IF(AND(ISNUMBER('Test Sample Data'!T91),'Test Sample Data'!T91&lt;35,'Test Sample Data'!T91&gt;0),'Test Sample Data'!T91-'Choose Housekeeping Genes'!U$20,35-'Choose Housekeeping Genes'!U$20),"")</f>
        <v/>
      </c>
      <c r="U91" s="22" t="str">
        <f>IF(SUM('Test Sample Data'!U$3:U$194)&gt;10,IF(AND(ISNUMBER('Test Sample Data'!U91),'Test Sample Data'!U91&lt;35,'Test Sample Data'!U91&gt;0),'Test Sample Data'!U91-'Choose Housekeeping Genes'!V$20,35-'Choose Housekeeping Genes'!V$20),"")</f>
        <v/>
      </c>
      <c r="V91" s="22" t="str">
        <f>IF(SUM('Test Sample Data'!V$3:V$194)&gt;10,IF(AND(ISNUMBER('Test Sample Data'!V91),'Test Sample Data'!V91&lt;35,'Test Sample Data'!V91&gt;0),'Test Sample Data'!V91-'Choose Housekeeping Genes'!W$20,35-'Choose Housekeeping Genes'!W$20),"")</f>
        <v/>
      </c>
      <c r="W91" s="144" t="str">
        <f>'Control Sample Data'!A91</f>
        <v>LeXis-1</v>
      </c>
      <c r="X91" s="145" t="s">
        <v>264</v>
      </c>
      <c r="Y91" s="22" t="str">
        <f>IF(SUM('Control Sample Data'!C$3:C$194)&gt;10,IF(AND(ISNUMBER('Control Sample Data'!C91),'Control Sample Data'!C91&lt;35,'Control Sample Data'!C91&gt;0),'Control Sample Data'!C91-'Choose Housekeeping Genes'!AA$20,35-'Choose Housekeeping Genes'!AA$20),"")</f>
        <v/>
      </c>
      <c r="Z91" s="22" t="str">
        <f>IF(SUM('Control Sample Data'!D$3:D$194)&gt;10,IF(AND(ISNUMBER('Control Sample Data'!D91),'Control Sample Data'!D91&lt;35,'Control Sample Data'!D91&gt;0),'Control Sample Data'!D91-'Choose Housekeeping Genes'!AB$20,35-'Choose Housekeeping Genes'!AB$20),"")</f>
        <v/>
      </c>
      <c r="AA91" s="22" t="str">
        <f>IF(SUM('Control Sample Data'!E$3:E$194)&gt;10,IF(AND(ISNUMBER('Control Sample Data'!E91),'Control Sample Data'!E91&lt;35,'Control Sample Data'!E91&gt;0),'Control Sample Data'!E91-'Choose Housekeeping Genes'!AC$20,35-'Choose Housekeeping Genes'!AC$20),"")</f>
        <v/>
      </c>
      <c r="AB91" s="22" t="str">
        <f>IF(SUM('Control Sample Data'!F$3:F$194)&gt;10,IF(AND(ISNUMBER('Control Sample Data'!F91),'Control Sample Data'!F91&lt;35,'Control Sample Data'!F91&gt;0),'Control Sample Data'!F91-'Choose Housekeeping Genes'!AD$20,35-'Choose Housekeeping Genes'!AD$20),"")</f>
        <v/>
      </c>
      <c r="AC91" s="22" t="str">
        <f>IF(SUM('Control Sample Data'!G$3:G$194)&gt;10,IF(AND(ISNUMBER('Control Sample Data'!G91),'Control Sample Data'!G91&lt;35,'Control Sample Data'!G91&gt;0),'Control Sample Data'!G91-'Choose Housekeeping Genes'!AE$20,35-'Choose Housekeeping Genes'!AE$20),"")</f>
        <v/>
      </c>
      <c r="AD91" s="22" t="str">
        <f>IF(SUM('Control Sample Data'!H$3:H$194)&gt;10,IF(AND(ISNUMBER('Control Sample Data'!H91),'Control Sample Data'!H91&lt;35,'Control Sample Data'!H91&gt;0),'Control Sample Data'!H91-'Choose Housekeeping Genes'!AF$20,35-'Choose Housekeeping Genes'!AF$20),"")</f>
        <v/>
      </c>
      <c r="AE91" s="22" t="str">
        <f>IF(SUM('Control Sample Data'!I$3:I$194)&gt;10,IF(AND(ISNUMBER('Control Sample Data'!I91),'Control Sample Data'!I91&lt;35,'Control Sample Data'!I91&gt;0),'Control Sample Data'!I91-'Choose Housekeeping Genes'!AG$20,35-'Choose Housekeeping Genes'!AG$20),"")</f>
        <v/>
      </c>
      <c r="AF91" s="22" t="str">
        <f>IF(SUM('Control Sample Data'!J$3:J$194)&gt;10,IF(AND(ISNUMBER('Control Sample Data'!J91),'Control Sample Data'!J91&lt;35,'Control Sample Data'!J91&gt;0),'Control Sample Data'!J91-'Choose Housekeeping Genes'!AH$20,35-'Choose Housekeeping Genes'!AH$20),"")</f>
        <v/>
      </c>
      <c r="AG91" s="22" t="str">
        <f>IF(SUM('Control Sample Data'!K$3:K$194)&gt;10,IF(AND(ISNUMBER('Control Sample Data'!K91),'Control Sample Data'!K91&lt;35,'Control Sample Data'!K91&gt;0),'Control Sample Data'!K91-'Choose Housekeeping Genes'!AI$20,35-'Choose Housekeeping Genes'!AI$20),"")</f>
        <v/>
      </c>
      <c r="AH91" s="22" t="str">
        <f>IF(SUM('Control Sample Data'!L$3:L$194)&gt;10,IF(AND(ISNUMBER('Control Sample Data'!L91),'Control Sample Data'!L91&lt;35,'Control Sample Data'!L91&gt;0),'Control Sample Data'!L91-'Choose Housekeeping Genes'!AJ$20,35-'Choose Housekeeping Genes'!AJ$20),"")</f>
        <v/>
      </c>
      <c r="AI91" s="22" t="str">
        <f>IF(SUM('Control Sample Data'!M$3:M$194)&gt;10,IF(AND(ISNUMBER('Control Sample Data'!M91),'Control Sample Data'!M91&lt;35,'Control Sample Data'!M91&gt;0),'Control Sample Data'!M91-'Choose Housekeeping Genes'!AK$20,35-'Choose Housekeeping Genes'!AK$20),"")</f>
        <v/>
      </c>
      <c r="AJ91" s="22" t="str">
        <f>IF(SUM('Control Sample Data'!N$3:N$194)&gt;10,IF(AND(ISNUMBER('Control Sample Data'!N91),'Control Sample Data'!N91&lt;35,'Control Sample Data'!N91&gt;0),'Control Sample Data'!N91-'Choose Housekeeping Genes'!AL$20,35-'Choose Housekeeping Genes'!AL$20),"")</f>
        <v/>
      </c>
      <c r="AK91" s="22" t="str">
        <f>IF(SUM('Control Sample Data'!O$3:O$194)&gt;10,IF(AND(ISNUMBER('Control Sample Data'!O91),'Control Sample Data'!O91&lt;35,'Control Sample Data'!O91&gt;0),'Control Sample Data'!O91-'Choose Housekeeping Genes'!AM$20,35-'Choose Housekeeping Genes'!AM$20),"")</f>
        <v/>
      </c>
      <c r="AL91" s="22" t="str">
        <f>IF(SUM('Control Sample Data'!P$3:P$194)&gt;10,IF(AND(ISNUMBER('Control Sample Data'!P91),'Control Sample Data'!P91&lt;35,'Control Sample Data'!P91&gt;0),'Control Sample Data'!P91-'Choose Housekeeping Genes'!AN$20,35-'Choose Housekeeping Genes'!AN$20),"")</f>
        <v/>
      </c>
      <c r="AM91" s="22" t="str">
        <f>IF(SUM('Control Sample Data'!Q$3:Q$194)&gt;10,IF(AND(ISNUMBER('Control Sample Data'!Q91),'Control Sample Data'!Q91&lt;35,'Control Sample Data'!Q91&gt;0),'Control Sample Data'!Q91-'Choose Housekeeping Genes'!AO$20,35-'Choose Housekeeping Genes'!AO$20),"")</f>
        <v/>
      </c>
      <c r="AN91" s="22" t="str">
        <f>IF(SUM('Control Sample Data'!R$3:R$194)&gt;10,IF(AND(ISNUMBER('Control Sample Data'!R91),'Control Sample Data'!R91&lt;35,'Control Sample Data'!R91&gt;0),'Control Sample Data'!R91-'Choose Housekeeping Genes'!AP$20,35-'Choose Housekeeping Genes'!AP$20),"")</f>
        <v/>
      </c>
      <c r="AO91" s="22" t="str">
        <f>IF(SUM('Control Sample Data'!S$3:S$194)&gt;10,IF(AND(ISNUMBER('Control Sample Data'!S91),'Control Sample Data'!S91&lt;35,'Control Sample Data'!S91&gt;0),'Control Sample Data'!S91-'Choose Housekeeping Genes'!AQ$20,35-'Choose Housekeeping Genes'!AQ$20),"")</f>
        <v/>
      </c>
      <c r="AP91" s="22" t="str">
        <f>IF(SUM('Control Sample Data'!T$3:T$194)&gt;10,IF(AND(ISNUMBER('Control Sample Data'!T91),'Control Sample Data'!T91&lt;35,'Control Sample Data'!T91&gt;0),'Control Sample Data'!T91-'Choose Housekeeping Genes'!AR$20,35-'Choose Housekeeping Genes'!AR$20),"")</f>
        <v/>
      </c>
      <c r="AQ91" s="22" t="str">
        <f>IF(SUM('Control Sample Data'!U$3:U$194)&gt;10,IF(AND(ISNUMBER('Control Sample Data'!U91),'Control Sample Data'!U91&lt;35,'Control Sample Data'!U91&gt;0),'Control Sample Data'!U91-'Choose Housekeeping Genes'!AS$20,35-'Choose Housekeeping Genes'!AS$20),"")</f>
        <v/>
      </c>
      <c r="AR91" s="22" t="str">
        <f>IF(SUM('Control Sample Data'!V$3:V$194)&gt;10,IF(AND(ISNUMBER('Control Sample Data'!V91),'Control Sample Data'!V91&lt;35,'Control Sample Data'!V91&gt;0),'Control Sample Data'!V91-'Choose Housekeeping Genes'!AT$20,35-'Choose Housekeeping Genes'!AT$20),"")</f>
        <v/>
      </c>
      <c r="AS91" s="73" t="str">
        <f>'Control Sample Data'!A91</f>
        <v>LeXis-1</v>
      </c>
      <c r="AT91" s="21" t="s">
        <v>264</v>
      </c>
      <c r="AU91" s="22" t="str">
        <f ca="1">IF(ISNUMBER(C91-'Choose Housekeeping Genes'!D$12),C91-'Choose Housekeeping Genes'!D$12,"")</f>
        <v/>
      </c>
      <c r="AV91" s="22" t="str">
        <f ca="1">IF(ISNUMBER(D91-'Choose Housekeeping Genes'!E$12),D91-'Choose Housekeeping Genes'!E$12,"")</f>
        <v/>
      </c>
      <c r="AW91" s="22" t="str">
        <f ca="1">IF(ISNUMBER(E91-'Choose Housekeeping Genes'!F$12),E91-'Choose Housekeeping Genes'!F$12,"")</f>
        <v/>
      </c>
      <c r="AX91" s="22" t="str">
        <f ca="1">IF(ISNUMBER(F91-'Choose Housekeeping Genes'!G$12),F91-'Choose Housekeeping Genes'!G$12,"")</f>
        <v/>
      </c>
      <c r="AY91" s="22" t="str">
        <f ca="1">IF(ISNUMBER(G91-'Choose Housekeeping Genes'!H$12),G91-'Choose Housekeeping Genes'!H$12,"")</f>
        <v/>
      </c>
      <c r="AZ91" s="22" t="str">
        <f ca="1">IF(ISNUMBER(H91-'Choose Housekeeping Genes'!I$12),H91-'Choose Housekeeping Genes'!I$12,"")</f>
        <v/>
      </c>
      <c r="BA91" s="22" t="str">
        <f ca="1">IF(ISNUMBER(I91-'Choose Housekeeping Genes'!J$12),I91-'Choose Housekeeping Genes'!J$12,"")</f>
        <v/>
      </c>
      <c r="BB91" s="22" t="str">
        <f ca="1">IF(ISNUMBER(J91-'Choose Housekeeping Genes'!K$12),J91-'Choose Housekeeping Genes'!K$12,"")</f>
        <v/>
      </c>
      <c r="BC91" s="22" t="str">
        <f ca="1">IF(ISNUMBER(K91-'Choose Housekeeping Genes'!L$12),K91-'Choose Housekeeping Genes'!L$12,"")</f>
        <v/>
      </c>
      <c r="BD91" s="22" t="str">
        <f ca="1">IF(ISNUMBER(L91-'Choose Housekeeping Genes'!M$12),L91-'Choose Housekeeping Genes'!M$12,"")</f>
        <v/>
      </c>
      <c r="BE91" s="22" t="str">
        <f ca="1">IF(ISNUMBER(M91-'Choose Housekeeping Genes'!N$12),M91-'Choose Housekeeping Genes'!N$12,"")</f>
        <v/>
      </c>
      <c r="BF91" s="22" t="str">
        <f ca="1">IF(ISNUMBER(N91-'Choose Housekeeping Genes'!O$12),N91-'Choose Housekeeping Genes'!O$12,"")</f>
        <v/>
      </c>
      <c r="BG91" s="22" t="str">
        <f ca="1">IF(ISNUMBER(O91-'Choose Housekeeping Genes'!P$12),O91-'Choose Housekeeping Genes'!P$12,"")</f>
        <v/>
      </c>
      <c r="BH91" s="22" t="str">
        <f ca="1">IF(ISNUMBER(P91-'Choose Housekeeping Genes'!Q$12),P91-'Choose Housekeeping Genes'!Q$12,"")</f>
        <v/>
      </c>
      <c r="BI91" s="22" t="str">
        <f ca="1">IF(ISNUMBER(Q91-'Choose Housekeeping Genes'!R$12),Q91-'Choose Housekeeping Genes'!R$12,"")</f>
        <v/>
      </c>
      <c r="BJ91" s="22" t="str">
        <f ca="1">IF(ISNUMBER(R91-'Choose Housekeeping Genes'!S$12),R91-'Choose Housekeeping Genes'!S$12,"")</f>
        <v/>
      </c>
      <c r="BK91" s="22" t="str">
        <f ca="1">IF(ISNUMBER(S91-'Choose Housekeeping Genes'!T$12),S91-'Choose Housekeeping Genes'!T$12,"")</f>
        <v/>
      </c>
      <c r="BL91" s="22" t="str">
        <f ca="1">IF(ISNUMBER(T91-'Choose Housekeeping Genes'!U$12),T91-'Choose Housekeeping Genes'!U$12,"")</f>
        <v/>
      </c>
      <c r="BM91" s="22" t="str">
        <f ca="1">IF(ISNUMBER(U91-'Choose Housekeeping Genes'!V$12),U91-'Choose Housekeeping Genes'!V$12,"")</f>
        <v/>
      </c>
      <c r="BN91" s="22" t="str">
        <f ca="1">IF(ISNUMBER(V91-'Choose Housekeeping Genes'!W$12),V91-'Choose Housekeeping Genes'!W$12,"")</f>
        <v/>
      </c>
      <c r="BO91" s="147" t="str">
        <f t="shared" si="48"/>
        <v>LeXis-1</v>
      </c>
      <c r="BP91" s="145" t="s">
        <v>264</v>
      </c>
      <c r="BQ91" s="22" t="str">
        <f ca="1">IF(ISNUMBER(Y91-'Choose Housekeeping Genes'!AA$12),Y91-'Choose Housekeeping Genes'!AA$12,"")</f>
        <v/>
      </c>
      <c r="BR91" s="22" t="str">
        <f ca="1">IF(ISNUMBER(Z91-'Choose Housekeeping Genes'!AB$12),Z91-'Choose Housekeeping Genes'!AB$12,"")</f>
        <v/>
      </c>
      <c r="BS91" s="22" t="str">
        <f ca="1">IF(ISNUMBER(AA91-'Choose Housekeeping Genes'!AC$12),AA91-'Choose Housekeeping Genes'!AC$12,"")</f>
        <v/>
      </c>
      <c r="BT91" s="22" t="str">
        <f ca="1">IF(ISNUMBER(AB91-'Choose Housekeeping Genes'!AD$12),AB91-'Choose Housekeeping Genes'!AD$12,"")</f>
        <v/>
      </c>
      <c r="BU91" s="22" t="str">
        <f ca="1">IF(ISNUMBER(AC91-'Choose Housekeeping Genes'!AE$12),AC91-'Choose Housekeeping Genes'!AE$12,"")</f>
        <v/>
      </c>
      <c r="BV91" s="22" t="str">
        <f ca="1">IF(ISNUMBER(AD91-'Choose Housekeeping Genes'!AF$12),AD91-'Choose Housekeeping Genes'!AF$12,"")</f>
        <v/>
      </c>
      <c r="BW91" s="22" t="str">
        <f ca="1">IF(ISNUMBER(AE91-'Choose Housekeeping Genes'!AG$12),AE91-'Choose Housekeeping Genes'!AG$12,"")</f>
        <v/>
      </c>
      <c r="BX91" s="22" t="str">
        <f ca="1">IF(ISNUMBER(AF91-'Choose Housekeeping Genes'!AH$12),AF91-'Choose Housekeeping Genes'!AH$12,"")</f>
        <v/>
      </c>
      <c r="BY91" s="22" t="str">
        <f ca="1">IF(ISNUMBER(AG91-'Choose Housekeeping Genes'!AI$12),AG91-'Choose Housekeeping Genes'!AI$12,"")</f>
        <v/>
      </c>
      <c r="BZ91" s="22" t="str">
        <f ca="1">IF(ISNUMBER(AH91-'Choose Housekeeping Genes'!AJ$12),AH91-'Choose Housekeeping Genes'!AJ$12,"")</f>
        <v/>
      </c>
      <c r="CA91" s="22" t="str">
        <f ca="1">IF(ISNUMBER(AI91-'Choose Housekeeping Genes'!AK$12),AI91-'Choose Housekeeping Genes'!AK$12,"")</f>
        <v/>
      </c>
      <c r="CB91" s="22" t="str">
        <f ca="1">IF(ISNUMBER(AJ91-'Choose Housekeeping Genes'!AL$12),AJ91-'Choose Housekeeping Genes'!AL$12,"")</f>
        <v/>
      </c>
      <c r="CC91" s="22" t="str">
        <f ca="1">IF(ISNUMBER(AK91-'Choose Housekeeping Genes'!AM$12),AK91-'Choose Housekeeping Genes'!AM$12,"")</f>
        <v/>
      </c>
      <c r="CD91" s="22" t="str">
        <f ca="1">IF(ISNUMBER(AL91-'Choose Housekeeping Genes'!AN$12),AL91-'Choose Housekeeping Genes'!AN$12,"")</f>
        <v/>
      </c>
      <c r="CE91" s="22" t="str">
        <f ca="1">IF(ISNUMBER(AM91-'Choose Housekeeping Genes'!AO$12),AM91-'Choose Housekeeping Genes'!AO$12,"")</f>
        <v/>
      </c>
      <c r="CF91" s="22" t="str">
        <f ca="1">IF(ISNUMBER(AN91-'Choose Housekeeping Genes'!AP$12),AN91-'Choose Housekeeping Genes'!AP$12,"")</f>
        <v/>
      </c>
      <c r="CG91" s="22" t="str">
        <f ca="1">IF(ISNUMBER(AO91-'Choose Housekeeping Genes'!AQ$12),AO91-'Choose Housekeeping Genes'!AQ$12,"")</f>
        <v/>
      </c>
      <c r="CH91" s="22" t="str">
        <f ca="1">IF(ISNUMBER(AP91-'Choose Housekeeping Genes'!AR$12),AP91-'Choose Housekeeping Genes'!AR$12,"")</f>
        <v/>
      </c>
      <c r="CI91" s="22" t="str">
        <f ca="1">IF(ISNUMBER(AQ91-'Choose Housekeeping Genes'!AS$12),AQ91-'Choose Housekeeping Genes'!AS$12,"")</f>
        <v/>
      </c>
      <c r="CJ91" s="22" t="str">
        <f ca="1">IF(ISNUMBER(AR91-'Choose Housekeeping Genes'!AT$12),AR91-'Choose Housekeeping Genes'!AT$12,"")</f>
        <v/>
      </c>
      <c r="CK91" s="69" t="e">
        <f t="shared" ca="1" si="49"/>
        <v>#DIV/0!</v>
      </c>
      <c r="CL91" s="148" t="e">
        <f t="shared" ca="1" si="50"/>
        <v>#DIV/0!</v>
      </c>
      <c r="DA91" s="73" t="str">
        <f>'Transcript table'!C99</f>
        <v>LeXis-1</v>
      </c>
      <c r="DB91" s="21" t="s">
        <v>264</v>
      </c>
      <c r="DC91" s="68" t="str">
        <f t="shared" ca="1" si="51"/>
        <v/>
      </c>
      <c r="DD91" s="68" t="str">
        <f t="shared" ca="1" si="52"/>
        <v/>
      </c>
      <c r="DE91" s="68" t="str">
        <f t="shared" ca="1" si="53"/>
        <v/>
      </c>
      <c r="DF91" s="68" t="str">
        <f t="shared" ca="1" si="54"/>
        <v/>
      </c>
      <c r="DG91" s="68" t="str">
        <f t="shared" ca="1" si="55"/>
        <v/>
      </c>
      <c r="DH91" s="68" t="str">
        <f t="shared" ca="1" si="56"/>
        <v/>
      </c>
      <c r="DI91" s="68" t="str">
        <f t="shared" ca="1" si="57"/>
        <v/>
      </c>
      <c r="DJ91" s="68" t="str">
        <f t="shared" ca="1" si="58"/>
        <v/>
      </c>
      <c r="DK91" s="68" t="str">
        <f t="shared" ca="1" si="59"/>
        <v/>
      </c>
      <c r="DL91" s="68" t="str">
        <f t="shared" ca="1" si="60"/>
        <v/>
      </c>
      <c r="DM91" s="68" t="str">
        <f t="shared" ca="1" si="61"/>
        <v/>
      </c>
      <c r="DN91" s="68" t="str">
        <f t="shared" ca="1" si="62"/>
        <v/>
      </c>
      <c r="DO91" s="68" t="str">
        <f t="shared" ca="1" si="63"/>
        <v/>
      </c>
      <c r="DP91" s="68" t="str">
        <f t="shared" ca="1" si="64"/>
        <v/>
      </c>
      <c r="DQ91" s="68" t="str">
        <f t="shared" ca="1" si="65"/>
        <v/>
      </c>
      <c r="DR91" s="68" t="str">
        <f t="shared" ca="1" si="66"/>
        <v/>
      </c>
      <c r="DS91" s="68" t="str">
        <f t="shared" ca="1" si="67"/>
        <v/>
      </c>
      <c r="DT91" s="68" t="str">
        <f t="shared" ca="1" si="68"/>
        <v/>
      </c>
      <c r="DU91" s="68" t="str">
        <f t="shared" ca="1" si="69"/>
        <v/>
      </c>
      <c r="DV91" s="68" t="str">
        <f t="shared" ca="1" si="70"/>
        <v/>
      </c>
      <c r="DW91" s="146" t="str">
        <f>'Transcript table'!C99</f>
        <v>LeXis-1</v>
      </c>
      <c r="DX91" s="145" t="s">
        <v>264</v>
      </c>
      <c r="DY91" s="68" t="str">
        <f t="shared" ca="1" si="71"/>
        <v/>
      </c>
      <c r="DZ91" s="68" t="str">
        <f t="shared" ca="1" si="72"/>
        <v/>
      </c>
      <c r="EA91" s="68" t="str">
        <f t="shared" ca="1" si="73"/>
        <v/>
      </c>
      <c r="EB91" s="68" t="str">
        <f t="shared" ca="1" si="74"/>
        <v/>
      </c>
      <c r="EC91" s="68" t="str">
        <f t="shared" ca="1" si="75"/>
        <v/>
      </c>
      <c r="ED91" s="68" t="str">
        <f t="shared" ca="1" si="76"/>
        <v/>
      </c>
      <c r="EE91" s="68" t="str">
        <f t="shared" ca="1" si="77"/>
        <v/>
      </c>
      <c r="EF91" s="68" t="str">
        <f t="shared" ca="1" si="78"/>
        <v/>
      </c>
      <c r="EG91" s="68" t="str">
        <f t="shared" ca="1" si="79"/>
        <v/>
      </c>
      <c r="EH91" s="68" t="str">
        <f t="shared" ca="1" si="80"/>
        <v/>
      </c>
      <c r="EI91" s="68" t="str">
        <f t="shared" ca="1" si="81"/>
        <v/>
      </c>
      <c r="EJ91" s="68" t="str">
        <f t="shared" ca="1" si="82"/>
        <v/>
      </c>
      <c r="EK91" s="68" t="str">
        <f t="shared" ca="1" si="83"/>
        <v/>
      </c>
      <c r="EL91" s="68" t="str">
        <f t="shared" ca="1" si="84"/>
        <v/>
      </c>
      <c r="EM91" s="68" t="str">
        <f t="shared" ca="1" si="85"/>
        <v/>
      </c>
      <c r="EN91" s="68" t="str">
        <f t="shared" ca="1" si="86"/>
        <v/>
      </c>
      <c r="EO91" s="68" t="str">
        <f t="shared" ca="1" si="87"/>
        <v/>
      </c>
      <c r="EP91" s="68" t="str">
        <f t="shared" ca="1" si="88"/>
        <v/>
      </c>
      <c r="EQ91" s="68" t="str">
        <f t="shared" ca="1" si="89"/>
        <v/>
      </c>
      <c r="ER91" s="68" t="str">
        <f t="shared" ca="1" si="90"/>
        <v/>
      </c>
    </row>
    <row r="92" spans="1:148" ht="12.75" customHeight="1">
      <c r="A92" s="139" t="str">
        <f>'Test Sample Data'!A92</f>
        <v>LeXis-2</v>
      </c>
      <c r="B92" s="141" t="s">
        <v>262</v>
      </c>
      <c r="C92" s="22" t="str">
        <f>IF(SUM('Test Sample Data'!C$3:C$194)&gt;10,IF(AND(ISNUMBER('Test Sample Data'!C92),'Test Sample Data'!C92&lt;35,'Test Sample Data'!C92&gt;0),'Test Sample Data'!C92-'Choose Housekeeping Genes'!D$20,35-'Choose Housekeeping Genes'!D$20),"")</f>
        <v/>
      </c>
      <c r="D92" s="22" t="str">
        <f>IF(SUM('Test Sample Data'!D$3:D$194)&gt;10,IF(AND(ISNUMBER('Test Sample Data'!D92),'Test Sample Data'!D92&lt;35,'Test Sample Data'!D92&gt;0),'Test Sample Data'!D92-'Choose Housekeeping Genes'!E$20,35-'Choose Housekeeping Genes'!E$20),"")</f>
        <v/>
      </c>
      <c r="E92" s="22" t="str">
        <f>IF(SUM('Test Sample Data'!E$3:E$194)&gt;10,IF(AND(ISNUMBER('Test Sample Data'!E92),'Test Sample Data'!E92&lt;35,'Test Sample Data'!E92&gt;0),'Test Sample Data'!E92-'Choose Housekeeping Genes'!F$20,35-'Choose Housekeeping Genes'!F$20),"")</f>
        <v/>
      </c>
      <c r="F92" s="22" t="str">
        <f>IF(SUM('Test Sample Data'!F$3:F$194)&gt;10,IF(AND(ISNUMBER('Test Sample Data'!F92),'Test Sample Data'!F92&lt;35,'Test Sample Data'!F92&gt;0),'Test Sample Data'!F92-'Choose Housekeeping Genes'!G$20,35-'Choose Housekeeping Genes'!G$20),"")</f>
        <v/>
      </c>
      <c r="G92" s="22" t="str">
        <f>IF(SUM('Test Sample Data'!G$3:G$194)&gt;10,IF(AND(ISNUMBER('Test Sample Data'!G92),'Test Sample Data'!G92&lt;35,'Test Sample Data'!G92&gt;0),'Test Sample Data'!G92-'Choose Housekeeping Genes'!H$20,35-'Choose Housekeeping Genes'!H$20),"")</f>
        <v/>
      </c>
      <c r="H92" s="22" t="str">
        <f>IF(SUM('Test Sample Data'!H$3:H$194)&gt;10,IF(AND(ISNUMBER('Test Sample Data'!H92),'Test Sample Data'!H92&lt;35,'Test Sample Data'!H92&gt;0),'Test Sample Data'!H92-'Choose Housekeeping Genes'!I$20,35-'Choose Housekeeping Genes'!I$20),"")</f>
        <v/>
      </c>
      <c r="I92" s="22" t="str">
        <f>IF(SUM('Test Sample Data'!I$3:I$194)&gt;10,IF(AND(ISNUMBER('Test Sample Data'!I92),'Test Sample Data'!I92&lt;35,'Test Sample Data'!I92&gt;0),'Test Sample Data'!I92-'Choose Housekeeping Genes'!J$20,35-'Choose Housekeeping Genes'!J$20),"")</f>
        <v/>
      </c>
      <c r="J92" s="22" t="str">
        <f>IF(SUM('Test Sample Data'!J$3:J$194)&gt;10,IF(AND(ISNUMBER('Test Sample Data'!J92),'Test Sample Data'!J92&lt;35,'Test Sample Data'!J92&gt;0),'Test Sample Data'!J92-'Choose Housekeeping Genes'!K$20,35-'Choose Housekeeping Genes'!K$20),"")</f>
        <v/>
      </c>
      <c r="K92" s="22" t="str">
        <f>IF(SUM('Test Sample Data'!K$3:K$194)&gt;10,IF(AND(ISNUMBER('Test Sample Data'!K92),'Test Sample Data'!K92&lt;35,'Test Sample Data'!K92&gt;0),'Test Sample Data'!K92-'Choose Housekeeping Genes'!L$20,35-'Choose Housekeeping Genes'!L$20),"")</f>
        <v/>
      </c>
      <c r="L92" s="22" t="str">
        <f>IF(SUM('Test Sample Data'!L$3:L$194)&gt;10,IF(AND(ISNUMBER('Test Sample Data'!L92),'Test Sample Data'!L92&lt;35,'Test Sample Data'!L92&gt;0),'Test Sample Data'!L92-'Choose Housekeeping Genes'!M$20,35-'Choose Housekeeping Genes'!M$20),"")</f>
        <v/>
      </c>
      <c r="M92" s="22" t="str">
        <f>IF(SUM('Test Sample Data'!M$3:M$194)&gt;10,IF(AND(ISNUMBER('Test Sample Data'!M92),'Test Sample Data'!M92&lt;35,'Test Sample Data'!M92&gt;0),'Test Sample Data'!M92-'Choose Housekeeping Genes'!N$20,35-'Choose Housekeeping Genes'!N$20),"")</f>
        <v/>
      </c>
      <c r="N92" s="22" t="str">
        <f>IF(SUM('Test Sample Data'!N$3:N$194)&gt;10,IF(AND(ISNUMBER('Test Sample Data'!N92),'Test Sample Data'!N92&lt;35,'Test Sample Data'!N92&gt;0),'Test Sample Data'!N92-'Choose Housekeeping Genes'!O$20,35-'Choose Housekeeping Genes'!O$20),"")</f>
        <v/>
      </c>
      <c r="O92" s="22" t="str">
        <f>IF(SUM('Test Sample Data'!O$3:O$194)&gt;10,IF(AND(ISNUMBER('Test Sample Data'!O92),'Test Sample Data'!O92&lt;35,'Test Sample Data'!O92&gt;0),'Test Sample Data'!O92-'Choose Housekeeping Genes'!P$20,35-'Choose Housekeeping Genes'!P$20),"")</f>
        <v/>
      </c>
      <c r="P92" s="22" t="str">
        <f>IF(SUM('Test Sample Data'!P$3:P$194)&gt;10,IF(AND(ISNUMBER('Test Sample Data'!P92),'Test Sample Data'!P92&lt;35,'Test Sample Data'!P92&gt;0),'Test Sample Data'!P92-'Choose Housekeeping Genes'!Q$20,35-'Choose Housekeeping Genes'!Q$20),"")</f>
        <v/>
      </c>
      <c r="Q92" s="22" t="str">
        <f>IF(SUM('Test Sample Data'!Q$3:Q$194)&gt;10,IF(AND(ISNUMBER('Test Sample Data'!Q92),'Test Sample Data'!Q92&lt;35,'Test Sample Data'!Q92&gt;0),'Test Sample Data'!Q92-'Choose Housekeeping Genes'!R$20,35-'Choose Housekeeping Genes'!R$20),"")</f>
        <v/>
      </c>
      <c r="R92" s="22" t="str">
        <f>IF(SUM('Test Sample Data'!R$3:R$194)&gt;10,IF(AND(ISNUMBER('Test Sample Data'!R92),'Test Sample Data'!R92&lt;35,'Test Sample Data'!R92&gt;0),'Test Sample Data'!R92-'Choose Housekeeping Genes'!S$20,35-'Choose Housekeeping Genes'!S$20),"")</f>
        <v/>
      </c>
      <c r="S92" s="22" t="str">
        <f>IF(SUM('Test Sample Data'!S$3:S$194)&gt;10,IF(AND(ISNUMBER('Test Sample Data'!S92),'Test Sample Data'!S92&lt;35,'Test Sample Data'!S92&gt;0),'Test Sample Data'!S92-'Choose Housekeeping Genes'!T$20,35-'Choose Housekeeping Genes'!T$20),"")</f>
        <v/>
      </c>
      <c r="T92" s="22" t="str">
        <f>IF(SUM('Test Sample Data'!T$3:T$194)&gt;10,IF(AND(ISNUMBER('Test Sample Data'!T92),'Test Sample Data'!T92&lt;35,'Test Sample Data'!T92&gt;0),'Test Sample Data'!T92-'Choose Housekeeping Genes'!U$20,35-'Choose Housekeeping Genes'!U$20),"")</f>
        <v/>
      </c>
      <c r="U92" s="22" t="str">
        <f>IF(SUM('Test Sample Data'!U$3:U$194)&gt;10,IF(AND(ISNUMBER('Test Sample Data'!U92),'Test Sample Data'!U92&lt;35,'Test Sample Data'!U92&gt;0),'Test Sample Data'!U92-'Choose Housekeeping Genes'!V$20,35-'Choose Housekeeping Genes'!V$20),"")</f>
        <v/>
      </c>
      <c r="V92" s="22" t="str">
        <f>IF(SUM('Test Sample Data'!V$3:V$194)&gt;10,IF(AND(ISNUMBER('Test Sample Data'!V92),'Test Sample Data'!V92&lt;35,'Test Sample Data'!V92&gt;0),'Test Sample Data'!V92-'Choose Housekeeping Genes'!W$20,35-'Choose Housekeeping Genes'!W$20),"")</f>
        <v/>
      </c>
      <c r="W92" s="144" t="str">
        <f>'Control Sample Data'!A92</f>
        <v>LeXis-2</v>
      </c>
      <c r="X92" s="145" t="s">
        <v>262</v>
      </c>
      <c r="Y92" s="22" t="str">
        <f>IF(SUM('Control Sample Data'!C$3:C$194)&gt;10,IF(AND(ISNUMBER('Control Sample Data'!C92),'Control Sample Data'!C92&lt;35,'Control Sample Data'!C92&gt;0),'Control Sample Data'!C92-'Choose Housekeeping Genes'!AA$20,35-'Choose Housekeeping Genes'!AA$20),"")</f>
        <v/>
      </c>
      <c r="Z92" s="22" t="str">
        <f>IF(SUM('Control Sample Data'!D$3:D$194)&gt;10,IF(AND(ISNUMBER('Control Sample Data'!D92),'Control Sample Data'!D92&lt;35,'Control Sample Data'!D92&gt;0),'Control Sample Data'!D92-'Choose Housekeeping Genes'!AB$20,35-'Choose Housekeeping Genes'!AB$20),"")</f>
        <v/>
      </c>
      <c r="AA92" s="22" t="str">
        <f>IF(SUM('Control Sample Data'!E$3:E$194)&gt;10,IF(AND(ISNUMBER('Control Sample Data'!E92),'Control Sample Data'!E92&lt;35,'Control Sample Data'!E92&gt;0),'Control Sample Data'!E92-'Choose Housekeeping Genes'!AC$20,35-'Choose Housekeeping Genes'!AC$20),"")</f>
        <v/>
      </c>
      <c r="AB92" s="22" t="str">
        <f>IF(SUM('Control Sample Data'!F$3:F$194)&gt;10,IF(AND(ISNUMBER('Control Sample Data'!F92),'Control Sample Data'!F92&lt;35,'Control Sample Data'!F92&gt;0),'Control Sample Data'!F92-'Choose Housekeeping Genes'!AD$20,35-'Choose Housekeeping Genes'!AD$20),"")</f>
        <v/>
      </c>
      <c r="AC92" s="22" t="str">
        <f>IF(SUM('Control Sample Data'!G$3:G$194)&gt;10,IF(AND(ISNUMBER('Control Sample Data'!G92),'Control Sample Data'!G92&lt;35,'Control Sample Data'!G92&gt;0),'Control Sample Data'!G92-'Choose Housekeeping Genes'!AE$20,35-'Choose Housekeeping Genes'!AE$20),"")</f>
        <v/>
      </c>
      <c r="AD92" s="22" t="str">
        <f>IF(SUM('Control Sample Data'!H$3:H$194)&gt;10,IF(AND(ISNUMBER('Control Sample Data'!H92),'Control Sample Data'!H92&lt;35,'Control Sample Data'!H92&gt;0),'Control Sample Data'!H92-'Choose Housekeeping Genes'!AF$20,35-'Choose Housekeeping Genes'!AF$20),"")</f>
        <v/>
      </c>
      <c r="AE92" s="22" t="str">
        <f>IF(SUM('Control Sample Data'!I$3:I$194)&gt;10,IF(AND(ISNUMBER('Control Sample Data'!I92),'Control Sample Data'!I92&lt;35,'Control Sample Data'!I92&gt;0),'Control Sample Data'!I92-'Choose Housekeeping Genes'!AG$20,35-'Choose Housekeeping Genes'!AG$20),"")</f>
        <v/>
      </c>
      <c r="AF92" s="22" t="str">
        <f>IF(SUM('Control Sample Data'!J$3:J$194)&gt;10,IF(AND(ISNUMBER('Control Sample Data'!J92),'Control Sample Data'!J92&lt;35,'Control Sample Data'!J92&gt;0),'Control Sample Data'!J92-'Choose Housekeeping Genes'!AH$20,35-'Choose Housekeeping Genes'!AH$20),"")</f>
        <v/>
      </c>
      <c r="AG92" s="22" t="str">
        <f>IF(SUM('Control Sample Data'!K$3:K$194)&gt;10,IF(AND(ISNUMBER('Control Sample Data'!K92),'Control Sample Data'!K92&lt;35,'Control Sample Data'!K92&gt;0),'Control Sample Data'!K92-'Choose Housekeeping Genes'!AI$20,35-'Choose Housekeeping Genes'!AI$20),"")</f>
        <v/>
      </c>
      <c r="AH92" s="22" t="str">
        <f>IF(SUM('Control Sample Data'!L$3:L$194)&gt;10,IF(AND(ISNUMBER('Control Sample Data'!L92),'Control Sample Data'!L92&lt;35,'Control Sample Data'!L92&gt;0),'Control Sample Data'!L92-'Choose Housekeeping Genes'!AJ$20,35-'Choose Housekeeping Genes'!AJ$20),"")</f>
        <v/>
      </c>
      <c r="AI92" s="22" t="str">
        <f>IF(SUM('Control Sample Data'!M$3:M$194)&gt;10,IF(AND(ISNUMBER('Control Sample Data'!M92),'Control Sample Data'!M92&lt;35,'Control Sample Data'!M92&gt;0),'Control Sample Data'!M92-'Choose Housekeeping Genes'!AK$20,35-'Choose Housekeeping Genes'!AK$20),"")</f>
        <v/>
      </c>
      <c r="AJ92" s="22" t="str">
        <f>IF(SUM('Control Sample Data'!N$3:N$194)&gt;10,IF(AND(ISNUMBER('Control Sample Data'!N92),'Control Sample Data'!N92&lt;35,'Control Sample Data'!N92&gt;0),'Control Sample Data'!N92-'Choose Housekeeping Genes'!AL$20,35-'Choose Housekeeping Genes'!AL$20),"")</f>
        <v/>
      </c>
      <c r="AK92" s="22" t="str">
        <f>IF(SUM('Control Sample Data'!O$3:O$194)&gt;10,IF(AND(ISNUMBER('Control Sample Data'!O92),'Control Sample Data'!O92&lt;35,'Control Sample Data'!O92&gt;0),'Control Sample Data'!O92-'Choose Housekeeping Genes'!AM$20,35-'Choose Housekeeping Genes'!AM$20),"")</f>
        <v/>
      </c>
      <c r="AL92" s="22" t="str">
        <f>IF(SUM('Control Sample Data'!P$3:P$194)&gt;10,IF(AND(ISNUMBER('Control Sample Data'!P92),'Control Sample Data'!P92&lt;35,'Control Sample Data'!P92&gt;0),'Control Sample Data'!P92-'Choose Housekeeping Genes'!AN$20,35-'Choose Housekeeping Genes'!AN$20),"")</f>
        <v/>
      </c>
      <c r="AM92" s="22" t="str">
        <f>IF(SUM('Control Sample Data'!Q$3:Q$194)&gt;10,IF(AND(ISNUMBER('Control Sample Data'!Q92),'Control Sample Data'!Q92&lt;35,'Control Sample Data'!Q92&gt;0),'Control Sample Data'!Q92-'Choose Housekeeping Genes'!AO$20,35-'Choose Housekeeping Genes'!AO$20),"")</f>
        <v/>
      </c>
      <c r="AN92" s="22" t="str">
        <f>IF(SUM('Control Sample Data'!R$3:R$194)&gt;10,IF(AND(ISNUMBER('Control Sample Data'!R92),'Control Sample Data'!R92&lt;35,'Control Sample Data'!R92&gt;0),'Control Sample Data'!R92-'Choose Housekeeping Genes'!AP$20,35-'Choose Housekeeping Genes'!AP$20),"")</f>
        <v/>
      </c>
      <c r="AO92" s="22" t="str">
        <f>IF(SUM('Control Sample Data'!S$3:S$194)&gt;10,IF(AND(ISNUMBER('Control Sample Data'!S92),'Control Sample Data'!S92&lt;35,'Control Sample Data'!S92&gt;0),'Control Sample Data'!S92-'Choose Housekeeping Genes'!AQ$20,35-'Choose Housekeeping Genes'!AQ$20),"")</f>
        <v/>
      </c>
      <c r="AP92" s="22" t="str">
        <f>IF(SUM('Control Sample Data'!T$3:T$194)&gt;10,IF(AND(ISNUMBER('Control Sample Data'!T92),'Control Sample Data'!T92&lt;35,'Control Sample Data'!T92&gt;0),'Control Sample Data'!T92-'Choose Housekeeping Genes'!AR$20,35-'Choose Housekeeping Genes'!AR$20),"")</f>
        <v/>
      </c>
      <c r="AQ92" s="22" t="str">
        <f>IF(SUM('Control Sample Data'!U$3:U$194)&gt;10,IF(AND(ISNUMBER('Control Sample Data'!U92),'Control Sample Data'!U92&lt;35,'Control Sample Data'!U92&gt;0),'Control Sample Data'!U92-'Choose Housekeeping Genes'!AS$20,35-'Choose Housekeeping Genes'!AS$20),"")</f>
        <v/>
      </c>
      <c r="AR92" s="22" t="str">
        <f>IF(SUM('Control Sample Data'!V$3:V$194)&gt;10,IF(AND(ISNUMBER('Control Sample Data'!V92),'Control Sample Data'!V92&lt;35,'Control Sample Data'!V92&gt;0),'Control Sample Data'!V92-'Choose Housekeeping Genes'!AT$20,35-'Choose Housekeeping Genes'!AT$20),"")</f>
        <v/>
      </c>
      <c r="AS92" s="73" t="str">
        <f>'Control Sample Data'!A92</f>
        <v>LeXis-2</v>
      </c>
      <c r="AT92" s="21" t="s">
        <v>262</v>
      </c>
      <c r="AU92" s="22" t="str">
        <f ca="1">IF(ISNUMBER(C92-'Choose Housekeeping Genes'!D$12),C92-'Choose Housekeeping Genes'!D$12,"")</f>
        <v/>
      </c>
      <c r="AV92" s="22" t="str">
        <f ca="1">IF(ISNUMBER(D92-'Choose Housekeeping Genes'!E$12),D92-'Choose Housekeeping Genes'!E$12,"")</f>
        <v/>
      </c>
      <c r="AW92" s="22" t="str">
        <f ca="1">IF(ISNUMBER(E92-'Choose Housekeeping Genes'!F$12),E92-'Choose Housekeeping Genes'!F$12,"")</f>
        <v/>
      </c>
      <c r="AX92" s="22" t="str">
        <f ca="1">IF(ISNUMBER(F92-'Choose Housekeeping Genes'!G$12),F92-'Choose Housekeeping Genes'!G$12,"")</f>
        <v/>
      </c>
      <c r="AY92" s="22" t="str">
        <f ca="1">IF(ISNUMBER(G92-'Choose Housekeeping Genes'!H$12),G92-'Choose Housekeeping Genes'!H$12,"")</f>
        <v/>
      </c>
      <c r="AZ92" s="22" t="str">
        <f ca="1">IF(ISNUMBER(H92-'Choose Housekeeping Genes'!I$12),H92-'Choose Housekeeping Genes'!I$12,"")</f>
        <v/>
      </c>
      <c r="BA92" s="22" t="str">
        <f ca="1">IF(ISNUMBER(I92-'Choose Housekeeping Genes'!J$12),I92-'Choose Housekeeping Genes'!J$12,"")</f>
        <v/>
      </c>
      <c r="BB92" s="22" t="str">
        <f ca="1">IF(ISNUMBER(J92-'Choose Housekeeping Genes'!K$12),J92-'Choose Housekeeping Genes'!K$12,"")</f>
        <v/>
      </c>
      <c r="BC92" s="22" t="str">
        <f ca="1">IF(ISNUMBER(K92-'Choose Housekeeping Genes'!L$12),K92-'Choose Housekeeping Genes'!L$12,"")</f>
        <v/>
      </c>
      <c r="BD92" s="22" t="str">
        <f ca="1">IF(ISNUMBER(L92-'Choose Housekeeping Genes'!M$12),L92-'Choose Housekeeping Genes'!M$12,"")</f>
        <v/>
      </c>
      <c r="BE92" s="22" t="str">
        <f ca="1">IF(ISNUMBER(M92-'Choose Housekeeping Genes'!N$12),M92-'Choose Housekeeping Genes'!N$12,"")</f>
        <v/>
      </c>
      <c r="BF92" s="22" t="str">
        <f ca="1">IF(ISNUMBER(N92-'Choose Housekeeping Genes'!O$12),N92-'Choose Housekeeping Genes'!O$12,"")</f>
        <v/>
      </c>
      <c r="BG92" s="22" t="str">
        <f ca="1">IF(ISNUMBER(O92-'Choose Housekeeping Genes'!P$12),O92-'Choose Housekeeping Genes'!P$12,"")</f>
        <v/>
      </c>
      <c r="BH92" s="22" t="str">
        <f ca="1">IF(ISNUMBER(P92-'Choose Housekeeping Genes'!Q$12),P92-'Choose Housekeeping Genes'!Q$12,"")</f>
        <v/>
      </c>
      <c r="BI92" s="22" t="str">
        <f ca="1">IF(ISNUMBER(Q92-'Choose Housekeeping Genes'!R$12),Q92-'Choose Housekeeping Genes'!R$12,"")</f>
        <v/>
      </c>
      <c r="BJ92" s="22" t="str">
        <f ca="1">IF(ISNUMBER(R92-'Choose Housekeeping Genes'!S$12),R92-'Choose Housekeeping Genes'!S$12,"")</f>
        <v/>
      </c>
      <c r="BK92" s="22" t="str">
        <f ca="1">IF(ISNUMBER(S92-'Choose Housekeeping Genes'!T$12),S92-'Choose Housekeeping Genes'!T$12,"")</f>
        <v/>
      </c>
      <c r="BL92" s="22" t="str">
        <f ca="1">IF(ISNUMBER(T92-'Choose Housekeeping Genes'!U$12),T92-'Choose Housekeeping Genes'!U$12,"")</f>
        <v/>
      </c>
      <c r="BM92" s="22" t="str">
        <f ca="1">IF(ISNUMBER(U92-'Choose Housekeeping Genes'!V$12),U92-'Choose Housekeeping Genes'!V$12,"")</f>
        <v/>
      </c>
      <c r="BN92" s="22" t="str">
        <f ca="1">IF(ISNUMBER(V92-'Choose Housekeeping Genes'!W$12),V92-'Choose Housekeeping Genes'!W$12,"")</f>
        <v/>
      </c>
      <c r="BO92" s="147" t="str">
        <f t="shared" si="48"/>
        <v>LeXis-2</v>
      </c>
      <c r="BP92" s="145" t="s">
        <v>262</v>
      </c>
      <c r="BQ92" s="22" t="str">
        <f ca="1">IF(ISNUMBER(Y92-'Choose Housekeeping Genes'!AA$12),Y92-'Choose Housekeeping Genes'!AA$12,"")</f>
        <v/>
      </c>
      <c r="BR92" s="22" t="str">
        <f ca="1">IF(ISNUMBER(Z92-'Choose Housekeeping Genes'!AB$12),Z92-'Choose Housekeeping Genes'!AB$12,"")</f>
        <v/>
      </c>
      <c r="BS92" s="22" t="str">
        <f ca="1">IF(ISNUMBER(AA92-'Choose Housekeeping Genes'!AC$12),AA92-'Choose Housekeeping Genes'!AC$12,"")</f>
        <v/>
      </c>
      <c r="BT92" s="22" t="str">
        <f ca="1">IF(ISNUMBER(AB92-'Choose Housekeeping Genes'!AD$12),AB92-'Choose Housekeeping Genes'!AD$12,"")</f>
        <v/>
      </c>
      <c r="BU92" s="22" t="str">
        <f ca="1">IF(ISNUMBER(AC92-'Choose Housekeeping Genes'!AE$12),AC92-'Choose Housekeeping Genes'!AE$12,"")</f>
        <v/>
      </c>
      <c r="BV92" s="22" t="str">
        <f ca="1">IF(ISNUMBER(AD92-'Choose Housekeeping Genes'!AF$12),AD92-'Choose Housekeeping Genes'!AF$12,"")</f>
        <v/>
      </c>
      <c r="BW92" s="22" t="str">
        <f ca="1">IF(ISNUMBER(AE92-'Choose Housekeeping Genes'!AG$12),AE92-'Choose Housekeeping Genes'!AG$12,"")</f>
        <v/>
      </c>
      <c r="BX92" s="22" t="str">
        <f ca="1">IF(ISNUMBER(AF92-'Choose Housekeeping Genes'!AH$12),AF92-'Choose Housekeeping Genes'!AH$12,"")</f>
        <v/>
      </c>
      <c r="BY92" s="22" t="str">
        <f ca="1">IF(ISNUMBER(AG92-'Choose Housekeeping Genes'!AI$12),AG92-'Choose Housekeeping Genes'!AI$12,"")</f>
        <v/>
      </c>
      <c r="BZ92" s="22" t="str">
        <f ca="1">IF(ISNUMBER(AH92-'Choose Housekeeping Genes'!AJ$12),AH92-'Choose Housekeeping Genes'!AJ$12,"")</f>
        <v/>
      </c>
      <c r="CA92" s="22" t="str">
        <f ca="1">IF(ISNUMBER(AI92-'Choose Housekeeping Genes'!AK$12),AI92-'Choose Housekeeping Genes'!AK$12,"")</f>
        <v/>
      </c>
      <c r="CB92" s="22" t="str">
        <f ca="1">IF(ISNUMBER(AJ92-'Choose Housekeeping Genes'!AL$12),AJ92-'Choose Housekeeping Genes'!AL$12,"")</f>
        <v/>
      </c>
      <c r="CC92" s="22" t="str">
        <f ca="1">IF(ISNUMBER(AK92-'Choose Housekeeping Genes'!AM$12),AK92-'Choose Housekeeping Genes'!AM$12,"")</f>
        <v/>
      </c>
      <c r="CD92" s="22" t="str">
        <f ca="1">IF(ISNUMBER(AL92-'Choose Housekeeping Genes'!AN$12),AL92-'Choose Housekeeping Genes'!AN$12,"")</f>
        <v/>
      </c>
      <c r="CE92" s="22" t="str">
        <f ca="1">IF(ISNUMBER(AM92-'Choose Housekeeping Genes'!AO$12),AM92-'Choose Housekeeping Genes'!AO$12,"")</f>
        <v/>
      </c>
      <c r="CF92" s="22" t="str">
        <f ca="1">IF(ISNUMBER(AN92-'Choose Housekeeping Genes'!AP$12),AN92-'Choose Housekeeping Genes'!AP$12,"")</f>
        <v/>
      </c>
      <c r="CG92" s="22" t="str">
        <f ca="1">IF(ISNUMBER(AO92-'Choose Housekeeping Genes'!AQ$12),AO92-'Choose Housekeeping Genes'!AQ$12,"")</f>
        <v/>
      </c>
      <c r="CH92" s="22" t="str">
        <f ca="1">IF(ISNUMBER(AP92-'Choose Housekeeping Genes'!AR$12),AP92-'Choose Housekeeping Genes'!AR$12,"")</f>
        <v/>
      </c>
      <c r="CI92" s="22" t="str">
        <f ca="1">IF(ISNUMBER(AQ92-'Choose Housekeeping Genes'!AS$12),AQ92-'Choose Housekeeping Genes'!AS$12,"")</f>
        <v/>
      </c>
      <c r="CJ92" s="22" t="str">
        <f ca="1">IF(ISNUMBER(AR92-'Choose Housekeeping Genes'!AT$12),AR92-'Choose Housekeeping Genes'!AT$12,"")</f>
        <v/>
      </c>
      <c r="CK92" s="69" t="e">
        <f t="shared" ca="1" si="49"/>
        <v>#DIV/0!</v>
      </c>
      <c r="CL92" s="148" t="e">
        <f t="shared" ca="1" si="50"/>
        <v>#DIV/0!</v>
      </c>
      <c r="DA92" s="73" t="str">
        <f>'Transcript table'!C100</f>
        <v>LeXis-2</v>
      </c>
      <c r="DB92" s="21" t="s">
        <v>262</v>
      </c>
      <c r="DC92" s="68" t="str">
        <f t="shared" ca="1" si="51"/>
        <v/>
      </c>
      <c r="DD92" s="68" t="str">
        <f t="shared" ca="1" si="52"/>
        <v/>
      </c>
      <c r="DE92" s="68" t="str">
        <f t="shared" ca="1" si="53"/>
        <v/>
      </c>
      <c r="DF92" s="68" t="str">
        <f t="shared" ca="1" si="54"/>
        <v/>
      </c>
      <c r="DG92" s="68" t="str">
        <f t="shared" ca="1" si="55"/>
        <v/>
      </c>
      <c r="DH92" s="68" t="str">
        <f t="shared" ca="1" si="56"/>
        <v/>
      </c>
      <c r="DI92" s="68" t="str">
        <f t="shared" ca="1" si="57"/>
        <v/>
      </c>
      <c r="DJ92" s="68" t="str">
        <f t="shared" ca="1" si="58"/>
        <v/>
      </c>
      <c r="DK92" s="68" t="str">
        <f t="shared" ca="1" si="59"/>
        <v/>
      </c>
      <c r="DL92" s="68" t="str">
        <f t="shared" ca="1" si="60"/>
        <v/>
      </c>
      <c r="DM92" s="68" t="str">
        <f t="shared" ca="1" si="61"/>
        <v/>
      </c>
      <c r="DN92" s="68" t="str">
        <f t="shared" ca="1" si="62"/>
        <v/>
      </c>
      <c r="DO92" s="68" t="str">
        <f t="shared" ca="1" si="63"/>
        <v/>
      </c>
      <c r="DP92" s="68" t="str">
        <f t="shared" ca="1" si="64"/>
        <v/>
      </c>
      <c r="DQ92" s="68" t="str">
        <f t="shared" ca="1" si="65"/>
        <v/>
      </c>
      <c r="DR92" s="68" t="str">
        <f t="shared" ca="1" si="66"/>
        <v/>
      </c>
      <c r="DS92" s="68" t="str">
        <f t="shared" ca="1" si="67"/>
        <v/>
      </c>
      <c r="DT92" s="68" t="str">
        <f t="shared" ca="1" si="68"/>
        <v/>
      </c>
      <c r="DU92" s="68" t="str">
        <f t="shared" ca="1" si="69"/>
        <v/>
      </c>
      <c r="DV92" s="68" t="str">
        <f t="shared" ca="1" si="70"/>
        <v/>
      </c>
      <c r="DW92" s="146" t="str">
        <f>'Transcript table'!C100</f>
        <v>LeXis-2</v>
      </c>
      <c r="DX92" s="145" t="s">
        <v>262</v>
      </c>
      <c r="DY92" s="68" t="str">
        <f t="shared" ca="1" si="71"/>
        <v/>
      </c>
      <c r="DZ92" s="68" t="str">
        <f t="shared" ca="1" si="72"/>
        <v/>
      </c>
      <c r="EA92" s="68" t="str">
        <f t="shared" ca="1" si="73"/>
        <v/>
      </c>
      <c r="EB92" s="68" t="str">
        <f t="shared" ca="1" si="74"/>
        <v/>
      </c>
      <c r="EC92" s="68" t="str">
        <f t="shared" ca="1" si="75"/>
        <v/>
      </c>
      <c r="ED92" s="68" t="str">
        <f t="shared" ca="1" si="76"/>
        <v/>
      </c>
      <c r="EE92" s="68" t="str">
        <f t="shared" ca="1" si="77"/>
        <v/>
      </c>
      <c r="EF92" s="68" t="str">
        <f t="shared" ca="1" si="78"/>
        <v/>
      </c>
      <c r="EG92" s="68" t="str">
        <f t="shared" ca="1" si="79"/>
        <v/>
      </c>
      <c r="EH92" s="68" t="str">
        <f t="shared" ca="1" si="80"/>
        <v/>
      </c>
      <c r="EI92" s="68" t="str">
        <f t="shared" ca="1" si="81"/>
        <v/>
      </c>
      <c r="EJ92" s="68" t="str">
        <f t="shared" ca="1" si="82"/>
        <v/>
      </c>
      <c r="EK92" s="68" t="str">
        <f t="shared" ca="1" si="83"/>
        <v/>
      </c>
      <c r="EL92" s="68" t="str">
        <f t="shared" ca="1" si="84"/>
        <v/>
      </c>
      <c r="EM92" s="68" t="str">
        <f t="shared" ca="1" si="85"/>
        <v/>
      </c>
      <c r="EN92" s="68" t="str">
        <f t="shared" ca="1" si="86"/>
        <v/>
      </c>
      <c r="EO92" s="68" t="str">
        <f t="shared" ca="1" si="87"/>
        <v/>
      </c>
      <c r="EP92" s="68" t="str">
        <f t="shared" ca="1" si="88"/>
        <v/>
      </c>
      <c r="EQ92" s="68" t="str">
        <f t="shared" ca="1" si="89"/>
        <v/>
      </c>
      <c r="ER92" s="68" t="str">
        <f t="shared" ca="1" si="90"/>
        <v/>
      </c>
    </row>
    <row r="93" spans="1:148" ht="12.75" customHeight="1">
      <c r="A93" s="139" t="str">
        <f>'Test Sample Data'!A93</f>
        <v>linc1242</v>
      </c>
      <c r="B93" s="141" t="s">
        <v>260</v>
      </c>
      <c r="C93" s="22" t="str">
        <f>IF(SUM('Test Sample Data'!C$3:C$194)&gt;10,IF(AND(ISNUMBER('Test Sample Data'!C93),'Test Sample Data'!C93&lt;35,'Test Sample Data'!C93&gt;0),'Test Sample Data'!C93-'Choose Housekeeping Genes'!D$20,35-'Choose Housekeeping Genes'!D$20),"")</f>
        <v/>
      </c>
      <c r="D93" s="22" t="str">
        <f>IF(SUM('Test Sample Data'!D$3:D$194)&gt;10,IF(AND(ISNUMBER('Test Sample Data'!D93),'Test Sample Data'!D93&lt;35,'Test Sample Data'!D93&gt;0),'Test Sample Data'!D93-'Choose Housekeeping Genes'!E$20,35-'Choose Housekeeping Genes'!E$20),"")</f>
        <v/>
      </c>
      <c r="E93" s="22" t="str">
        <f>IF(SUM('Test Sample Data'!E$3:E$194)&gt;10,IF(AND(ISNUMBER('Test Sample Data'!E93),'Test Sample Data'!E93&lt;35,'Test Sample Data'!E93&gt;0),'Test Sample Data'!E93-'Choose Housekeeping Genes'!F$20,35-'Choose Housekeeping Genes'!F$20),"")</f>
        <v/>
      </c>
      <c r="F93" s="22" t="str">
        <f>IF(SUM('Test Sample Data'!F$3:F$194)&gt;10,IF(AND(ISNUMBER('Test Sample Data'!F93),'Test Sample Data'!F93&lt;35,'Test Sample Data'!F93&gt;0),'Test Sample Data'!F93-'Choose Housekeeping Genes'!G$20,35-'Choose Housekeeping Genes'!G$20),"")</f>
        <v/>
      </c>
      <c r="G93" s="22" t="str">
        <f>IF(SUM('Test Sample Data'!G$3:G$194)&gt;10,IF(AND(ISNUMBER('Test Sample Data'!G93),'Test Sample Data'!G93&lt;35,'Test Sample Data'!G93&gt;0),'Test Sample Data'!G93-'Choose Housekeeping Genes'!H$20,35-'Choose Housekeeping Genes'!H$20),"")</f>
        <v/>
      </c>
      <c r="H93" s="22" t="str">
        <f>IF(SUM('Test Sample Data'!H$3:H$194)&gt;10,IF(AND(ISNUMBER('Test Sample Data'!H93),'Test Sample Data'!H93&lt;35,'Test Sample Data'!H93&gt;0),'Test Sample Data'!H93-'Choose Housekeeping Genes'!I$20,35-'Choose Housekeeping Genes'!I$20),"")</f>
        <v/>
      </c>
      <c r="I93" s="22" t="str">
        <f>IF(SUM('Test Sample Data'!I$3:I$194)&gt;10,IF(AND(ISNUMBER('Test Sample Data'!I93),'Test Sample Data'!I93&lt;35,'Test Sample Data'!I93&gt;0),'Test Sample Data'!I93-'Choose Housekeeping Genes'!J$20,35-'Choose Housekeeping Genes'!J$20),"")</f>
        <v/>
      </c>
      <c r="J93" s="22" t="str">
        <f>IF(SUM('Test Sample Data'!J$3:J$194)&gt;10,IF(AND(ISNUMBER('Test Sample Data'!J93),'Test Sample Data'!J93&lt;35,'Test Sample Data'!J93&gt;0),'Test Sample Data'!J93-'Choose Housekeeping Genes'!K$20,35-'Choose Housekeeping Genes'!K$20),"")</f>
        <v/>
      </c>
      <c r="K93" s="22" t="str">
        <f>IF(SUM('Test Sample Data'!K$3:K$194)&gt;10,IF(AND(ISNUMBER('Test Sample Data'!K93),'Test Sample Data'!K93&lt;35,'Test Sample Data'!K93&gt;0),'Test Sample Data'!K93-'Choose Housekeeping Genes'!L$20,35-'Choose Housekeeping Genes'!L$20),"")</f>
        <v/>
      </c>
      <c r="L93" s="22" t="str">
        <f>IF(SUM('Test Sample Data'!L$3:L$194)&gt;10,IF(AND(ISNUMBER('Test Sample Data'!L93),'Test Sample Data'!L93&lt;35,'Test Sample Data'!L93&gt;0),'Test Sample Data'!L93-'Choose Housekeeping Genes'!M$20,35-'Choose Housekeeping Genes'!M$20),"")</f>
        <v/>
      </c>
      <c r="M93" s="22" t="str">
        <f>IF(SUM('Test Sample Data'!M$3:M$194)&gt;10,IF(AND(ISNUMBER('Test Sample Data'!M93),'Test Sample Data'!M93&lt;35,'Test Sample Data'!M93&gt;0),'Test Sample Data'!M93-'Choose Housekeeping Genes'!N$20,35-'Choose Housekeeping Genes'!N$20),"")</f>
        <v/>
      </c>
      <c r="N93" s="22" t="str">
        <f>IF(SUM('Test Sample Data'!N$3:N$194)&gt;10,IF(AND(ISNUMBER('Test Sample Data'!N93),'Test Sample Data'!N93&lt;35,'Test Sample Data'!N93&gt;0),'Test Sample Data'!N93-'Choose Housekeeping Genes'!O$20,35-'Choose Housekeeping Genes'!O$20),"")</f>
        <v/>
      </c>
      <c r="O93" s="22" t="str">
        <f>IF(SUM('Test Sample Data'!O$3:O$194)&gt;10,IF(AND(ISNUMBER('Test Sample Data'!O93),'Test Sample Data'!O93&lt;35,'Test Sample Data'!O93&gt;0),'Test Sample Data'!O93-'Choose Housekeeping Genes'!P$20,35-'Choose Housekeeping Genes'!P$20),"")</f>
        <v/>
      </c>
      <c r="P93" s="22" t="str">
        <f>IF(SUM('Test Sample Data'!P$3:P$194)&gt;10,IF(AND(ISNUMBER('Test Sample Data'!P93),'Test Sample Data'!P93&lt;35,'Test Sample Data'!P93&gt;0),'Test Sample Data'!P93-'Choose Housekeeping Genes'!Q$20,35-'Choose Housekeeping Genes'!Q$20),"")</f>
        <v/>
      </c>
      <c r="Q93" s="22" t="str">
        <f>IF(SUM('Test Sample Data'!Q$3:Q$194)&gt;10,IF(AND(ISNUMBER('Test Sample Data'!Q93),'Test Sample Data'!Q93&lt;35,'Test Sample Data'!Q93&gt;0),'Test Sample Data'!Q93-'Choose Housekeeping Genes'!R$20,35-'Choose Housekeeping Genes'!R$20),"")</f>
        <v/>
      </c>
      <c r="R93" s="22" t="str">
        <f>IF(SUM('Test Sample Data'!R$3:R$194)&gt;10,IF(AND(ISNUMBER('Test Sample Data'!R93),'Test Sample Data'!R93&lt;35,'Test Sample Data'!R93&gt;0),'Test Sample Data'!R93-'Choose Housekeeping Genes'!S$20,35-'Choose Housekeeping Genes'!S$20),"")</f>
        <v/>
      </c>
      <c r="S93" s="22" t="str">
        <f>IF(SUM('Test Sample Data'!S$3:S$194)&gt;10,IF(AND(ISNUMBER('Test Sample Data'!S93),'Test Sample Data'!S93&lt;35,'Test Sample Data'!S93&gt;0),'Test Sample Data'!S93-'Choose Housekeeping Genes'!T$20,35-'Choose Housekeeping Genes'!T$20),"")</f>
        <v/>
      </c>
      <c r="T93" s="22" t="str">
        <f>IF(SUM('Test Sample Data'!T$3:T$194)&gt;10,IF(AND(ISNUMBER('Test Sample Data'!T93),'Test Sample Data'!T93&lt;35,'Test Sample Data'!T93&gt;0),'Test Sample Data'!T93-'Choose Housekeeping Genes'!U$20,35-'Choose Housekeeping Genes'!U$20),"")</f>
        <v/>
      </c>
      <c r="U93" s="22" t="str">
        <f>IF(SUM('Test Sample Data'!U$3:U$194)&gt;10,IF(AND(ISNUMBER('Test Sample Data'!U93),'Test Sample Data'!U93&lt;35,'Test Sample Data'!U93&gt;0),'Test Sample Data'!U93-'Choose Housekeeping Genes'!V$20,35-'Choose Housekeeping Genes'!V$20),"")</f>
        <v/>
      </c>
      <c r="V93" s="22" t="str">
        <f>IF(SUM('Test Sample Data'!V$3:V$194)&gt;10,IF(AND(ISNUMBER('Test Sample Data'!V93),'Test Sample Data'!V93&lt;35,'Test Sample Data'!V93&gt;0),'Test Sample Data'!V93-'Choose Housekeeping Genes'!W$20,35-'Choose Housekeeping Genes'!W$20),"")</f>
        <v/>
      </c>
      <c r="W93" s="144" t="str">
        <f>'Control Sample Data'!A93</f>
        <v>linc1242</v>
      </c>
      <c r="X93" s="145" t="s">
        <v>260</v>
      </c>
      <c r="Y93" s="22" t="str">
        <f>IF(SUM('Control Sample Data'!C$3:C$194)&gt;10,IF(AND(ISNUMBER('Control Sample Data'!C93),'Control Sample Data'!C93&lt;35,'Control Sample Data'!C93&gt;0),'Control Sample Data'!C93-'Choose Housekeeping Genes'!AA$20,35-'Choose Housekeeping Genes'!AA$20),"")</f>
        <v/>
      </c>
      <c r="Z93" s="22" t="str">
        <f>IF(SUM('Control Sample Data'!D$3:D$194)&gt;10,IF(AND(ISNUMBER('Control Sample Data'!D93),'Control Sample Data'!D93&lt;35,'Control Sample Data'!D93&gt;0),'Control Sample Data'!D93-'Choose Housekeeping Genes'!AB$20,35-'Choose Housekeeping Genes'!AB$20),"")</f>
        <v/>
      </c>
      <c r="AA93" s="22" t="str">
        <f>IF(SUM('Control Sample Data'!E$3:E$194)&gt;10,IF(AND(ISNUMBER('Control Sample Data'!E93),'Control Sample Data'!E93&lt;35,'Control Sample Data'!E93&gt;0),'Control Sample Data'!E93-'Choose Housekeeping Genes'!AC$20,35-'Choose Housekeeping Genes'!AC$20),"")</f>
        <v/>
      </c>
      <c r="AB93" s="22" t="str">
        <f>IF(SUM('Control Sample Data'!F$3:F$194)&gt;10,IF(AND(ISNUMBER('Control Sample Data'!F93),'Control Sample Data'!F93&lt;35,'Control Sample Data'!F93&gt;0),'Control Sample Data'!F93-'Choose Housekeeping Genes'!AD$20,35-'Choose Housekeeping Genes'!AD$20),"")</f>
        <v/>
      </c>
      <c r="AC93" s="22" t="str">
        <f>IF(SUM('Control Sample Data'!G$3:G$194)&gt;10,IF(AND(ISNUMBER('Control Sample Data'!G93),'Control Sample Data'!G93&lt;35,'Control Sample Data'!G93&gt;0),'Control Sample Data'!G93-'Choose Housekeeping Genes'!AE$20,35-'Choose Housekeeping Genes'!AE$20),"")</f>
        <v/>
      </c>
      <c r="AD93" s="22" t="str">
        <f>IF(SUM('Control Sample Data'!H$3:H$194)&gt;10,IF(AND(ISNUMBER('Control Sample Data'!H93),'Control Sample Data'!H93&lt;35,'Control Sample Data'!H93&gt;0),'Control Sample Data'!H93-'Choose Housekeeping Genes'!AF$20,35-'Choose Housekeeping Genes'!AF$20),"")</f>
        <v/>
      </c>
      <c r="AE93" s="22" t="str">
        <f>IF(SUM('Control Sample Data'!I$3:I$194)&gt;10,IF(AND(ISNUMBER('Control Sample Data'!I93),'Control Sample Data'!I93&lt;35,'Control Sample Data'!I93&gt;0),'Control Sample Data'!I93-'Choose Housekeeping Genes'!AG$20,35-'Choose Housekeeping Genes'!AG$20),"")</f>
        <v/>
      </c>
      <c r="AF93" s="22" t="str">
        <f>IF(SUM('Control Sample Data'!J$3:J$194)&gt;10,IF(AND(ISNUMBER('Control Sample Data'!J93),'Control Sample Data'!J93&lt;35,'Control Sample Data'!J93&gt;0),'Control Sample Data'!J93-'Choose Housekeeping Genes'!AH$20,35-'Choose Housekeeping Genes'!AH$20),"")</f>
        <v/>
      </c>
      <c r="AG93" s="22" t="str">
        <f>IF(SUM('Control Sample Data'!K$3:K$194)&gt;10,IF(AND(ISNUMBER('Control Sample Data'!K93),'Control Sample Data'!K93&lt;35,'Control Sample Data'!K93&gt;0),'Control Sample Data'!K93-'Choose Housekeeping Genes'!AI$20,35-'Choose Housekeeping Genes'!AI$20),"")</f>
        <v/>
      </c>
      <c r="AH93" s="22" t="str">
        <f>IF(SUM('Control Sample Data'!L$3:L$194)&gt;10,IF(AND(ISNUMBER('Control Sample Data'!L93),'Control Sample Data'!L93&lt;35,'Control Sample Data'!L93&gt;0),'Control Sample Data'!L93-'Choose Housekeeping Genes'!AJ$20,35-'Choose Housekeeping Genes'!AJ$20),"")</f>
        <v/>
      </c>
      <c r="AI93" s="22" t="str">
        <f>IF(SUM('Control Sample Data'!M$3:M$194)&gt;10,IF(AND(ISNUMBER('Control Sample Data'!M93),'Control Sample Data'!M93&lt;35,'Control Sample Data'!M93&gt;0),'Control Sample Data'!M93-'Choose Housekeeping Genes'!AK$20,35-'Choose Housekeeping Genes'!AK$20),"")</f>
        <v/>
      </c>
      <c r="AJ93" s="22" t="str">
        <f>IF(SUM('Control Sample Data'!N$3:N$194)&gt;10,IF(AND(ISNUMBER('Control Sample Data'!N93),'Control Sample Data'!N93&lt;35,'Control Sample Data'!N93&gt;0),'Control Sample Data'!N93-'Choose Housekeeping Genes'!AL$20,35-'Choose Housekeeping Genes'!AL$20),"")</f>
        <v/>
      </c>
      <c r="AK93" s="22" t="str">
        <f>IF(SUM('Control Sample Data'!O$3:O$194)&gt;10,IF(AND(ISNUMBER('Control Sample Data'!O93),'Control Sample Data'!O93&lt;35,'Control Sample Data'!O93&gt;0),'Control Sample Data'!O93-'Choose Housekeeping Genes'!AM$20,35-'Choose Housekeeping Genes'!AM$20),"")</f>
        <v/>
      </c>
      <c r="AL93" s="22" t="str">
        <f>IF(SUM('Control Sample Data'!P$3:P$194)&gt;10,IF(AND(ISNUMBER('Control Sample Data'!P93),'Control Sample Data'!P93&lt;35,'Control Sample Data'!P93&gt;0),'Control Sample Data'!P93-'Choose Housekeeping Genes'!AN$20,35-'Choose Housekeeping Genes'!AN$20),"")</f>
        <v/>
      </c>
      <c r="AM93" s="22" t="str">
        <f>IF(SUM('Control Sample Data'!Q$3:Q$194)&gt;10,IF(AND(ISNUMBER('Control Sample Data'!Q93),'Control Sample Data'!Q93&lt;35,'Control Sample Data'!Q93&gt;0),'Control Sample Data'!Q93-'Choose Housekeeping Genes'!AO$20,35-'Choose Housekeeping Genes'!AO$20),"")</f>
        <v/>
      </c>
      <c r="AN93" s="22" t="str">
        <f>IF(SUM('Control Sample Data'!R$3:R$194)&gt;10,IF(AND(ISNUMBER('Control Sample Data'!R93),'Control Sample Data'!R93&lt;35,'Control Sample Data'!R93&gt;0),'Control Sample Data'!R93-'Choose Housekeeping Genes'!AP$20,35-'Choose Housekeeping Genes'!AP$20),"")</f>
        <v/>
      </c>
      <c r="AO93" s="22" t="str">
        <f>IF(SUM('Control Sample Data'!S$3:S$194)&gt;10,IF(AND(ISNUMBER('Control Sample Data'!S93),'Control Sample Data'!S93&lt;35,'Control Sample Data'!S93&gt;0),'Control Sample Data'!S93-'Choose Housekeeping Genes'!AQ$20,35-'Choose Housekeeping Genes'!AQ$20),"")</f>
        <v/>
      </c>
      <c r="AP93" s="22" t="str">
        <f>IF(SUM('Control Sample Data'!T$3:T$194)&gt;10,IF(AND(ISNUMBER('Control Sample Data'!T93),'Control Sample Data'!T93&lt;35,'Control Sample Data'!T93&gt;0),'Control Sample Data'!T93-'Choose Housekeeping Genes'!AR$20,35-'Choose Housekeeping Genes'!AR$20),"")</f>
        <v/>
      </c>
      <c r="AQ93" s="22" t="str">
        <f>IF(SUM('Control Sample Data'!U$3:U$194)&gt;10,IF(AND(ISNUMBER('Control Sample Data'!U93),'Control Sample Data'!U93&lt;35,'Control Sample Data'!U93&gt;0),'Control Sample Data'!U93-'Choose Housekeeping Genes'!AS$20,35-'Choose Housekeeping Genes'!AS$20),"")</f>
        <v/>
      </c>
      <c r="AR93" s="22" t="str">
        <f>IF(SUM('Control Sample Data'!V$3:V$194)&gt;10,IF(AND(ISNUMBER('Control Sample Data'!V93),'Control Sample Data'!V93&lt;35,'Control Sample Data'!V93&gt;0),'Control Sample Data'!V93-'Choose Housekeeping Genes'!AT$20,35-'Choose Housekeeping Genes'!AT$20),"")</f>
        <v/>
      </c>
      <c r="AS93" s="73" t="str">
        <f>'Control Sample Data'!A93</f>
        <v>linc1242</v>
      </c>
      <c r="AT93" s="21" t="s">
        <v>260</v>
      </c>
      <c r="AU93" s="22" t="str">
        <f ca="1">IF(ISNUMBER(C93-'Choose Housekeeping Genes'!D$12),C93-'Choose Housekeeping Genes'!D$12,"")</f>
        <v/>
      </c>
      <c r="AV93" s="22" t="str">
        <f ca="1">IF(ISNUMBER(D93-'Choose Housekeeping Genes'!E$12),D93-'Choose Housekeeping Genes'!E$12,"")</f>
        <v/>
      </c>
      <c r="AW93" s="22" t="str">
        <f ca="1">IF(ISNUMBER(E93-'Choose Housekeeping Genes'!F$12),E93-'Choose Housekeeping Genes'!F$12,"")</f>
        <v/>
      </c>
      <c r="AX93" s="22" t="str">
        <f ca="1">IF(ISNUMBER(F93-'Choose Housekeeping Genes'!G$12),F93-'Choose Housekeeping Genes'!G$12,"")</f>
        <v/>
      </c>
      <c r="AY93" s="22" t="str">
        <f ca="1">IF(ISNUMBER(G93-'Choose Housekeeping Genes'!H$12),G93-'Choose Housekeeping Genes'!H$12,"")</f>
        <v/>
      </c>
      <c r="AZ93" s="22" t="str">
        <f ca="1">IF(ISNUMBER(H93-'Choose Housekeeping Genes'!I$12),H93-'Choose Housekeeping Genes'!I$12,"")</f>
        <v/>
      </c>
      <c r="BA93" s="22" t="str">
        <f ca="1">IF(ISNUMBER(I93-'Choose Housekeeping Genes'!J$12),I93-'Choose Housekeeping Genes'!J$12,"")</f>
        <v/>
      </c>
      <c r="BB93" s="22" t="str">
        <f ca="1">IF(ISNUMBER(J93-'Choose Housekeeping Genes'!K$12),J93-'Choose Housekeeping Genes'!K$12,"")</f>
        <v/>
      </c>
      <c r="BC93" s="22" t="str">
        <f ca="1">IF(ISNUMBER(K93-'Choose Housekeeping Genes'!L$12),K93-'Choose Housekeeping Genes'!L$12,"")</f>
        <v/>
      </c>
      <c r="BD93" s="22" t="str">
        <f ca="1">IF(ISNUMBER(L93-'Choose Housekeeping Genes'!M$12),L93-'Choose Housekeeping Genes'!M$12,"")</f>
        <v/>
      </c>
      <c r="BE93" s="22" t="str">
        <f ca="1">IF(ISNUMBER(M93-'Choose Housekeeping Genes'!N$12),M93-'Choose Housekeeping Genes'!N$12,"")</f>
        <v/>
      </c>
      <c r="BF93" s="22" t="str">
        <f ca="1">IF(ISNUMBER(N93-'Choose Housekeeping Genes'!O$12),N93-'Choose Housekeeping Genes'!O$12,"")</f>
        <v/>
      </c>
      <c r="BG93" s="22" t="str">
        <f ca="1">IF(ISNUMBER(O93-'Choose Housekeeping Genes'!P$12),O93-'Choose Housekeeping Genes'!P$12,"")</f>
        <v/>
      </c>
      <c r="BH93" s="22" t="str">
        <f ca="1">IF(ISNUMBER(P93-'Choose Housekeeping Genes'!Q$12),P93-'Choose Housekeeping Genes'!Q$12,"")</f>
        <v/>
      </c>
      <c r="BI93" s="22" t="str">
        <f ca="1">IF(ISNUMBER(Q93-'Choose Housekeeping Genes'!R$12),Q93-'Choose Housekeeping Genes'!R$12,"")</f>
        <v/>
      </c>
      <c r="BJ93" s="22" t="str">
        <f ca="1">IF(ISNUMBER(R93-'Choose Housekeeping Genes'!S$12),R93-'Choose Housekeeping Genes'!S$12,"")</f>
        <v/>
      </c>
      <c r="BK93" s="22" t="str">
        <f ca="1">IF(ISNUMBER(S93-'Choose Housekeeping Genes'!T$12),S93-'Choose Housekeeping Genes'!T$12,"")</f>
        <v/>
      </c>
      <c r="BL93" s="22" t="str">
        <f ca="1">IF(ISNUMBER(T93-'Choose Housekeeping Genes'!U$12),T93-'Choose Housekeeping Genes'!U$12,"")</f>
        <v/>
      </c>
      <c r="BM93" s="22" t="str">
        <f ca="1">IF(ISNUMBER(U93-'Choose Housekeeping Genes'!V$12),U93-'Choose Housekeeping Genes'!V$12,"")</f>
        <v/>
      </c>
      <c r="BN93" s="22" t="str">
        <f ca="1">IF(ISNUMBER(V93-'Choose Housekeeping Genes'!W$12),V93-'Choose Housekeeping Genes'!W$12,"")</f>
        <v/>
      </c>
      <c r="BO93" s="147" t="str">
        <f t="shared" si="48"/>
        <v>linc1242</v>
      </c>
      <c r="BP93" s="145" t="s">
        <v>260</v>
      </c>
      <c r="BQ93" s="22" t="str">
        <f ca="1">IF(ISNUMBER(Y93-'Choose Housekeeping Genes'!AA$12),Y93-'Choose Housekeeping Genes'!AA$12,"")</f>
        <v/>
      </c>
      <c r="BR93" s="22" t="str">
        <f ca="1">IF(ISNUMBER(Z93-'Choose Housekeeping Genes'!AB$12),Z93-'Choose Housekeeping Genes'!AB$12,"")</f>
        <v/>
      </c>
      <c r="BS93" s="22" t="str">
        <f ca="1">IF(ISNUMBER(AA93-'Choose Housekeeping Genes'!AC$12),AA93-'Choose Housekeeping Genes'!AC$12,"")</f>
        <v/>
      </c>
      <c r="BT93" s="22" t="str">
        <f ca="1">IF(ISNUMBER(AB93-'Choose Housekeeping Genes'!AD$12),AB93-'Choose Housekeeping Genes'!AD$12,"")</f>
        <v/>
      </c>
      <c r="BU93" s="22" t="str">
        <f ca="1">IF(ISNUMBER(AC93-'Choose Housekeeping Genes'!AE$12),AC93-'Choose Housekeeping Genes'!AE$12,"")</f>
        <v/>
      </c>
      <c r="BV93" s="22" t="str">
        <f ca="1">IF(ISNUMBER(AD93-'Choose Housekeeping Genes'!AF$12),AD93-'Choose Housekeeping Genes'!AF$12,"")</f>
        <v/>
      </c>
      <c r="BW93" s="22" t="str">
        <f ca="1">IF(ISNUMBER(AE93-'Choose Housekeeping Genes'!AG$12),AE93-'Choose Housekeeping Genes'!AG$12,"")</f>
        <v/>
      </c>
      <c r="BX93" s="22" t="str">
        <f ca="1">IF(ISNUMBER(AF93-'Choose Housekeeping Genes'!AH$12),AF93-'Choose Housekeeping Genes'!AH$12,"")</f>
        <v/>
      </c>
      <c r="BY93" s="22" t="str">
        <f ca="1">IF(ISNUMBER(AG93-'Choose Housekeeping Genes'!AI$12),AG93-'Choose Housekeeping Genes'!AI$12,"")</f>
        <v/>
      </c>
      <c r="BZ93" s="22" t="str">
        <f ca="1">IF(ISNUMBER(AH93-'Choose Housekeeping Genes'!AJ$12),AH93-'Choose Housekeeping Genes'!AJ$12,"")</f>
        <v/>
      </c>
      <c r="CA93" s="22" t="str">
        <f ca="1">IF(ISNUMBER(AI93-'Choose Housekeeping Genes'!AK$12),AI93-'Choose Housekeeping Genes'!AK$12,"")</f>
        <v/>
      </c>
      <c r="CB93" s="22" t="str">
        <f ca="1">IF(ISNUMBER(AJ93-'Choose Housekeeping Genes'!AL$12),AJ93-'Choose Housekeeping Genes'!AL$12,"")</f>
        <v/>
      </c>
      <c r="CC93" s="22" t="str">
        <f ca="1">IF(ISNUMBER(AK93-'Choose Housekeeping Genes'!AM$12),AK93-'Choose Housekeeping Genes'!AM$12,"")</f>
        <v/>
      </c>
      <c r="CD93" s="22" t="str">
        <f ca="1">IF(ISNUMBER(AL93-'Choose Housekeeping Genes'!AN$12),AL93-'Choose Housekeeping Genes'!AN$12,"")</f>
        <v/>
      </c>
      <c r="CE93" s="22" t="str">
        <f ca="1">IF(ISNUMBER(AM93-'Choose Housekeeping Genes'!AO$12),AM93-'Choose Housekeeping Genes'!AO$12,"")</f>
        <v/>
      </c>
      <c r="CF93" s="22" t="str">
        <f ca="1">IF(ISNUMBER(AN93-'Choose Housekeeping Genes'!AP$12),AN93-'Choose Housekeeping Genes'!AP$12,"")</f>
        <v/>
      </c>
      <c r="CG93" s="22" t="str">
        <f ca="1">IF(ISNUMBER(AO93-'Choose Housekeeping Genes'!AQ$12),AO93-'Choose Housekeeping Genes'!AQ$12,"")</f>
        <v/>
      </c>
      <c r="CH93" s="22" t="str">
        <f ca="1">IF(ISNUMBER(AP93-'Choose Housekeeping Genes'!AR$12),AP93-'Choose Housekeeping Genes'!AR$12,"")</f>
        <v/>
      </c>
      <c r="CI93" s="22" t="str">
        <f ca="1">IF(ISNUMBER(AQ93-'Choose Housekeeping Genes'!AS$12),AQ93-'Choose Housekeeping Genes'!AS$12,"")</f>
        <v/>
      </c>
      <c r="CJ93" s="22" t="str">
        <f ca="1">IF(ISNUMBER(AR93-'Choose Housekeeping Genes'!AT$12),AR93-'Choose Housekeeping Genes'!AT$12,"")</f>
        <v/>
      </c>
      <c r="CK93" s="69" t="e">
        <f t="shared" ca="1" si="49"/>
        <v>#DIV/0!</v>
      </c>
      <c r="CL93" s="148" t="e">
        <f t="shared" ca="1" si="50"/>
        <v>#DIV/0!</v>
      </c>
      <c r="DA93" s="73" t="str">
        <f>'Transcript table'!C101</f>
        <v>linc1242</v>
      </c>
      <c r="DB93" s="21" t="s">
        <v>260</v>
      </c>
      <c r="DC93" s="68" t="str">
        <f t="shared" ca="1" si="51"/>
        <v/>
      </c>
      <c r="DD93" s="68" t="str">
        <f t="shared" ca="1" si="52"/>
        <v/>
      </c>
      <c r="DE93" s="68" t="str">
        <f t="shared" ca="1" si="53"/>
        <v/>
      </c>
      <c r="DF93" s="68" t="str">
        <f t="shared" ca="1" si="54"/>
        <v/>
      </c>
      <c r="DG93" s="68" t="str">
        <f t="shared" ca="1" si="55"/>
        <v/>
      </c>
      <c r="DH93" s="68" t="str">
        <f t="shared" ca="1" si="56"/>
        <v/>
      </c>
      <c r="DI93" s="68" t="str">
        <f t="shared" ca="1" si="57"/>
        <v/>
      </c>
      <c r="DJ93" s="68" t="str">
        <f t="shared" ca="1" si="58"/>
        <v/>
      </c>
      <c r="DK93" s="68" t="str">
        <f t="shared" ca="1" si="59"/>
        <v/>
      </c>
      <c r="DL93" s="68" t="str">
        <f t="shared" ca="1" si="60"/>
        <v/>
      </c>
      <c r="DM93" s="68" t="str">
        <f t="shared" ca="1" si="61"/>
        <v/>
      </c>
      <c r="DN93" s="68" t="str">
        <f t="shared" ca="1" si="62"/>
        <v/>
      </c>
      <c r="DO93" s="68" t="str">
        <f t="shared" ca="1" si="63"/>
        <v/>
      </c>
      <c r="DP93" s="68" t="str">
        <f t="shared" ca="1" si="64"/>
        <v/>
      </c>
      <c r="DQ93" s="68" t="str">
        <f t="shared" ca="1" si="65"/>
        <v/>
      </c>
      <c r="DR93" s="68" t="str">
        <f t="shared" ca="1" si="66"/>
        <v/>
      </c>
      <c r="DS93" s="68" t="str">
        <f t="shared" ca="1" si="67"/>
        <v/>
      </c>
      <c r="DT93" s="68" t="str">
        <f t="shared" ca="1" si="68"/>
        <v/>
      </c>
      <c r="DU93" s="68" t="str">
        <f t="shared" ca="1" si="69"/>
        <v/>
      </c>
      <c r="DV93" s="68" t="str">
        <f t="shared" ca="1" si="70"/>
        <v/>
      </c>
      <c r="DW93" s="146" t="str">
        <f>'Transcript table'!C101</f>
        <v>linc1242</v>
      </c>
      <c r="DX93" s="145" t="s">
        <v>260</v>
      </c>
      <c r="DY93" s="68" t="str">
        <f t="shared" ca="1" si="71"/>
        <v/>
      </c>
      <c r="DZ93" s="68" t="str">
        <f t="shared" ca="1" si="72"/>
        <v/>
      </c>
      <c r="EA93" s="68" t="str">
        <f t="shared" ca="1" si="73"/>
        <v/>
      </c>
      <c r="EB93" s="68" t="str">
        <f t="shared" ca="1" si="74"/>
        <v/>
      </c>
      <c r="EC93" s="68" t="str">
        <f t="shared" ca="1" si="75"/>
        <v/>
      </c>
      <c r="ED93" s="68" t="str">
        <f t="shared" ca="1" si="76"/>
        <v/>
      </c>
      <c r="EE93" s="68" t="str">
        <f t="shared" ca="1" si="77"/>
        <v/>
      </c>
      <c r="EF93" s="68" t="str">
        <f t="shared" ca="1" si="78"/>
        <v/>
      </c>
      <c r="EG93" s="68" t="str">
        <f t="shared" ca="1" si="79"/>
        <v/>
      </c>
      <c r="EH93" s="68" t="str">
        <f t="shared" ca="1" si="80"/>
        <v/>
      </c>
      <c r="EI93" s="68" t="str">
        <f t="shared" ca="1" si="81"/>
        <v/>
      </c>
      <c r="EJ93" s="68" t="str">
        <f t="shared" ca="1" si="82"/>
        <v/>
      </c>
      <c r="EK93" s="68" t="str">
        <f t="shared" ca="1" si="83"/>
        <v/>
      </c>
      <c r="EL93" s="68" t="str">
        <f t="shared" ca="1" si="84"/>
        <v/>
      </c>
      <c r="EM93" s="68" t="str">
        <f t="shared" ca="1" si="85"/>
        <v/>
      </c>
      <c r="EN93" s="68" t="str">
        <f t="shared" ca="1" si="86"/>
        <v/>
      </c>
      <c r="EO93" s="68" t="str">
        <f t="shared" ca="1" si="87"/>
        <v/>
      </c>
      <c r="EP93" s="68" t="str">
        <f t="shared" ca="1" si="88"/>
        <v/>
      </c>
      <c r="EQ93" s="68" t="str">
        <f t="shared" ca="1" si="89"/>
        <v/>
      </c>
      <c r="ER93" s="68" t="str">
        <f t="shared" ca="1" si="90"/>
        <v/>
      </c>
    </row>
    <row r="94" spans="1:148" ht="12.75" customHeight="1">
      <c r="A94" s="139" t="str">
        <f>'Test Sample Data'!A94</f>
        <v>linc1257-1</v>
      </c>
      <c r="B94" s="141" t="s">
        <v>258</v>
      </c>
      <c r="C94" s="22" t="str">
        <f>IF(SUM('Test Sample Data'!C$3:C$194)&gt;10,IF(AND(ISNUMBER('Test Sample Data'!C94),'Test Sample Data'!C94&lt;35,'Test Sample Data'!C94&gt;0),'Test Sample Data'!C94-'Choose Housekeeping Genes'!D$20,35-'Choose Housekeeping Genes'!D$20),"")</f>
        <v/>
      </c>
      <c r="D94" s="22" t="str">
        <f>IF(SUM('Test Sample Data'!D$3:D$194)&gt;10,IF(AND(ISNUMBER('Test Sample Data'!D94),'Test Sample Data'!D94&lt;35,'Test Sample Data'!D94&gt;0),'Test Sample Data'!D94-'Choose Housekeeping Genes'!E$20,35-'Choose Housekeeping Genes'!E$20),"")</f>
        <v/>
      </c>
      <c r="E94" s="22" t="str">
        <f>IF(SUM('Test Sample Data'!E$3:E$194)&gt;10,IF(AND(ISNUMBER('Test Sample Data'!E94),'Test Sample Data'!E94&lt;35,'Test Sample Data'!E94&gt;0),'Test Sample Data'!E94-'Choose Housekeeping Genes'!F$20,35-'Choose Housekeeping Genes'!F$20),"")</f>
        <v/>
      </c>
      <c r="F94" s="22" t="str">
        <f>IF(SUM('Test Sample Data'!F$3:F$194)&gt;10,IF(AND(ISNUMBER('Test Sample Data'!F94),'Test Sample Data'!F94&lt;35,'Test Sample Data'!F94&gt;0),'Test Sample Data'!F94-'Choose Housekeeping Genes'!G$20,35-'Choose Housekeeping Genes'!G$20),"")</f>
        <v/>
      </c>
      <c r="G94" s="22" t="str">
        <f>IF(SUM('Test Sample Data'!G$3:G$194)&gt;10,IF(AND(ISNUMBER('Test Sample Data'!G94),'Test Sample Data'!G94&lt;35,'Test Sample Data'!G94&gt;0),'Test Sample Data'!G94-'Choose Housekeeping Genes'!H$20,35-'Choose Housekeeping Genes'!H$20),"")</f>
        <v/>
      </c>
      <c r="H94" s="22" t="str">
        <f>IF(SUM('Test Sample Data'!H$3:H$194)&gt;10,IF(AND(ISNUMBER('Test Sample Data'!H94),'Test Sample Data'!H94&lt;35,'Test Sample Data'!H94&gt;0),'Test Sample Data'!H94-'Choose Housekeeping Genes'!I$20,35-'Choose Housekeeping Genes'!I$20),"")</f>
        <v/>
      </c>
      <c r="I94" s="22" t="str">
        <f>IF(SUM('Test Sample Data'!I$3:I$194)&gt;10,IF(AND(ISNUMBER('Test Sample Data'!I94),'Test Sample Data'!I94&lt;35,'Test Sample Data'!I94&gt;0),'Test Sample Data'!I94-'Choose Housekeeping Genes'!J$20,35-'Choose Housekeeping Genes'!J$20),"")</f>
        <v/>
      </c>
      <c r="J94" s="22" t="str">
        <f>IF(SUM('Test Sample Data'!J$3:J$194)&gt;10,IF(AND(ISNUMBER('Test Sample Data'!J94),'Test Sample Data'!J94&lt;35,'Test Sample Data'!J94&gt;0),'Test Sample Data'!J94-'Choose Housekeeping Genes'!K$20,35-'Choose Housekeeping Genes'!K$20),"")</f>
        <v/>
      </c>
      <c r="K94" s="22" t="str">
        <f>IF(SUM('Test Sample Data'!K$3:K$194)&gt;10,IF(AND(ISNUMBER('Test Sample Data'!K94),'Test Sample Data'!K94&lt;35,'Test Sample Data'!K94&gt;0),'Test Sample Data'!K94-'Choose Housekeeping Genes'!L$20,35-'Choose Housekeeping Genes'!L$20),"")</f>
        <v/>
      </c>
      <c r="L94" s="22" t="str">
        <f>IF(SUM('Test Sample Data'!L$3:L$194)&gt;10,IF(AND(ISNUMBER('Test Sample Data'!L94),'Test Sample Data'!L94&lt;35,'Test Sample Data'!L94&gt;0),'Test Sample Data'!L94-'Choose Housekeeping Genes'!M$20,35-'Choose Housekeeping Genes'!M$20),"")</f>
        <v/>
      </c>
      <c r="M94" s="22" t="str">
        <f>IF(SUM('Test Sample Data'!M$3:M$194)&gt;10,IF(AND(ISNUMBER('Test Sample Data'!M94),'Test Sample Data'!M94&lt;35,'Test Sample Data'!M94&gt;0),'Test Sample Data'!M94-'Choose Housekeeping Genes'!N$20,35-'Choose Housekeeping Genes'!N$20),"")</f>
        <v/>
      </c>
      <c r="N94" s="22" t="str">
        <f>IF(SUM('Test Sample Data'!N$3:N$194)&gt;10,IF(AND(ISNUMBER('Test Sample Data'!N94),'Test Sample Data'!N94&lt;35,'Test Sample Data'!N94&gt;0),'Test Sample Data'!N94-'Choose Housekeeping Genes'!O$20,35-'Choose Housekeeping Genes'!O$20),"")</f>
        <v/>
      </c>
      <c r="O94" s="22" t="str">
        <f>IF(SUM('Test Sample Data'!O$3:O$194)&gt;10,IF(AND(ISNUMBER('Test Sample Data'!O94),'Test Sample Data'!O94&lt;35,'Test Sample Data'!O94&gt;0),'Test Sample Data'!O94-'Choose Housekeeping Genes'!P$20,35-'Choose Housekeeping Genes'!P$20),"")</f>
        <v/>
      </c>
      <c r="P94" s="22" t="str">
        <f>IF(SUM('Test Sample Data'!P$3:P$194)&gt;10,IF(AND(ISNUMBER('Test Sample Data'!P94),'Test Sample Data'!P94&lt;35,'Test Sample Data'!P94&gt;0),'Test Sample Data'!P94-'Choose Housekeeping Genes'!Q$20,35-'Choose Housekeeping Genes'!Q$20),"")</f>
        <v/>
      </c>
      <c r="Q94" s="22" t="str">
        <f>IF(SUM('Test Sample Data'!Q$3:Q$194)&gt;10,IF(AND(ISNUMBER('Test Sample Data'!Q94),'Test Sample Data'!Q94&lt;35,'Test Sample Data'!Q94&gt;0),'Test Sample Data'!Q94-'Choose Housekeeping Genes'!R$20,35-'Choose Housekeeping Genes'!R$20),"")</f>
        <v/>
      </c>
      <c r="R94" s="22" t="str">
        <f>IF(SUM('Test Sample Data'!R$3:R$194)&gt;10,IF(AND(ISNUMBER('Test Sample Data'!R94),'Test Sample Data'!R94&lt;35,'Test Sample Data'!R94&gt;0),'Test Sample Data'!R94-'Choose Housekeeping Genes'!S$20,35-'Choose Housekeeping Genes'!S$20),"")</f>
        <v/>
      </c>
      <c r="S94" s="22" t="str">
        <f>IF(SUM('Test Sample Data'!S$3:S$194)&gt;10,IF(AND(ISNUMBER('Test Sample Data'!S94),'Test Sample Data'!S94&lt;35,'Test Sample Data'!S94&gt;0),'Test Sample Data'!S94-'Choose Housekeeping Genes'!T$20,35-'Choose Housekeeping Genes'!T$20),"")</f>
        <v/>
      </c>
      <c r="T94" s="22" t="str">
        <f>IF(SUM('Test Sample Data'!T$3:T$194)&gt;10,IF(AND(ISNUMBER('Test Sample Data'!T94),'Test Sample Data'!T94&lt;35,'Test Sample Data'!T94&gt;0),'Test Sample Data'!T94-'Choose Housekeeping Genes'!U$20,35-'Choose Housekeeping Genes'!U$20),"")</f>
        <v/>
      </c>
      <c r="U94" s="22" t="str">
        <f>IF(SUM('Test Sample Data'!U$3:U$194)&gt;10,IF(AND(ISNUMBER('Test Sample Data'!U94),'Test Sample Data'!U94&lt;35,'Test Sample Data'!U94&gt;0),'Test Sample Data'!U94-'Choose Housekeeping Genes'!V$20,35-'Choose Housekeeping Genes'!V$20),"")</f>
        <v/>
      </c>
      <c r="V94" s="22" t="str">
        <f>IF(SUM('Test Sample Data'!V$3:V$194)&gt;10,IF(AND(ISNUMBER('Test Sample Data'!V94),'Test Sample Data'!V94&lt;35,'Test Sample Data'!V94&gt;0),'Test Sample Data'!V94-'Choose Housekeeping Genes'!W$20,35-'Choose Housekeeping Genes'!W$20),"")</f>
        <v/>
      </c>
      <c r="W94" s="144" t="str">
        <f>'Control Sample Data'!A94</f>
        <v>linc1257-1</v>
      </c>
      <c r="X94" s="145" t="s">
        <v>258</v>
      </c>
      <c r="Y94" s="22" t="str">
        <f>IF(SUM('Control Sample Data'!C$3:C$194)&gt;10,IF(AND(ISNUMBER('Control Sample Data'!C94),'Control Sample Data'!C94&lt;35,'Control Sample Data'!C94&gt;0),'Control Sample Data'!C94-'Choose Housekeeping Genes'!AA$20,35-'Choose Housekeeping Genes'!AA$20),"")</f>
        <v/>
      </c>
      <c r="Z94" s="22" t="str">
        <f>IF(SUM('Control Sample Data'!D$3:D$194)&gt;10,IF(AND(ISNUMBER('Control Sample Data'!D94),'Control Sample Data'!D94&lt;35,'Control Sample Data'!D94&gt;0),'Control Sample Data'!D94-'Choose Housekeeping Genes'!AB$20,35-'Choose Housekeeping Genes'!AB$20),"")</f>
        <v/>
      </c>
      <c r="AA94" s="22" t="str">
        <f>IF(SUM('Control Sample Data'!E$3:E$194)&gt;10,IF(AND(ISNUMBER('Control Sample Data'!E94),'Control Sample Data'!E94&lt;35,'Control Sample Data'!E94&gt;0),'Control Sample Data'!E94-'Choose Housekeeping Genes'!AC$20,35-'Choose Housekeeping Genes'!AC$20),"")</f>
        <v/>
      </c>
      <c r="AB94" s="22" t="str">
        <f>IF(SUM('Control Sample Data'!F$3:F$194)&gt;10,IF(AND(ISNUMBER('Control Sample Data'!F94),'Control Sample Data'!F94&lt;35,'Control Sample Data'!F94&gt;0),'Control Sample Data'!F94-'Choose Housekeeping Genes'!AD$20,35-'Choose Housekeeping Genes'!AD$20),"")</f>
        <v/>
      </c>
      <c r="AC94" s="22" t="str">
        <f>IF(SUM('Control Sample Data'!G$3:G$194)&gt;10,IF(AND(ISNUMBER('Control Sample Data'!G94),'Control Sample Data'!G94&lt;35,'Control Sample Data'!G94&gt;0),'Control Sample Data'!G94-'Choose Housekeeping Genes'!AE$20,35-'Choose Housekeeping Genes'!AE$20),"")</f>
        <v/>
      </c>
      <c r="AD94" s="22" t="str">
        <f>IF(SUM('Control Sample Data'!H$3:H$194)&gt;10,IF(AND(ISNUMBER('Control Sample Data'!H94),'Control Sample Data'!H94&lt;35,'Control Sample Data'!H94&gt;0),'Control Sample Data'!H94-'Choose Housekeeping Genes'!AF$20,35-'Choose Housekeeping Genes'!AF$20),"")</f>
        <v/>
      </c>
      <c r="AE94" s="22" t="str">
        <f>IF(SUM('Control Sample Data'!I$3:I$194)&gt;10,IF(AND(ISNUMBER('Control Sample Data'!I94),'Control Sample Data'!I94&lt;35,'Control Sample Data'!I94&gt;0),'Control Sample Data'!I94-'Choose Housekeeping Genes'!AG$20,35-'Choose Housekeeping Genes'!AG$20),"")</f>
        <v/>
      </c>
      <c r="AF94" s="22" t="str">
        <f>IF(SUM('Control Sample Data'!J$3:J$194)&gt;10,IF(AND(ISNUMBER('Control Sample Data'!J94),'Control Sample Data'!J94&lt;35,'Control Sample Data'!J94&gt;0),'Control Sample Data'!J94-'Choose Housekeeping Genes'!AH$20,35-'Choose Housekeeping Genes'!AH$20),"")</f>
        <v/>
      </c>
      <c r="AG94" s="22" t="str">
        <f>IF(SUM('Control Sample Data'!K$3:K$194)&gt;10,IF(AND(ISNUMBER('Control Sample Data'!K94),'Control Sample Data'!K94&lt;35,'Control Sample Data'!K94&gt;0),'Control Sample Data'!K94-'Choose Housekeeping Genes'!AI$20,35-'Choose Housekeeping Genes'!AI$20),"")</f>
        <v/>
      </c>
      <c r="AH94" s="22" t="str">
        <f>IF(SUM('Control Sample Data'!L$3:L$194)&gt;10,IF(AND(ISNUMBER('Control Sample Data'!L94),'Control Sample Data'!L94&lt;35,'Control Sample Data'!L94&gt;0),'Control Sample Data'!L94-'Choose Housekeeping Genes'!AJ$20,35-'Choose Housekeeping Genes'!AJ$20),"")</f>
        <v/>
      </c>
      <c r="AI94" s="22" t="str">
        <f>IF(SUM('Control Sample Data'!M$3:M$194)&gt;10,IF(AND(ISNUMBER('Control Sample Data'!M94),'Control Sample Data'!M94&lt;35,'Control Sample Data'!M94&gt;0),'Control Sample Data'!M94-'Choose Housekeeping Genes'!AK$20,35-'Choose Housekeeping Genes'!AK$20),"")</f>
        <v/>
      </c>
      <c r="AJ94" s="22" t="str">
        <f>IF(SUM('Control Sample Data'!N$3:N$194)&gt;10,IF(AND(ISNUMBER('Control Sample Data'!N94),'Control Sample Data'!N94&lt;35,'Control Sample Data'!N94&gt;0),'Control Sample Data'!N94-'Choose Housekeeping Genes'!AL$20,35-'Choose Housekeeping Genes'!AL$20),"")</f>
        <v/>
      </c>
      <c r="AK94" s="22" t="str">
        <f>IF(SUM('Control Sample Data'!O$3:O$194)&gt;10,IF(AND(ISNUMBER('Control Sample Data'!O94),'Control Sample Data'!O94&lt;35,'Control Sample Data'!O94&gt;0),'Control Sample Data'!O94-'Choose Housekeeping Genes'!AM$20,35-'Choose Housekeeping Genes'!AM$20),"")</f>
        <v/>
      </c>
      <c r="AL94" s="22" t="str">
        <f>IF(SUM('Control Sample Data'!P$3:P$194)&gt;10,IF(AND(ISNUMBER('Control Sample Data'!P94),'Control Sample Data'!P94&lt;35,'Control Sample Data'!P94&gt;0),'Control Sample Data'!P94-'Choose Housekeeping Genes'!AN$20,35-'Choose Housekeeping Genes'!AN$20),"")</f>
        <v/>
      </c>
      <c r="AM94" s="22" t="str">
        <f>IF(SUM('Control Sample Data'!Q$3:Q$194)&gt;10,IF(AND(ISNUMBER('Control Sample Data'!Q94),'Control Sample Data'!Q94&lt;35,'Control Sample Data'!Q94&gt;0),'Control Sample Data'!Q94-'Choose Housekeeping Genes'!AO$20,35-'Choose Housekeeping Genes'!AO$20),"")</f>
        <v/>
      </c>
      <c r="AN94" s="22" t="str">
        <f>IF(SUM('Control Sample Data'!R$3:R$194)&gt;10,IF(AND(ISNUMBER('Control Sample Data'!R94),'Control Sample Data'!R94&lt;35,'Control Sample Data'!R94&gt;0),'Control Sample Data'!R94-'Choose Housekeeping Genes'!AP$20,35-'Choose Housekeeping Genes'!AP$20),"")</f>
        <v/>
      </c>
      <c r="AO94" s="22" t="str">
        <f>IF(SUM('Control Sample Data'!S$3:S$194)&gt;10,IF(AND(ISNUMBER('Control Sample Data'!S94),'Control Sample Data'!S94&lt;35,'Control Sample Data'!S94&gt;0),'Control Sample Data'!S94-'Choose Housekeeping Genes'!AQ$20,35-'Choose Housekeeping Genes'!AQ$20),"")</f>
        <v/>
      </c>
      <c r="AP94" s="22" t="str">
        <f>IF(SUM('Control Sample Data'!T$3:T$194)&gt;10,IF(AND(ISNUMBER('Control Sample Data'!T94),'Control Sample Data'!T94&lt;35,'Control Sample Data'!T94&gt;0),'Control Sample Data'!T94-'Choose Housekeeping Genes'!AR$20,35-'Choose Housekeeping Genes'!AR$20),"")</f>
        <v/>
      </c>
      <c r="AQ94" s="22" t="str">
        <f>IF(SUM('Control Sample Data'!U$3:U$194)&gt;10,IF(AND(ISNUMBER('Control Sample Data'!U94),'Control Sample Data'!U94&lt;35,'Control Sample Data'!U94&gt;0),'Control Sample Data'!U94-'Choose Housekeeping Genes'!AS$20,35-'Choose Housekeeping Genes'!AS$20),"")</f>
        <v/>
      </c>
      <c r="AR94" s="22" t="str">
        <f>IF(SUM('Control Sample Data'!V$3:V$194)&gt;10,IF(AND(ISNUMBER('Control Sample Data'!V94),'Control Sample Data'!V94&lt;35,'Control Sample Data'!V94&gt;0),'Control Sample Data'!V94-'Choose Housekeeping Genes'!AT$20,35-'Choose Housekeeping Genes'!AT$20),"")</f>
        <v/>
      </c>
      <c r="AS94" s="73" t="str">
        <f>'Control Sample Data'!A94</f>
        <v>linc1257-1</v>
      </c>
      <c r="AT94" s="21" t="s">
        <v>258</v>
      </c>
      <c r="AU94" s="22" t="str">
        <f ca="1">IF(ISNUMBER(C94-'Choose Housekeeping Genes'!D$12),C94-'Choose Housekeeping Genes'!D$12,"")</f>
        <v/>
      </c>
      <c r="AV94" s="22" t="str">
        <f ca="1">IF(ISNUMBER(D94-'Choose Housekeeping Genes'!E$12),D94-'Choose Housekeeping Genes'!E$12,"")</f>
        <v/>
      </c>
      <c r="AW94" s="22" t="str">
        <f ca="1">IF(ISNUMBER(E94-'Choose Housekeeping Genes'!F$12),E94-'Choose Housekeeping Genes'!F$12,"")</f>
        <v/>
      </c>
      <c r="AX94" s="22" t="str">
        <f ca="1">IF(ISNUMBER(F94-'Choose Housekeeping Genes'!G$12),F94-'Choose Housekeeping Genes'!G$12,"")</f>
        <v/>
      </c>
      <c r="AY94" s="22" t="str">
        <f ca="1">IF(ISNUMBER(G94-'Choose Housekeeping Genes'!H$12),G94-'Choose Housekeeping Genes'!H$12,"")</f>
        <v/>
      </c>
      <c r="AZ94" s="22" t="str">
        <f ca="1">IF(ISNUMBER(H94-'Choose Housekeeping Genes'!I$12),H94-'Choose Housekeeping Genes'!I$12,"")</f>
        <v/>
      </c>
      <c r="BA94" s="22" t="str">
        <f ca="1">IF(ISNUMBER(I94-'Choose Housekeeping Genes'!J$12),I94-'Choose Housekeeping Genes'!J$12,"")</f>
        <v/>
      </c>
      <c r="BB94" s="22" t="str">
        <f ca="1">IF(ISNUMBER(J94-'Choose Housekeeping Genes'!K$12),J94-'Choose Housekeeping Genes'!K$12,"")</f>
        <v/>
      </c>
      <c r="BC94" s="22" t="str">
        <f ca="1">IF(ISNUMBER(K94-'Choose Housekeeping Genes'!L$12),K94-'Choose Housekeeping Genes'!L$12,"")</f>
        <v/>
      </c>
      <c r="BD94" s="22" t="str">
        <f ca="1">IF(ISNUMBER(L94-'Choose Housekeeping Genes'!M$12),L94-'Choose Housekeeping Genes'!M$12,"")</f>
        <v/>
      </c>
      <c r="BE94" s="22" t="str">
        <f ca="1">IF(ISNUMBER(M94-'Choose Housekeeping Genes'!N$12),M94-'Choose Housekeeping Genes'!N$12,"")</f>
        <v/>
      </c>
      <c r="BF94" s="22" t="str">
        <f ca="1">IF(ISNUMBER(N94-'Choose Housekeeping Genes'!O$12),N94-'Choose Housekeeping Genes'!O$12,"")</f>
        <v/>
      </c>
      <c r="BG94" s="22" t="str">
        <f ca="1">IF(ISNUMBER(O94-'Choose Housekeeping Genes'!P$12),O94-'Choose Housekeeping Genes'!P$12,"")</f>
        <v/>
      </c>
      <c r="BH94" s="22" t="str">
        <f ca="1">IF(ISNUMBER(P94-'Choose Housekeeping Genes'!Q$12),P94-'Choose Housekeeping Genes'!Q$12,"")</f>
        <v/>
      </c>
      <c r="BI94" s="22" t="str">
        <f ca="1">IF(ISNUMBER(Q94-'Choose Housekeeping Genes'!R$12),Q94-'Choose Housekeeping Genes'!R$12,"")</f>
        <v/>
      </c>
      <c r="BJ94" s="22" t="str">
        <f ca="1">IF(ISNUMBER(R94-'Choose Housekeeping Genes'!S$12),R94-'Choose Housekeeping Genes'!S$12,"")</f>
        <v/>
      </c>
      <c r="BK94" s="22" t="str">
        <f ca="1">IF(ISNUMBER(S94-'Choose Housekeeping Genes'!T$12),S94-'Choose Housekeeping Genes'!T$12,"")</f>
        <v/>
      </c>
      <c r="BL94" s="22" t="str">
        <f ca="1">IF(ISNUMBER(T94-'Choose Housekeeping Genes'!U$12),T94-'Choose Housekeeping Genes'!U$12,"")</f>
        <v/>
      </c>
      <c r="BM94" s="22" t="str">
        <f ca="1">IF(ISNUMBER(U94-'Choose Housekeeping Genes'!V$12),U94-'Choose Housekeeping Genes'!V$12,"")</f>
        <v/>
      </c>
      <c r="BN94" s="22" t="str">
        <f ca="1">IF(ISNUMBER(V94-'Choose Housekeeping Genes'!W$12),V94-'Choose Housekeeping Genes'!W$12,"")</f>
        <v/>
      </c>
      <c r="BO94" s="147" t="str">
        <f t="shared" si="48"/>
        <v>linc1257-1</v>
      </c>
      <c r="BP94" s="145" t="s">
        <v>258</v>
      </c>
      <c r="BQ94" s="22" t="str">
        <f ca="1">IF(ISNUMBER(Y94-'Choose Housekeeping Genes'!AA$12),Y94-'Choose Housekeeping Genes'!AA$12,"")</f>
        <v/>
      </c>
      <c r="BR94" s="22" t="str">
        <f ca="1">IF(ISNUMBER(Z94-'Choose Housekeeping Genes'!AB$12),Z94-'Choose Housekeeping Genes'!AB$12,"")</f>
        <v/>
      </c>
      <c r="BS94" s="22" t="str">
        <f ca="1">IF(ISNUMBER(AA94-'Choose Housekeeping Genes'!AC$12),AA94-'Choose Housekeeping Genes'!AC$12,"")</f>
        <v/>
      </c>
      <c r="BT94" s="22" t="str">
        <f ca="1">IF(ISNUMBER(AB94-'Choose Housekeeping Genes'!AD$12),AB94-'Choose Housekeeping Genes'!AD$12,"")</f>
        <v/>
      </c>
      <c r="BU94" s="22" t="str">
        <f ca="1">IF(ISNUMBER(AC94-'Choose Housekeeping Genes'!AE$12),AC94-'Choose Housekeeping Genes'!AE$12,"")</f>
        <v/>
      </c>
      <c r="BV94" s="22" t="str">
        <f ca="1">IF(ISNUMBER(AD94-'Choose Housekeeping Genes'!AF$12),AD94-'Choose Housekeeping Genes'!AF$12,"")</f>
        <v/>
      </c>
      <c r="BW94" s="22" t="str">
        <f ca="1">IF(ISNUMBER(AE94-'Choose Housekeeping Genes'!AG$12),AE94-'Choose Housekeeping Genes'!AG$12,"")</f>
        <v/>
      </c>
      <c r="BX94" s="22" t="str">
        <f ca="1">IF(ISNUMBER(AF94-'Choose Housekeeping Genes'!AH$12),AF94-'Choose Housekeeping Genes'!AH$12,"")</f>
        <v/>
      </c>
      <c r="BY94" s="22" t="str">
        <f ca="1">IF(ISNUMBER(AG94-'Choose Housekeeping Genes'!AI$12),AG94-'Choose Housekeeping Genes'!AI$12,"")</f>
        <v/>
      </c>
      <c r="BZ94" s="22" t="str">
        <f ca="1">IF(ISNUMBER(AH94-'Choose Housekeeping Genes'!AJ$12),AH94-'Choose Housekeeping Genes'!AJ$12,"")</f>
        <v/>
      </c>
      <c r="CA94" s="22" t="str">
        <f ca="1">IF(ISNUMBER(AI94-'Choose Housekeeping Genes'!AK$12),AI94-'Choose Housekeeping Genes'!AK$12,"")</f>
        <v/>
      </c>
      <c r="CB94" s="22" t="str">
        <f ca="1">IF(ISNUMBER(AJ94-'Choose Housekeeping Genes'!AL$12),AJ94-'Choose Housekeeping Genes'!AL$12,"")</f>
        <v/>
      </c>
      <c r="CC94" s="22" t="str">
        <f ca="1">IF(ISNUMBER(AK94-'Choose Housekeeping Genes'!AM$12),AK94-'Choose Housekeeping Genes'!AM$12,"")</f>
        <v/>
      </c>
      <c r="CD94" s="22" t="str">
        <f ca="1">IF(ISNUMBER(AL94-'Choose Housekeeping Genes'!AN$12),AL94-'Choose Housekeeping Genes'!AN$12,"")</f>
        <v/>
      </c>
      <c r="CE94" s="22" t="str">
        <f ca="1">IF(ISNUMBER(AM94-'Choose Housekeeping Genes'!AO$12),AM94-'Choose Housekeeping Genes'!AO$12,"")</f>
        <v/>
      </c>
      <c r="CF94" s="22" t="str">
        <f ca="1">IF(ISNUMBER(AN94-'Choose Housekeeping Genes'!AP$12),AN94-'Choose Housekeeping Genes'!AP$12,"")</f>
        <v/>
      </c>
      <c r="CG94" s="22" t="str">
        <f ca="1">IF(ISNUMBER(AO94-'Choose Housekeeping Genes'!AQ$12),AO94-'Choose Housekeeping Genes'!AQ$12,"")</f>
        <v/>
      </c>
      <c r="CH94" s="22" t="str">
        <f ca="1">IF(ISNUMBER(AP94-'Choose Housekeeping Genes'!AR$12),AP94-'Choose Housekeeping Genes'!AR$12,"")</f>
        <v/>
      </c>
      <c r="CI94" s="22" t="str">
        <f ca="1">IF(ISNUMBER(AQ94-'Choose Housekeeping Genes'!AS$12),AQ94-'Choose Housekeeping Genes'!AS$12,"")</f>
        <v/>
      </c>
      <c r="CJ94" s="22" t="str">
        <f ca="1">IF(ISNUMBER(AR94-'Choose Housekeeping Genes'!AT$12),AR94-'Choose Housekeeping Genes'!AT$12,"")</f>
        <v/>
      </c>
      <c r="CK94" s="69" t="e">
        <f t="shared" ca="1" si="49"/>
        <v>#DIV/0!</v>
      </c>
      <c r="CL94" s="148" t="e">
        <f t="shared" ca="1" si="50"/>
        <v>#DIV/0!</v>
      </c>
      <c r="DA94" s="73" t="str">
        <f>'Transcript table'!C102</f>
        <v>linc1257-1</v>
      </c>
      <c r="DB94" s="21" t="s">
        <v>258</v>
      </c>
      <c r="DC94" s="68" t="str">
        <f t="shared" ca="1" si="51"/>
        <v/>
      </c>
      <c r="DD94" s="68" t="str">
        <f t="shared" ca="1" si="52"/>
        <v/>
      </c>
      <c r="DE94" s="68" t="str">
        <f t="shared" ca="1" si="53"/>
        <v/>
      </c>
      <c r="DF94" s="68" t="str">
        <f t="shared" ca="1" si="54"/>
        <v/>
      </c>
      <c r="DG94" s="68" t="str">
        <f t="shared" ca="1" si="55"/>
        <v/>
      </c>
      <c r="DH94" s="68" t="str">
        <f t="shared" ca="1" si="56"/>
        <v/>
      </c>
      <c r="DI94" s="68" t="str">
        <f t="shared" ca="1" si="57"/>
        <v/>
      </c>
      <c r="DJ94" s="68" t="str">
        <f t="shared" ca="1" si="58"/>
        <v/>
      </c>
      <c r="DK94" s="68" t="str">
        <f t="shared" ca="1" si="59"/>
        <v/>
      </c>
      <c r="DL94" s="68" t="str">
        <f t="shared" ca="1" si="60"/>
        <v/>
      </c>
      <c r="DM94" s="68" t="str">
        <f t="shared" ca="1" si="61"/>
        <v/>
      </c>
      <c r="DN94" s="68" t="str">
        <f t="shared" ca="1" si="62"/>
        <v/>
      </c>
      <c r="DO94" s="68" t="str">
        <f t="shared" ca="1" si="63"/>
        <v/>
      </c>
      <c r="DP94" s="68" t="str">
        <f t="shared" ca="1" si="64"/>
        <v/>
      </c>
      <c r="DQ94" s="68" t="str">
        <f t="shared" ca="1" si="65"/>
        <v/>
      </c>
      <c r="DR94" s="68" t="str">
        <f t="shared" ca="1" si="66"/>
        <v/>
      </c>
      <c r="DS94" s="68" t="str">
        <f t="shared" ca="1" si="67"/>
        <v/>
      </c>
      <c r="DT94" s="68" t="str">
        <f t="shared" ca="1" si="68"/>
        <v/>
      </c>
      <c r="DU94" s="68" t="str">
        <f t="shared" ca="1" si="69"/>
        <v/>
      </c>
      <c r="DV94" s="68" t="str">
        <f t="shared" ca="1" si="70"/>
        <v/>
      </c>
      <c r="DW94" s="146" t="str">
        <f>'Transcript table'!C102</f>
        <v>linc1257-1</v>
      </c>
      <c r="DX94" s="145" t="s">
        <v>258</v>
      </c>
      <c r="DY94" s="68" t="str">
        <f t="shared" ca="1" si="71"/>
        <v/>
      </c>
      <c r="DZ94" s="68" t="str">
        <f t="shared" ca="1" si="72"/>
        <v/>
      </c>
      <c r="EA94" s="68" t="str">
        <f t="shared" ca="1" si="73"/>
        <v/>
      </c>
      <c r="EB94" s="68" t="str">
        <f t="shared" ca="1" si="74"/>
        <v/>
      </c>
      <c r="EC94" s="68" t="str">
        <f t="shared" ca="1" si="75"/>
        <v/>
      </c>
      <c r="ED94" s="68" t="str">
        <f t="shared" ca="1" si="76"/>
        <v/>
      </c>
      <c r="EE94" s="68" t="str">
        <f t="shared" ca="1" si="77"/>
        <v/>
      </c>
      <c r="EF94" s="68" t="str">
        <f t="shared" ca="1" si="78"/>
        <v/>
      </c>
      <c r="EG94" s="68" t="str">
        <f t="shared" ca="1" si="79"/>
        <v/>
      </c>
      <c r="EH94" s="68" t="str">
        <f t="shared" ca="1" si="80"/>
        <v/>
      </c>
      <c r="EI94" s="68" t="str">
        <f t="shared" ca="1" si="81"/>
        <v/>
      </c>
      <c r="EJ94" s="68" t="str">
        <f t="shared" ca="1" si="82"/>
        <v/>
      </c>
      <c r="EK94" s="68" t="str">
        <f t="shared" ca="1" si="83"/>
        <v/>
      </c>
      <c r="EL94" s="68" t="str">
        <f t="shared" ca="1" si="84"/>
        <v/>
      </c>
      <c r="EM94" s="68" t="str">
        <f t="shared" ca="1" si="85"/>
        <v/>
      </c>
      <c r="EN94" s="68" t="str">
        <f t="shared" ca="1" si="86"/>
        <v/>
      </c>
      <c r="EO94" s="68" t="str">
        <f t="shared" ca="1" si="87"/>
        <v/>
      </c>
      <c r="EP94" s="68" t="str">
        <f t="shared" ca="1" si="88"/>
        <v/>
      </c>
      <c r="EQ94" s="68" t="str">
        <f t="shared" ca="1" si="89"/>
        <v/>
      </c>
      <c r="ER94" s="68" t="str">
        <f t="shared" ca="1" si="90"/>
        <v/>
      </c>
    </row>
    <row r="95" spans="1:148" ht="12.75" customHeight="1">
      <c r="A95" s="139" t="str">
        <f>'Test Sample Data'!A95</f>
        <v>linc1257-2</v>
      </c>
      <c r="B95" s="141" t="s">
        <v>256</v>
      </c>
      <c r="C95" s="22" t="str">
        <f>IF(SUM('Test Sample Data'!C$3:C$194)&gt;10,IF(AND(ISNUMBER('Test Sample Data'!C95),'Test Sample Data'!C95&lt;35,'Test Sample Data'!C95&gt;0),'Test Sample Data'!C95-'Choose Housekeeping Genes'!D$20,35-'Choose Housekeeping Genes'!D$20),"")</f>
        <v/>
      </c>
      <c r="D95" s="22" t="str">
        <f>IF(SUM('Test Sample Data'!D$3:D$194)&gt;10,IF(AND(ISNUMBER('Test Sample Data'!D95),'Test Sample Data'!D95&lt;35,'Test Sample Data'!D95&gt;0),'Test Sample Data'!D95-'Choose Housekeeping Genes'!E$20,35-'Choose Housekeeping Genes'!E$20),"")</f>
        <v/>
      </c>
      <c r="E95" s="22" t="str">
        <f>IF(SUM('Test Sample Data'!E$3:E$194)&gt;10,IF(AND(ISNUMBER('Test Sample Data'!E95),'Test Sample Data'!E95&lt;35,'Test Sample Data'!E95&gt;0),'Test Sample Data'!E95-'Choose Housekeeping Genes'!F$20,35-'Choose Housekeeping Genes'!F$20),"")</f>
        <v/>
      </c>
      <c r="F95" s="22" t="str">
        <f>IF(SUM('Test Sample Data'!F$3:F$194)&gt;10,IF(AND(ISNUMBER('Test Sample Data'!F95),'Test Sample Data'!F95&lt;35,'Test Sample Data'!F95&gt;0),'Test Sample Data'!F95-'Choose Housekeeping Genes'!G$20,35-'Choose Housekeeping Genes'!G$20),"")</f>
        <v/>
      </c>
      <c r="G95" s="22" t="str">
        <f>IF(SUM('Test Sample Data'!G$3:G$194)&gt;10,IF(AND(ISNUMBER('Test Sample Data'!G95),'Test Sample Data'!G95&lt;35,'Test Sample Data'!G95&gt;0),'Test Sample Data'!G95-'Choose Housekeeping Genes'!H$20,35-'Choose Housekeeping Genes'!H$20),"")</f>
        <v/>
      </c>
      <c r="H95" s="22" t="str">
        <f>IF(SUM('Test Sample Data'!H$3:H$194)&gt;10,IF(AND(ISNUMBER('Test Sample Data'!H95),'Test Sample Data'!H95&lt;35,'Test Sample Data'!H95&gt;0),'Test Sample Data'!H95-'Choose Housekeeping Genes'!I$20,35-'Choose Housekeeping Genes'!I$20),"")</f>
        <v/>
      </c>
      <c r="I95" s="22" t="str">
        <f>IF(SUM('Test Sample Data'!I$3:I$194)&gt;10,IF(AND(ISNUMBER('Test Sample Data'!I95),'Test Sample Data'!I95&lt;35,'Test Sample Data'!I95&gt;0),'Test Sample Data'!I95-'Choose Housekeeping Genes'!J$20,35-'Choose Housekeeping Genes'!J$20),"")</f>
        <v/>
      </c>
      <c r="J95" s="22" t="str">
        <f>IF(SUM('Test Sample Data'!J$3:J$194)&gt;10,IF(AND(ISNUMBER('Test Sample Data'!J95),'Test Sample Data'!J95&lt;35,'Test Sample Data'!J95&gt;0),'Test Sample Data'!J95-'Choose Housekeeping Genes'!K$20,35-'Choose Housekeeping Genes'!K$20),"")</f>
        <v/>
      </c>
      <c r="K95" s="22" t="str">
        <f>IF(SUM('Test Sample Data'!K$3:K$194)&gt;10,IF(AND(ISNUMBER('Test Sample Data'!K95),'Test Sample Data'!K95&lt;35,'Test Sample Data'!K95&gt;0),'Test Sample Data'!K95-'Choose Housekeeping Genes'!L$20,35-'Choose Housekeeping Genes'!L$20),"")</f>
        <v/>
      </c>
      <c r="L95" s="22" t="str">
        <f>IF(SUM('Test Sample Data'!L$3:L$194)&gt;10,IF(AND(ISNUMBER('Test Sample Data'!L95),'Test Sample Data'!L95&lt;35,'Test Sample Data'!L95&gt;0),'Test Sample Data'!L95-'Choose Housekeeping Genes'!M$20,35-'Choose Housekeeping Genes'!M$20),"")</f>
        <v/>
      </c>
      <c r="M95" s="22" t="str">
        <f>IF(SUM('Test Sample Data'!M$3:M$194)&gt;10,IF(AND(ISNUMBER('Test Sample Data'!M95),'Test Sample Data'!M95&lt;35,'Test Sample Data'!M95&gt;0),'Test Sample Data'!M95-'Choose Housekeeping Genes'!N$20,35-'Choose Housekeeping Genes'!N$20),"")</f>
        <v/>
      </c>
      <c r="N95" s="22" t="str">
        <f>IF(SUM('Test Sample Data'!N$3:N$194)&gt;10,IF(AND(ISNUMBER('Test Sample Data'!N95),'Test Sample Data'!N95&lt;35,'Test Sample Data'!N95&gt;0),'Test Sample Data'!N95-'Choose Housekeeping Genes'!O$20,35-'Choose Housekeeping Genes'!O$20),"")</f>
        <v/>
      </c>
      <c r="O95" s="22" t="str">
        <f>IF(SUM('Test Sample Data'!O$3:O$194)&gt;10,IF(AND(ISNUMBER('Test Sample Data'!O95),'Test Sample Data'!O95&lt;35,'Test Sample Data'!O95&gt;0),'Test Sample Data'!O95-'Choose Housekeeping Genes'!P$20,35-'Choose Housekeeping Genes'!P$20),"")</f>
        <v/>
      </c>
      <c r="P95" s="22" t="str">
        <f>IF(SUM('Test Sample Data'!P$3:P$194)&gt;10,IF(AND(ISNUMBER('Test Sample Data'!P95),'Test Sample Data'!P95&lt;35,'Test Sample Data'!P95&gt;0),'Test Sample Data'!P95-'Choose Housekeeping Genes'!Q$20,35-'Choose Housekeeping Genes'!Q$20),"")</f>
        <v/>
      </c>
      <c r="Q95" s="22" t="str">
        <f>IF(SUM('Test Sample Data'!Q$3:Q$194)&gt;10,IF(AND(ISNUMBER('Test Sample Data'!Q95),'Test Sample Data'!Q95&lt;35,'Test Sample Data'!Q95&gt;0),'Test Sample Data'!Q95-'Choose Housekeeping Genes'!R$20,35-'Choose Housekeeping Genes'!R$20),"")</f>
        <v/>
      </c>
      <c r="R95" s="22" t="str">
        <f>IF(SUM('Test Sample Data'!R$3:R$194)&gt;10,IF(AND(ISNUMBER('Test Sample Data'!R95),'Test Sample Data'!R95&lt;35,'Test Sample Data'!R95&gt;0),'Test Sample Data'!R95-'Choose Housekeeping Genes'!S$20,35-'Choose Housekeeping Genes'!S$20),"")</f>
        <v/>
      </c>
      <c r="S95" s="22" t="str">
        <f>IF(SUM('Test Sample Data'!S$3:S$194)&gt;10,IF(AND(ISNUMBER('Test Sample Data'!S95),'Test Sample Data'!S95&lt;35,'Test Sample Data'!S95&gt;0),'Test Sample Data'!S95-'Choose Housekeeping Genes'!T$20,35-'Choose Housekeeping Genes'!T$20),"")</f>
        <v/>
      </c>
      <c r="T95" s="22" t="str">
        <f>IF(SUM('Test Sample Data'!T$3:T$194)&gt;10,IF(AND(ISNUMBER('Test Sample Data'!T95),'Test Sample Data'!T95&lt;35,'Test Sample Data'!T95&gt;0),'Test Sample Data'!T95-'Choose Housekeeping Genes'!U$20,35-'Choose Housekeeping Genes'!U$20),"")</f>
        <v/>
      </c>
      <c r="U95" s="22" t="str">
        <f>IF(SUM('Test Sample Data'!U$3:U$194)&gt;10,IF(AND(ISNUMBER('Test Sample Data'!U95),'Test Sample Data'!U95&lt;35,'Test Sample Data'!U95&gt;0),'Test Sample Data'!U95-'Choose Housekeeping Genes'!V$20,35-'Choose Housekeeping Genes'!V$20),"")</f>
        <v/>
      </c>
      <c r="V95" s="22" t="str">
        <f>IF(SUM('Test Sample Data'!V$3:V$194)&gt;10,IF(AND(ISNUMBER('Test Sample Data'!V95),'Test Sample Data'!V95&lt;35,'Test Sample Data'!V95&gt;0),'Test Sample Data'!V95-'Choose Housekeeping Genes'!W$20,35-'Choose Housekeeping Genes'!W$20),"")</f>
        <v/>
      </c>
      <c r="W95" s="144" t="str">
        <f>'Control Sample Data'!A95</f>
        <v>linc1257-2</v>
      </c>
      <c r="X95" s="145" t="s">
        <v>256</v>
      </c>
      <c r="Y95" s="22" t="str">
        <f>IF(SUM('Control Sample Data'!C$3:C$194)&gt;10,IF(AND(ISNUMBER('Control Sample Data'!C95),'Control Sample Data'!C95&lt;35,'Control Sample Data'!C95&gt;0),'Control Sample Data'!C95-'Choose Housekeeping Genes'!AA$20,35-'Choose Housekeeping Genes'!AA$20),"")</f>
        <v/>
      </c>
      <c r="Z95" s="22" t="str">
        <f>IF(SUM('Control Sample Data'!D$3:D$194)&gt;10,IF(AND(ISNUMBER('Control Sample Data'!D95),'Control Sample Data'!D95&lt;35,'Control Sample Data'!D95&gt;0),'Control Sample Data'!D95-'Choose Housekeeping Genes'!AB$20,35-'Choose Housekeeping Genes'!AB$20),"")</f>
        <v/>
      </c>
      <c r="AA95" s="22" t="str">
        <f>IF(SUM('Control Sample Data'!E$3:E$194)&gt;10,IF(AND(ISNUMBER('Control Sample Data'!E95),'Control Sample Data'!E95&lt;35,'Control Sample Data'!E95&gt;0),'Control Sample Data'!E95-'Choose Housekeeping Genes'!AC$20,35-'Choose Housekeeping Genes'!AC$20),"")</f>
        <v/>
      </c>
      <c r="AB95" s="22" t="str">
        <f>IF(SUM('Control Sample Data'!F$3:F$194)&gt;10,IF(AND(ISNUMBER('Control Sample Data'!F95),'Control Sample Data'!F95&lt;35,'Control Sample Data'!F95&gt;0),'Control Sample Data'!F95-'Choose Housekeeping Genes'!AD$20,35-'Choose Housekeeping Genes'!AD$20),"")</f>
        <v/>
      </c>
      <c r="AC95" s="22" t="str">
        <f>IF(SUM('Control Sample Data'!G$3:G$194)&gt;10,IF(AND(ISNUMBER('Control Sample Data'!G95),'Control Sample Data'!G95&lt;35,'Control Sample Data'!G95&gt;0),'Control Sample Data'!G95-'Choose Housekeeping Genes'!AE$20,35-'Choose Housekeeping Genes'!AE$20),"")</f>
        <v/>
      </c>
      <c r="AD95" s="22" t="str">
        <f>IF(SUM('Control Sample Data'!H$3:H$194)&gt;10,IF(AND(ISNUMBER('Control Sample Data'!H95),'Control Sample Data'!H95&lt;35,'Control Sample Data'!H95&gt;0),'Control Sample Data'!H95-'Choose Housekeeping Genes'!AF$20,35-'Choose Housekeeping Genes'!AF$20),"")</f>
        <v/>
      </c>
      <c r="AE95" s="22" t="str">
        <f>IF(SUM('Control Sample Data'!I$3:I$194)&gt;10,IF(AND(ISNUMBER('Control Sample Data'!I95),'Control Sample Data'!I95&lt;35,'Control Sample Data'!I95&gt;0),'Control Sample Data'!I95-'Choose Housekeeping Genes'!AG$20,35-'Choose Housekeeping Genes'!AG$20),"")</f>
        <v/>
      </c>
      <c r="AF95" s="22" t="str">
        <f>IF(SUM('Control Sample Data'!J$3:J$194)&gt;10,IF(AND(ISNUMBER('Control Sample Data'!J95),'Control Sample Data'!J95&lt;35,'Control Sample Data'!J95&gt;0),'Control Sample Data'!J95-'Choose Housekeeping Genes'!AH$20,35-'Choose Housekeeping Genes'!AH$20),"")</f>
        <v/>
      </c>
      <c r="AG95" s="22" t="str">
        <f>IF(SUM('Control Sample Data'!K$3:K$194)&gt;10,IF(AND(ISNUMBER('Control Sample Data'!K95),'Control Sample Data'!K95&lt;35,'Control Sample Data'!K95&gt;0),'Control Sample Data'!K95-'Choose Housekeeping Genes'!AI$20,35-'Choose Housekeeping Genes'!AI$20),"")</f>
        <v/>
      </c>
      <c r="AH95" s="22" t="str">
        <f>IF(SUM('Control Sample Data'!L$3:L$194)&gt;10,IF(AND(ISNUMBER('Control Sample Data'!L95),'Control Sample Data'!L95&lt;35,'Control Sample Data'!L95&gt;0),'Control Sample Data'!L95-'Choose Housekeeping Genes'!AJ$20,35-'Choose Housekeeping Genes'!AJ$20),"")</f>
        <v/>
      </c>
      <c r="AI95" s="22" t="str">
        <f>IF(SUM('Control Sample Data'!M$3:M$194)&gt;10,IF(AND(ISNUMBER('Control Sample Data'!M95),'Control Sample Data'!M95&lt;35,'Control Sample Data'!M95&gt;0),'Control Sample Data'!M95-'Choose Housekeeping Genes'!AK$20,35-'Choose Housekeeping Genes'!AK$20),"")</f>
        <v/>
      </c>
      <c r="AJ95" s="22" t="str">
        <f>IF(SUM('Control Sample Data'!N$3:N$194)&gt;10,IF(AND(ISNUMBER('Control Sample Data'!N95),'Control Sample Data'!N95&lt;35,'Control Sample Data'!N95&gt;0),'Control Sample Data'!N95-'Choose Housekeeping Genes'!AL$20,35-'Choose Housekeeping Genes'!AL$20),"")</f>
        <v/>
      </c>
      <c r="AK95" s="22" t="str">
        <f>IF(SUM('Control Sample Data'!O$3:O$194)&gt;10,IF(AND(ISNUMBER('Control Sample Data'!O95),'Control Sample Data'!O95&lt;35,'Control Sample Data'!O95&gt;0),'Control Sample Data'!O95-'Choose Housekeeping Genes'!AM$20,35-'Choose Housekeeping Genes'!AM$20),"")</f>
        <v/>
      </c>
      <c r="AL95" s="22" t="str">
        <f>IF(SUM('Control Sample Data'!P$3:P$194)&gt;10,IF(AND(ISNUMBER('Control Sample Data'!P95),'Control Sample Data'!P95&lt;35,'Control Sample Data'!P95&gt;0),'Control Sample Data'!P95-'Choose Housekeeping Genes'!AN$20,35-'Choose Housekeeping Genes'!AN$20),"")</f>
        <v/>
      </c>
      <c r="AM95" s="22" t="str">
        <f>IF(SUM('Control Sample Data'!Q$3:Q$194)&gt;10,IF(AND(ISNUMBER('Control Sample Data'!Q95),'Control Sample Data'!Q95&lt;35,'Control Sample Data'!Q95&gt;0),'Control Sample Data'!Q95-'Choose Housekeeping Genes'!AO$20,35-'Choose Housekeeping Genes'!AO$20),"")</f>
        <v/>
      </c>
      <c r="AN95" s="22" t="str">
        <f>IF(SUM('Control Sample Data'!R$3:R$194)&gt;10,IF(AND(ISNUMBER('Control Sample Data'!R95),'Control Sample Data'!R95&lt;35,'Control Sample Data'!R95&gt;0),'Control Sample Data'!R95-'Choose Housekeeping Genes'!AP$20,35-'Choose Housekeeping Genes'!AP$20),"")</f>
        <v/>
      </c>
      <c r="AO95" s="22" t="str">
        <f>IF(SUM('Control Sample Data'!S$3:S$194)&gt;10,IF(AND(ISNUMBER('Control Sample Data'!S95),'Control Sample Data'!S95&lt;35,'Control Sample Data'!S95&gt;0),'Control Sample Data'!S95-'Choose Housekeeping Genes'!AQ$20,35-'Choose Housekeeping Genes'!AQ$20),"")</f>
        <v/>
      </c>
      <c r="AP95" s="22" t="str">
        <f>IF(SUM('Control Sample Data'!T$3:T$194)&gt;10,IF(AND(ISNUMBER('Control Sample Data'!T95),'Control Sample Data'!T95&lt;35,'Control Sample Data'!T95&gt;0),'Control Sample Data'!T95-'Choose Housekeeping Genes'!AR$20,35-'Choose Housekeeping Genes'!AR$20),"")</f>
        <v/>
      </c>
      <c r="AQ95" s="22" t="str">
        <f>IF(SUM('Control Sample Data'!U$3:U$194)&gt;10,IF(AND(ISNUMBER('Control Sample Data'!U95),'Control Sample Data'!U95&lt;35,'Control Sample Data'!U95&gt;0),'Control Sample Data'!U95-'Choose Housekeeping Genes'!AS$20,35-'Choose Housekeeping Genes'!AS$20),"")</f>
        <v/>
      </c>
      <c r="AR95" s="22" t="str">
        <f>IF(SUM('Control Sample Data'!V$3:V$194)&gt;10,IF(AND(ISNUMBER('Control Sample Data'!V95),'Control Sample Data'!V95&lt;35,'Control Sample Data'!V95&gt;0),'Control Sample Data'!V95-'Choose Housekeeping Genes'!AT$20,35-'Choose Housekeeping Genes'!AT$20),"")</f>
        <v/>
      </c>
      <c r="AS95" s="73" t="str">
        <f>'Control Sample Data'!A95</f>
        <v>linc1257-2</v>
      </c>
      <c r="AT95" s="21" t="s">
        <v>256</v>
      </c>
      <c r="AU95" s="22" t="str">
        <f ca="1">IF(ISNUMBER(C95-'Choose Housekeeping Genes'!D$12),C95-'Choose Housekeeping Genes'!D$12,"")</f>
        <v/>
      </c>
      <c r="AV95" s="22" t="str">
        <f ca="1">IF(ISNUMBER(D95-'Choose Housekeeping Genes'!E$12),D95-'Choose Housekeeping Genes'!E$12,"")</f>
        <v/>
      </c>
      <c r="AW95" s="22" t="str">
        <f ca="1">IF(ISNUMBER(E95-'Choose Housekeeping Genes'!F$12),E95-'Choose Housekeeping Genes'!F$12,"")</f>
        <v/>
      </c>
      <c r="AX95" s="22" t="str">
        <f ca="1">IF(ISNUMBER(F95-'Choose Housekeeping Genes'!G$12),F95-'Choose Housekeeping Genes'!G$12,"")</f>
        <v/>
      </c>
      <c r="AY95" s="22" t="str">
        <f ca="1">IF(ISNUMBER(G95-'Choose Housekeeping Genes'!H$12),G95-'Choose Housekeeping Genes'!H$12,"")</f>
        <v/>
      </c>
      <c r="AZ95" s="22" t="str">
        <f ca="1">IF(ISNUMBER(H95-'Choose Housekeeping Genes'!I$12),H95-'Choose Housekeeping Genes'!I$12,"")</f>
        <v/>
      </c>
      <c r="BA95" s="22" t="str">
        <f ca="1">IF(ISNUMBER(I95-'Choose Housekeeping Genes'!J$12),I95-'Choose Housekeeping Genes'!J$12,"")</f>
        <v/>
      </c>
      <c r="BB95" s="22" t="str">
        <f ca="1">IF(ISNUMBER(J95-'Choose Housekeeping Genes'!K$12),J95-'Choose Housekeeping Genes'!K$12,"")</f>
        <v/>
      </c>
      <c r="BC95" s="22" t="str">
        <f ca="1">IF(ISNUMBER(K95-'Choose Housekeeping Genes'!L$12),K95-'Choose Housekeeping Genes'!L$12,"")</f>
        <v/>
      </c>
      <c r="BD95" s="22" t="str">
        <f ca="1">IF(ISNUMBER(L95-'Choose Housekeeping Genes'!M$12),L95-'Choose Housekeeping Genes'!M$12,"")</f>
        <v/>
      </c>
      <c r="BE95" s="22" t="str">
        <f ca="1">IF(ISNUMBER(M95-'Choose Housekeeping Genes'!N$12),M95-'Choose Housekeeping Genes'!N$12,"")</f>
        <v/>
      </c>
      <c r="BF95" s="22" t="str">
        <f ca="1">IF(ISNUMBER(N95-'Choose Housekeeping Genes'!O$12),N95-'Choose Housekeeping Genes'!O$12,"")</f>
        <v/>
      </c>
      <c r="BG95" s="22" t="str">
        <f ca="1">IF(ISNUMBER(O95-'Choose Housekeeping Genes'!P$12),O95-'Choose Housekeeping Genes'!P$12,"")</f>
        <v/>
      </c>
      <c r="BH95" s="22" t="str">
        <f ca="1">IF(ISNUMBER(P95-'Choose Housekeeping Genes'!Q$12),P95-'Choose Housekeeping Genes'!Q$12,"")</f>
        <v/>
      </c>
      <c r="BI95" s="22" t="str">
        <f ca="1">IF(ISNUMBER(Q95-'Choose Housekeeping Genes'!R$12),Q95-'Choose Housekeeping Genes'!R$12,"")</f>
        <v/>
      </c>
      <c r="BJ95" s="22" t="str">
        <f ca="1">IF(ISNUMBER(R95-'Choose Housekeeping Genes'!S$12),R95-'Choose Housekeeping Genes'!S$12,"")</f>
        <v/>
      </c>
      <c r="BK95" s="22" t="str">
        <f ca="1">IF(ISNUMBER(S95-'Choose Housekeeping Genes'!T$12),S95-'Choose Housekeeping Genes'!T$12,"")</f>
        <v/>
      </c>
      <c r="BL95" s="22" t="str">
        <f ca="1">IF(ISNUMBER(T95-'Choose Housekeeping Genes'!U$12),T95-'Choose Housekeeping Genes'!U$12,"")</f>
        <v/>
      </c>
      <c r="BM95" s="22" t="str">
        <f ca="1">IF(ISNUMBER(U95-'Choose Housekeeping Genes'!V$12),U95-'Choose Housekeeping Genes'!V$12,"")</f>
        <v/>
      </c>
      <c r="BN95" s="22" t="str">
        <f ca="1">IF(ISNUMBER(V95-'Choose Housekeeping Genes'!W$12),V95-'Choose Housekeeping Genes'!W$12,"")</f>
        <v/>
      </c>
      <c r="BO95" s="147" t="str">
        <f t="shared" si="48"/>
        <v>linc1257-2</v>
      </c>
      <c r="BP95" s="145" t="s">
        <v>256</v>
      </c>
      <c r="BQ95" s="22" t="str">
        <f ca="1">IF(ISNUMBER(Y95-'Choose Housekeeping Genes'!AA$12),Y95-'Choose Housekeeping Genes'!AA$12,"")</f>
        <v/>
      </c>
      <c r="BR95" s="22" t="str">
        <f ca="1">IF(ISNUMBER(Z95-'Choose Housekeeping Genes'!AB$12),Z95-'Choose Housekeeping Genes'!AB$12,"")</f>
        <v/>
      </c>
      <c r="BS95" s="22" t="str">
        <f ca="1">IF(ISNUMBER(AA95-'Choose Housekeeping Genes'!AC$12),AA95-'Choose Housekeeping Genes'!AC$12,"")</f>
        <v/>
      </c>
      <c r="BT95" s="22" t="str">
        <f ca="1">IF(ISNUMBER(AB95-'Choose Housekeeping Genes'!AD$12),AB95-'Choose Housekeeping Genes'!AD$12,"")</f>
        <v/>
      </c>
      <c r="BU95" s="22" t="str">
        <f ca="1">IF(ISNUMBER(AC95-'Choose Housekeeping Genes'!AE$12),AC95-'Choose Housekeeping Genes'!AE$12,"")</f>
        <v/>
      </c>
      <c r="BV95" s="22" t="str">
        <f ca="1">IF(ISNUMBER(AD95-'Choose Housekeeping Genes'!AF$12),AD95-'Choose Housekeeping Genes'!AF$12,"")</f>
        <v/>
      </c>
      <c r="BW95" s="22" t="str">
        <f ca="1">IF(ISNUMBER(AE95-'Choose Housekeeping Genes'!AG$12),AE95-'Choose Housekeeping Genes'!AG$12,"")</f>
        <v/>
      </c>
      <c r="BX95" s="22" t="str">
        <f ca="1">IF(ISNUMBER(AF95-'Choose Housekeeping Genes'!AH$12),AF95-'Choose Housekeeping Genes'!AH$12,"")</f>
        <v/>
      </c>
      <c r="BY95" s="22" t="str">
        <f ca="1">IF(ISNUMBER(AG95-'Choose Housekeeping Genes'!AI$12),AG95-'Choose Housekeeping Genes'!AI$12,"")</f>
        <v/>
      </c>
      <c r="BZ95" s="22" t="str">
        <f ca="1">IF(ISNUMBER(AH95-'Choose Housekeeping Genes'!AJ$12),AH95-'Choose Housekeeping Genes'!AJ$12,"")</f>
        <v/>
      </c>
      <c r="CA95" s="22" t="str">
        <f ca="1">IF(ISNUMBER(AI95-'Choose Housekeeping Genes'!AK$12),AI95-'Choose Housekeeping Genes'!AK$12,"")</f>
        <v/>
      </c>
      <c r="CB95" s="22" t="str">
        <f ca="1">IF(ISNUMBER(AJ95-'Choose Housekeeping Genes'!AL$12),AJ95-'Choose Housekeeping Genes'!AL$12,"")</f>
        <v/>
      </c>
      <c r="CC95" s="22" t="str">
        <f ca="1">IF(ISNUMBER(AK95-'Choose Housekeeping Genes'!AM$12),AK95-'Choose Housekeeping Genes'!AM$12,"")</f>
        <v/>
      </c>
      <c r="CD95" s="22" t="str">
        <f ca="1">IF(ISNUMBER(AL95-'Choose Housekeeping Genes'!AN$12),AL95-'Choose Housekeeping Genes'!AN$12,"")</f>
        <v/>
      </c>
      <c r="CE95" s="22" t="str">
        <f ca="1">IF(ISNUMBER(AM95-'Choose Housekeeping Genes'!AO$12),AM95-'Choose Housekeeping Genes'!AO$12,"")</f>
        <v/>
      </c>
      <c r="CF95" s="22" t="str">
        <f ca="1">IF(ISNUMBER(AN95-'Choose Housekeeping Genes'!AP$12),AN95-'Choose Housekeeping Genes'!AP$12,"")</f>
        <v/>
      </c>
      <c r="CG95" s="22" t="str">
        <f ca="1">IF(ISNUMBER(AO95-'Choose Housekeeping Genes'!AQ$12),AO95-'Choose Housekeeping Genes'!AQ$12,"")</f>
        <v/>
      </c>
      <c r="CH95" s="22" t="str">
        <f ca="1">IF(ISNUMBER(AP95-'Choose Housekeeping Genes'!AR$12),AP95-'Choose Housekeeping Genes'!AR$12,"")</f>
        <v/>
      </c>
      <c r="CI95" s="22" t="str">
        <f ca="1">IF(ISNUMBER(AQ95-'Choose Housekeeping Genes'!AS$12),AQ95-'Choose Housekeeping Genes'!AS$12,"")</f>
        <v/>
      </c>
      <c r="CJ95" s="22" t="str">
        <f ca="1">IF(ISNUMBER(AR95-'Choose Housekeeping Genes'!AT$12),AR95-'Choose Housekeeping Genes'!AT$12,"")</f>
        <v/>
      </c>
      <c r="CK95" s="69" t="e">
        <f t="shared" ca="1" si="49"/>
        <v>#DIV/0!</v>
      </c>
      <c r="CL95" s="148" t="e">
        <f t="shared" ca="1" si="50"/>
        <v>#DIV/0!</v>
      </c>
      <c r="DA95" s="73" t="str">
        <f>'Transcript table'!C103</f>
        <v>linc1257-2</v>
      </c>
      <c r="DB95" s="21" t="s">
        <v>256</v>
      </c>
      <c r="DC95" s="68" t="str">
        <f t="shared" ca="1" si="51"/>
        <v/>
      </c>
      <c r="DD95" s="68" t="str">
        <f t="shared" ca="1" si="52"/>
        <v/>
      </c>
      <c r="DE95" s="68" t="str">
        <f t="shared" ca="1" si="53"/>
        <v/>
      </c>
      <c r="DF95" s="68" t="str">
        <f t="shared" ca="1" si="54"/>
        <v/>
      </c>
      <c r="DG95" s="68" t="str">
        <f t="shared" ca="1" si="55"/>
        <v/>
      </c>
      <c r="DH95" s="68" t="str">
        <f t="shared" ca="1" si="56"/>
        <v/>
      </c>
      <c r="DI95" s="68" t="str">
        <f t="shared" ca="1" si="57"/>
        <v/>
      </c>
      <c r="DJ95" s="68" t="str">
        <f t="shared" ca="1" si="58"/>
        <v/>
      </c>
      <c r="DK95" s="68" t="str">
        <f t="shared" ca="1" si="59"/>
        <v/>
      </c>
      <c r="DL95" s="68" t="str">
        <f t="shared" ca="1" si="60"/>
        <v/>
      </c>
      <c r="DM95" s="68" t="str">
        <f t="shared" ca="1" si="61"/>
        <v/>
      </c>
      <c r="DN95" s="68" t="str">
        <f t="shared" ca="1" si="62"/>
        <v/>
      </c>
      <c r="DO95" s="68" t="str">
        <f t="shared" ca="1" si="63"/>
        <v/>
      </c>
      <c r="DP95" s="68" t="str">
        <f t="shared" ca="1" si="64"/>
        <v/>
      </c>
      <c r="DQ95" s="68" t="str">
        <f t="shared" ca="1" si="65"/>
        <v/>
      </c>
      <c r="DR95" s="68" t="str">
        <f t="shared" ca="1" si="66"/>
        <v/>
      </c>
      <c r="DS95" s="68" t="str">
        <f t="shared" ca="1" si="67"/>
        <v/>
      </c>
      <c r="DT95" s="68" t="str">
        <f t="shared" ca="1" si="68"/>
        <v/>
      </c>
      <c r="DU95" s="68" t="str">
        <f t="shared" ca="1" si="69"/>
        <v/>
      </c>
      <c r="DV95" s="68" t="str">
        <f t="shared" ca="1" si="70"/>
        <v/>
      </c>
      <c r="DW95" s="146" t="str">
        <f>'Transcript table'!C103</f>
        <v>linc1257-2</v>
      </c>
      <c r="DX95" s="145" t="s">
        <v>256</v>
      </c>
      <c r="DY95" s="68" t="str">
        <f t="shared" ca="1" si="71"/>
        <v/>
      </c>
      <c r="DZ95" s="68" t="str">
        <f t="shared" ca="1" si="72"/>
        <v/>
      </c>
      <c r="EA95" s="68" t="str">
        <f t="shared" ca="1" si="73"/>
        <v/>
      </c>
      <c r="EB95" s="68" t="str">
        <f t="shared" ca="1" si="74"/>
        <v/>
      </c>
      <c r="EC95" s="68" t="str">
        <f t="shared" ca="1" si="75"/>
        <v/>
      </c>
      <c r="ED95" s="68" t="str">
        <f t="shared" ca="1" si="76"/>
        <v/>
      </c>
      <c r="EE95" s="68" t="str">
        <f t="shared" ca="1" si="77"/>
        <v/>
      </c>
      <c r="EF95" s="68" t="str">
        <f t="shared" ca="1" si="78"/>
        <v/>
      </c>
      <c r="EG95" s="68" t="str">
        <f t="shared" ca="1" si="79"/>
        <v/>
      </c>
      <c r="EH95" s="68" t="str">
        <f t="shared" ca="1" si="80"/>
        <v/>
      </c>
      <c r="EI95" s="68" t="str">
        <f t="shared" ca="1" si="81"/>
        <v/>
      </c>
      <c r="EJ95" s="68" t="str">
        <f t="shared" ca="1" si="82"/>
        <v/>
      </c>
      <c r="EK95" s="68" t="str">
        <f t="shared" ca="1" si="83"/>
        <v/>
      </c>
      <c r="EL95" s="68" t="str">
        <f t="shared" ca="1" si="84"/>
        <v/>
      </c>
      <c r="EM95" s="68" t="str">
        <f t="shared" ca="1" si="85"/>
        <v/>
      </c>
      <c r="EN95" s="68" t="str">
        <f t="shared" ca="1" si="86"/>
        <v/>
      </c>
      <c r="EO95" s="68" t="str">
        <f t="shared" ca="1" si="87"/>
        <v/>
      </c>
      <c r="EP95" s="68" t="str">
        <f t="shared" ca="1" si="88"/>
        <v/>
      </c>
      <c r="EQ95" s="68" t="str">
        <f t="shared" ca="1" si="89"/>
        <v/>
      </c>
      <c r="ER95" s="68" t="str">
        <f t="shared" ca="1" si="90"/>
        <v/>
      </c>
    </row>
    <row r="96" spans="1:148" ht="12.75" customHeight="1">
      <c r="A96" s="139" t="str">
        <f>'Test Sample Data'!A96</f>
        <v>linc1368</v>
      </c>
      <c r="B96" s="141" t="s">
        <v>254</v>
      </c>
      <c r="C96" s="22" t="str">
        <f>IF(SUM('Test Sample Data'!C$3:C$194)&gt;10,IF(AND(ISNUMBER('Test Sample Data'!C96),'Test Sample Data'!C96&lt;35,'Test Sample Data'!C96&gt;0),'Test Sample Data'!C96-'Choose Housekeeping Genes'!D$20,35-'Choose Housekeeping Genes'!D$20),"")</f>
        <v/>
      </c>
      <c r="D96" s="22" t="str">
        <f>IF(SUM('Test Sample Data'!D$3:D$194)&gt;10,IF(AND(ISNUMBER('Test Sample Data'!D96),'Test Sample Data'!D96&lt;35,'Test Sample Data'!D96&gt;0),'Test Sample Data'!D96-'Choose Housekeeping Genes'!E$20,35-'Choose Housekeeping Genes'!E$20),"")</f>
        <v/>
      </c>
      <c r="E96" s="22" t="str">
        <f>IF(SUM('Test Sample Data'!E$3:E$194)&gt;10,IF(AND(ISNUMBER('Test Sample Data'!E96),'Test Sample Data'!E96&lt;35,'Test Sample Data'!E96&gt;0),'Test Sample Data'!E96-'Choose Housekeeping Genes'!F$20,35-'Choose Housekeeping Genes'!F$20),"")</f>
        <v/>
      </c>
      <c r="F96" s="22" t="str">
        <f>IF(SUM('Test Sample Data'!F$3:F$194)&gt;10,IF(AND(ISNUMBER('Test Sample Data'!F96),'Test Sample Data'!F96&lt;35,'Test Sample Data'!F96&gt;0),'Test Sample Data'!F96-'Choose Housekeeping Genes'!G$20,35-'Choose Housekeeping Genes'!G$20),"")</f>
        <v/>
      </c>
      <c r="G96" s="22" t="str">
        <f>IF(SUM('Test Sample Data'!G$3:G$194)&gt;10,IF(AND(ISNUMBER('Test Sample Data'!G96),'Test Sample Data'!G96&lt;35,'Test Sample Data'!G96&gt;0),'Test Sample Data'!G96-'Choose Housekeeping Genes'!H$20,35-'Choose Housekeeping Genes'!H$20),"")</f>
        <v/>
      </c>
      <c r="H96" s="22" t="str">
        <f>IF(SUM('Test Sample Data'!H$3:H$194)&gt;10,IF(AND(ISNUMBER('Test Sample Data'!H96),'Test Sample Data'!H96&lt;35,'Test Sample Data'!H96&gt;0),'Test Sample Data'!H96-'Choose Housekeeping Genes'!I$20,35-'Choose Housekeeping Genes'!I$20),"")</f>
        <v/>
      </c>
      <c r="I96" s="22" t="str">
        <f>IF(SUM('Test Sample Data'!I$3:I$194)&gt;10,IF(AND(ISNUMBER('Test Sample Data'!I96),'Test Sample Data'!I96&lt;35,'Test Sample Data'!I96&gt;0),'Test Sample Data'!I96-'Choose Housekeeping Genes'!J$20,35-'Choose Housekeeping Genes'!J$20),"")</f>
        <v/>
      </c>
      <c r="J96" s="22" t="str">
        <f>IF(SUM('Test Sample Data'!J$3:J$194)&gt;10,IF(AND(ISNUMBER('Test Sample Data'!J96),'Test Sample Data'!J96&lt;35,'Test Sample Data'!J96&gt;0),'Test Sample Data'!J96-'Choose Housekeeping Genes'!K$20,35-'Choose Housekeeping Genes'!K$20),"")</f>
        <v/>
      </c>
      <c r="K96" s="22" t="str">
        <f>IF(SUM('Test Sample Data'!K$3:K$194)&gt;10,IF(AND(ISNUMBER('Test Sample Data'!K96),'Test Sample Data'!K96&lt;35,'Test Sample Data'!K96&gt;0),'Test Sample Data'!K96-'Choose Housekeeping Genes'!L$20,35-'Choose Housekeeping Genes'!L$20),"")</f>
        <v/>
      </c>
      <c r="L96" s="22" t="str">
        <f>IF(SUM('Test Sample Data'!L$3:L$194)&gt;10,IF(AND(ISNUMBER('Test Sample Data'!L96),'Test Sample Data'!L96&lt;35,'Test Sample Data'!L96&gt;0),'Test Sample Data'!L96-'Choose Housekeeping Genes'!M$20,35-'Choose Housekeeping Genes'!M$20),"")</f>
        <v/>
      </c>
      <c r="M96" s="22" t="str">
        <f>IF(SUM('Test Sample Data'!M$3:M$194)&gt;10,IF(AND(ISNUMBER('Test Sample Data'!M96),'Test Sample Data'!M96&lt;35,'Test Sample Data'!M96&gt;0),'Test Sample Data'!M96-'Choose Housekeeping Genes'!N$20,35-'Choose Housekeeping Genes'!N$20),"")</f>
        <v/>
      </c>
      <c r="N96" s="22" t="str">
        <f>IF(SUM('Test Sample Data'!N$3:N$194)&gt;10,IF(AND(ISNUMBER('Test Sample Data'!N96),'Test Sample Data'!N96&lt;35,'Test Sample Data'!N96&gt;0),'Test Sample Data'!N96-'Choose Housekeeping Genes'!O$20,35-'Choose Housekeeping Genes'!O$20),"")</f>
        <v/>
      </c>
      <c r="O96" s="22" t="str">
        <f>IF(SUM('Test Sample Data'!O$3:O$194)&gt;10,IF(AND(ISNUMBER('Test Sample Data'!O96),'Test Sample Data'!O96&lt;35,'Test Sample Data'!O96&gt;0),'Test Sample Data'!O96-'Choose Housekeeping Genes'!P$20,35-'Choose Housekeeping Genes'!P$20),"")</f>
        <v/>
      </c>
      <c r="P96" s="22" t="str">
        <f>IF(SUM('Test Sample Data'!P$3:P$194)&gt;10,IF(AND(ISNUMBER('Test Sample Data'!P96),'Test Sample Data'!P96&lt;35,'Test Sample Data'!P96&gt;0),'Test Sample Data'!P96-'Choose Housekeeping Genes'!Q$20,35-'Choose Housekeeping Genes'!Q$20),"")</f>
        <v/>
      </c>
      <c r="Q96" s="22" t="str">
        <f>IF(SUM('Test Sample Data'!Q$3:Q$194)&gt;10,IF(AND(ISNUMBER('Test Sample Data'!Q96),'Test Sample Data'!Q96&lt;35,'Test Sample Data'!Q96&gt;0),'Test Sample Data'!Q96-'Choose Housekeeping Genes'!R$20,35-'Choose Housekeeping Genes'!R$20),"")</f>
        <v/>
      </c>
      <c r="R96" s="22" t="str">
        <f>IF(SUM('Test Sample Data'!R$3:R$194)&gt;10,IF(AND(ISNUMBER('Test Sample Data'!R96),'Test Sample Data'!R96&lt;35,'Test Sample Data'!R96&gt;0),'Test Sample Data'!R96-'Choose Housekeeping Genes'!S$20,35-'Choose Housekeeping Genes'!S$20),"")</f>
        <v/>
      </c>
      <c r="S96" s="22" t="str">
        <f>IF(SUM('Test Sample Data'!S$3:S$194)&gt;10,IF(AND(ISNUMBER('Test Sample Data'!S96),'Test Sample Data'!S96&lt;35,'Test Sample Data'!S96&gt;0),'Test Sample Data'!S96-'Choose Housekeeping Genes'!T$20,35-'Choose Housekeeping Genes'!T$20),"")</f>
        <v/>
      </c>
      <c r="T96" s="22" t="str">
        <f>IF(SUM('Test Sample Data'!T$3:T$194)&gt;10,IF(AND(ISNUMBER('Test Sample Data'!T96),'Test Sample Data'!T96&lt;35,'Test Sample Data'!T96&gt;0),'Test Sample Data'!T96-'Choose Housekeeping Genes'!U$20,35-'Choose Housekeeping Genes'!U$20),"")</f>
        <v/>
      </c>
      <c r="U96" s="22" t="str">
        <f>IF(SUM('Test Sample Data'!U$3:U$194)&gt;10,IF(AND(ISNUMBER('Test Sample Data'!U96),'Test Sample Data'!U96&lt;35,'Test Sample Data'!U96&gt;0),'Test Sample Data'!U96-'Choose Housekeeping Genes'!V$20,35-'Choose Housekeeping Genes'!V$20),"")</f>
        <v/>
      </c>
      <c r="V96" s="22" t="str">
        <f>IF(SUM('Test Sample Data'!V$3:V$194)&gt;10,IF(AND(ISNUMBER('Test Sample Data'!V96),'Test Sample Data'!V96&lt;35,'Test Sample Data'!V96&gt;0),'Test Sample Data'!V96-'Choose Housekeeping Genes'!W$20,35-'Choose Housekeeping Genes'!W$20),"")</f>
        <v/>
      </c>
      <c r="W96" s="144" t="str">
        <f>'Control Sample Data'!A96</f>
        <v>linc1368</v>
      </c>
      <c r="X96" s="145" t="s">
        <v>254</v>
      </c>
      <c r="Y96" s="22" t="str">
        <f>IF(SUM('Control Sample Data'!C$3:C$194)&gt;10,IF(AND(ISNUMBER('Control Sample Data'!C96),'Control Sample Data'!C96&lt;35,'Control Sample Data'!C96&gt;0),'Control Sample Data'!C96-'Choose Housekeeping Genes'!AA$20,35-'Choose Housekeeping Genes'!AA$20),"")</f>
        <v/>
      </c>
      <c r="Z96" s="22" t="str">
        <f>IF(SUM('Control Sample Data'!D$3:D$194)&gt;10,IF(AND(ISNUMBER('Control Sample Data'!D96),'Control Sample Data'!D96&lt;35,'Control Sample Data'!D96&gt;0),'Control Sample Data'!D96-'Choose Housekeeping Genes'!AB$20,35-'Choose Housekeeping Genes'!AB$20),"")</f>
        <v/>
      </c>
      <c r="AA96" s="22" t="str">
        <f>IF(SUM('Control Sample Data'!E$3:E$194)&gt;10,IF(AND(ISNUMBER('Control Sample Data'!E96),'Control Sample Data'!E96&lt;35,'Control Sample Data'!E96&gt;0),'Control Sample Data'!E96-'Choose Housekeeping Genes'!AC$20,35-'Choose Housekeeping Genes'!AC$20),"")</f>
        <v/>
      </c>
      <c r="AB96" s="22" t="str">
        <f>IF(SUM('Control Sample Data'!F$3:F$194)&gt;10,IF(AND(ISNUMBER('Control Sample Data'!F96),'Control Sample Data'!F96&lt;35,'Control Sample Data'!F96&gt;0),'Control Sample Data'!F96-'Choose Housekeeping Genes'!AD$20,35-'Choose Housekeeping Genes'!AD$20),"")</f>
        <v/>
      </c>
      <c r="AC96" s="22" t="str">
        <f>IF(SUM('Control Sample Data'!G$3:G$194)&gt;10,IF(AND(ISNUMBER('Control Sample Data'!G96),'Control Sample Data'!G96&lt;35,'Control Sample Data'!G96&gt;0),'Control Sample Data'!G96-'Choose Housekeeping Genes'!AE$20,35-'Choose Housekeeping Genes'!AE$20),"")</f>
        <v/>
      </c>
      <c r="AD96" s="22" t="str">
        <f>IF(SUM('Control Sample Data'!H$3:H$194)&gt;10,IF(AND(ISNUMBER('Control Sample Data'!H96),'Control Sample Data'!H96&lt;35,'Control Sample Data'!H96&gt;0),'Control Sample Data'!H96-'Choose Housekeeping Genes'!AF$20,35-'Choose Housekeeping Genes'!AF$20),"")</f>
        <v/>
      </c>
      <c r="AE96" s="22" t="str">
        <f>IF(SUM('Control Sample Data'!I$3:I$194)&gt;10,IF(AND(ISNUMBER('Control Sample Data'!I96),'Control Sample Data'!I96&lt;35,'Control Sample Data'!I96&gt;0),'Control Sample Data'!I96-'Choose Housekeeping Genes'!AG$20,35-'Choose Housekeeping Genes'!AG$20),"")</f>
        <v/>
      </c>
      <c r="AF96" s="22" t="str">
        <f>IF(SUM('Control Sample Data'!J$3:J$194)&gt;10,IF(AND(ISNUMBER('Control Sample Data'!J96),'Control Sample Data'!J96&lt;35,'Control Sample Data'!J96&gt;0),'Control Sample Data'!J96-'Choose Housekeeping Genes'!AH$20,35-'Choose Housekeeping Genes'!AH$20),"")</f>
        <v/>
      </c>
      <c r="AG96" s="22" t="str">
        <f>IF(SUM('Control Sample Data'!K$3:K$194)&gt;10,IF(AND(ISNUMBER('Control Sample Data'!K96),'Control Sample Data'!K96&lt;35,'Control Sample Data'!K96&gt;0),'Control Sample Data'!K96-'Choose Housekeeping Genes'!AI$20,35-'Choose Housekeeping Genes'!AI$20),"")</f>
        <v/>
      </c>
      <c r="AH96" s="22" t="str">
        <f>IF(SUM('Control Sample Data'!L$3:L$194)&gt;10,IF(AND(ISNUMBER('Control Sample Data'!L96),'Control Sample Data'!L96&lt;35,'Control Sample Data'!L96&gt;0),'Control Sample Data'!L96-'Choose Housekeeping Genes'!AJ$20,35-'Choose Housekeeping Genes'!AJ$20),"")</f>
        <v/>
      </c>
      <c r="AI96" s="22" t="str">
        <f>IF(SUM('Control Sample Data'!M$3:M$194)&gt;10,IF(AND(ISNUMBER('Control Sample Data'!M96),'Control Sample Data'!M96&lt;35,'Control Sample Data'!M96&gt;0),'Control Sample Data'!M96-'Choose Housekeeping Genes'!AK$20,35-'Choose Housekeeping Genes'!AK$20),"")</f>
        <v/>
      </c>
      <c r="AJ96" s="22" t="str">
        <f>IF(SUM('Control Sample Data'!N$3:N$194)&gt;10,IF(AND(ISNUMBER('Control Sample Data'!N96),'Control Sample Data'!N96&lt;35,'Control Sample Data'!N96&gt;0),'Control Sample Data'!N96-'Choose Housekeeping Genes'!AL$20,35-'Choose Housekeeping Genes'!AL$20),"")</f>
        <v/>
      </c>
      <c r="AK96" s="22" t="str">
        <f>IF(SUM('Control Sample Data'!O$3:O$194)&gt;10,IF(AND(ISNUMBER('Control Sample Data'!O96),'Control Sample Data'!O96&lt;35,'Control Sample Data'!O96&gt;0),'Control Sample Data'!O96-'Choose Housekeeping Genes'!AM$20,35-'Choose Housekeeping Genes'!AM$20),"")</f>
        <v/>
      </c>
      <c r="AL96" s="22" t="str">
        <f>IF(SUM('Control Sample Data'!P$3:P$194)&gt;10,IF(AND(ISNUMBER('Control Sample Data'!P96),'Control Sample Data'!P96&lt;35,'Control Sample Data'!P96&gt;0),'Control Sample Data'!P96-'Choose Housekeeping Genes'!AN$20,35-'Choose Housekeeping Genes'!AN$20),"")</f>
        <v/>
      </c>
      <c r="AM96" s="22" t="str">
        <f>IF(SUM('Control Sample Data'!Q$3:Q$194)&gt;10,IF(AND(ISNUMBER('Control Sample Data'!Q96),'Control Sample Data'!Q96&lt;35,'Control Sample Data'!Q96&gt;0),'Control Sample Data'!Q96-'Choose Housekeeping Genes'!AO$20,35-'Choose Housekeeping Genes'!AO$20),"")</f>
        <v/>
      </c>
      <c r="AN96" s="22" t="str">
        <f>IF(SUM('Control Sample Data'!R$3:R$194)&gt;10,IF(AND(ISNUMBER('Control Sample Data'!R96),'Control Sample Data'!R96&lt;35,'Control Sample Data'!R96&gt;0),'Control Sample Data'!R96-'Choose Housekeeping Genes'!AP$20,35-'Choose Housekeeping Genes'!AP$20),"")</f>
        <v/>
      </c>
      <c r="AO96" s="22" t="str">
        <f>IF(SUM('Control Sample Data'!S$3:S$194)&gt;10,IF(AND(ISNUMBER('Control Sample Data'!S96),'Control Sample Data'!S96&lt;35,'Control Sample Data'!S96&gt;0),'Control Sample Data'!S96-'Choose Housekeeping Genes'!AQ$20,35-'Choose Housekeeping Genes'!AQ$20),"")</f>
        <v/>
      </c>
      <c r="AP96" s="22" t="str">
        <f>IF(SUM('Control Sample Data'!T$3:T$194)&gt;10,IF(AND(ISNUMBER('Control Sample Data'!T96),'Control Sample Data'!T96&lt;35,'Control Sample Data'!T96&gt;0),'Control Sample Data'!T96-'Choose Housekeeping Genes'!AR$20,35-'Choose Housekeeping Genes'!AR$20),"")</f>
        <v/>
      </c>
      <c r="AQ96" s="22" t="str">
        <f>IF(SUM('Control Sample Data'!U$3:U$194)&gt;10,IF(AND(ISNUMBER('Control Sample Data'!U96),'Control Sample Data'!U96&lt;35,'Control Sample Data'!U96&gt;0),'Control Sample Data'!U96-'Choose Housekeeping Genes'!AS$20,35-'Choose Housekeeping Genes'!AS$20),"")</f>
        <v/>
      </c>
      <c r="AR96" s="22" t="str">
        <f>IF(SUM('Control Sample Data'!V$3:V$194)&gt;10,IF(AND(ISNUMBER('Control Sample Data'!V96),'Control Sample Data'!V96&lt;35,'Control Sample Data'!V96&gt;0),'Control Sample Data'!V96-'Choose Housekeeping Genes'!AT$20,35-'Choose Housekeeping Genes'!AT$20),"")</f>
        <v/>
      </c>
      <c r="AS96" s="73" t="str">
        <f>'Control Sample Data'!A96</f>
        <v>linc1368</v>
      </c>
      <c r="AT96" s="21" t="s">
        <v>254</v>
      </c>
      <c r="AU96" s="22" t="str">
        <f ca="1">IF(ISNUMBER(C96-'Choose Housekeeping Genes'!D$12),C96-'Choose Housekeeping Genes'!D$12,"")</f>
        <v/>
      </c>
      <c r="AV96" s="22" t="str">
        <f ca="1">IF(ISNUMBER(D96-'Choose Housekeeping Genes'!E$12),D96-'Choose Housekeeping Genes'!E$12,"")</f>
        <v/>
      </c>
      <c r="AW96" s="22" t="str">
        <f ca="1">IF(ISNUMBER(E96-'Choose Housekeeping Genes'!F$12),E96-'Choose Housekeeping Genes'!F$12,"")</f>
        <v/>
      </c>
      <c r="AX96" s="22" t="str">
        <f ca="1">IF(ISNUMBER(F96-'Choose Housekeeping Genes'!G$12),F96-'Choose Housekeeping Genes'!G$12,"")</f>
        <v/>
      </c>
      <c r="AY96" s="22" t="str">
        <f ca="1">IF(ISNUMBER(G96-'Choose Housekeeping Genes'!H$12),G96-'Choose Housekeeping Genes'!H$12,"")</f>
        <v/>
      </c>
      <c r="AZ96" s="22" t="str">
        <f ca="1">IF(ISNUMBER(H96-'Choose Housekeeping Genes'!I$12),H96-'Choose Housekeeping Genes'!I$12,"")</f>
        <v/>
      </c>
      <c r="BA96" s="22" t="str">
        <f ca="1">IF(ISNUMBER(I96-'Choose Housekeeping Genes'!J$12),I96-'Choose Housekeeping Genes'!J$12,"")</f>
        <v/>
      </c>
      <c r="BB96" s="22" t="str">
        <f ca="1">IF(ISNUMBER(J96-'Choose Housekeeping Genes'!K$12),J96-'Choose Housekeeping Genes'!K$12,"")</f>
        <v/>
      </c>
      <c r="BC96" s="22" t="str">
        <f ca="1">IF(ISNUMBER(K96-'Choose Housekeeping Genes'!L$12),K96-'Choose Housekeeping Genes'!L$12,"")</f>
        <v/>
      </c>
      <c r="BD96" s="22" t="str">
        <f ca="1">IF(ISNUMBER(L96-'Choose Housekeeping Genes'!M$12),L96-'Choose Housekeeping Genes'!M$12,"")</f>
        <v/>
      </c>
      <c r="BE96" s="22" t="str">
        <f ca="1">IF(ISNUMBER(M96-'Choose Housekeeping Genes'!N$12),M96-'Choose Housekeeping Genes'!N$12,"")</f>
        <v/>
      </c>
      <c r="BF96" s="22" t="str">
        <f ca="1">IF(ISNUMBER(N96-'Choose Housekeeping Genes'!O$12),N96-'Choose Housekeeping Genes'!O$12,"")</f>
        <v/>
      </c>
      <c r="BG96" s="22" t="str">
        <f ca="1">IF(ISNUMBER(O96-'Choose Housekeeping Genes'!P$12),O96-'Choose Housekeeping Genes'!P$12,"")</f>
        <v/>
      </c>
      <c r="BH96" s="22" t="str">
        <f ca="1">IF(ISNUMBER(P96-'Choose Housekeeping Genes'!Q$12),P96-'Choose Housekeeping Genes'!Q$12,"")</f>
        <v/>
      </c>
      <c r="BI96" s="22" t="str">
        <f ca="1">IF(ISNUMBER(Q96-'Choose Housekeeping Genes'!R$12),Q96-'Choose Housekeeping Genes'!R$12,"")</f>
        <v/>
      </c>
      <c r="BJ96" s="22" t="str">
        <f ca="1">IF(ISNUMBER(R96-'Choose Housekeeping Genes'!S$12),R96-'Choose Housekeeping Genes'!S$12,"")</f>
        <v/>
      </c>
      <c r="BK96" s="22" t="str">
        <f ca="1">IF(ISNUMBER(S96-'Choose Housekeeping Genes'!T$12),S96-'Choose Housekeeping Genes'!T$12,"")</f>
        <v/>
      </c>
      <c r="BL96" s="22" t="str">
        <f ca="1">IF(ISNUMBER(T96-'Choose Housekeeping Genes'!U$12),T96-'Choose Housekeeping Genes'!U$12,"")</f>
        <v/>
      </c>
      <c r="BM96" s="22" t="str">
        <f ca="1">IF(ISNUMBER(U96-'Choose Housekeeping Genes'!V$12),U96-'Choose Housekeeping Genes'!V$12,"")</f>
        <v/>
      </c>
      <c r="BN96" s="22" t="str">
        <f ca="1">IF(ISNUMBER(V96-'Choose Housekeeping Genes'!W$12),V96-'Choose Housekeeping Genes'!W$12,"")</f>
        <v/>
      </c>
      <c r="BO96" s="147" t="str">
        <f t="shared" si="48"/>
        <v>linc1368</v>
      </c>
      <c r="BP96" s="145" t="s">
        <v>254</v>
      </c>
      <c r="BQ96" s="22" t="str">
        <f ca="1">IF(ISNUMBER(Y96-'Choose Housekeeping Genes'!AA$12),Y96-'Choose Housekeeping Genes'!AA$12,"")</f>
        <v/>
      </c>
      <c r="BR96" s="22" t="str">
        <f ca="1">IF(ISNUMBER(Z96-'Choose Housekeeping Genes'!AB$12),Z96-'Choose Housekeeping Genes'!AB$12,"")</f>
        <v/>
      </c>
      <c r="BS96" s="22" t="str">
        <f ca="1">IF(ISNUMBER(AA96-'Choose Housekeeping Genes'!AC$12),AA96-'Choose Housekeeping Genes'!AC$12,"")</f>
        <v/>
      </c>
      <c r="BT96" s="22" t="str">
        <f ca="1">IF(ISNUMBER(AB96-'Choose Housekeeping Genes'!AD$12),AB96-'Choose Housekeeping Genes'!AD$12,"")</f>
        <v/>
      </c>
      <c r="BU96" s="22" t="str">
        <f ca="1">IF(ISNUMBER(AC96-'Choose Housekeeping Genes'!AE$12),AC96-'Choose Housekeeping Genes'!AE$12,"")</f>
        <v/>
      </c>
      <c r="BV96" s="22" t="str">
        <f ca="1">IF(ISNUMBER(AD96-'Choose Housekeeping Genes'!AF$12),AD96-'Choose Housekeeping Genes'!AF$12,"")</f>
        <v/>
      </c>
      <c r="BW96" s="22" t="str">
        <f ca="1">IF(ISNUMBER(AE96-'Choose Housekeeping Genes'!AG$12),AE96-'Choose Housekeeping Genes'!AG$12,"")</f>
        <v/>
      </c>
      <c r="BX96" s="22" t="str">
        <f ca="1">IF(ISNUMBER(AF96-'Choose Housekeeping Genes'!AH$12),AF96-'Choose Housekeeping Genes'!AH$12,"")</f>
        <v/>
      </c>
      <c r="BY96" s="22" t="str">
        <f ca="1">IF(ISNUMBER(AG96-'Choose Housekeeping Genes'!AI$12),AG96-'Choose Housekeeping Genes'!AI$12,"")</f>
        <v/>
      </c>
      <c r="BZ96" s="22" t="str">
        <f ca="1">IF(ISNUMBER(AH96-'Choose Housekeeping Genes'!AJ$12),AH96-'Choose Housekeeping Genes'!AJ$12,"")</f>
        <v/>
      </c>
      <c r="CA96" s="22" t="str">
        <f ca="1">IF(ISNUMBER(AI96-'Choose Housekeeping Genes'!AK$12),AI96-'Choose Housekeeping Genes'!AK$12,"")</f>
        <v/>
      </c>
      <c r="CB96" s="22" t="str">
        <f ca="1">IF(ISNUMBER(AJ96-'Choose Housekeeping Genes'!AL$12),AJ96-'Choose Housekeeping Genes'!AL$12,"")</f>
        <v/>
      </c>
      <c r="CC96" s="22" t="str">
        <f ca="1">IF(ISNUMBER(AK96-'Choose Housekeeping Genes'!AM$12),AK96-'Choose Housekeeping Genes'!AM$12,"")</f>
        <v/>
      </c>
      <c r="CD96" s="22" t="str">
        <f ca="1">IF(ISNUMBER(AL96-'Choose Housekeeping Genes'!AN$12),AL96-'Choose Housekeeping Genes'!AN$12,"")</f>
        <v/>
      </c>
      <c r="CE96" s="22" t="str">
        <f ca="1">IF(ISNUMBER(AM96-'Choose Housekeeping Genes'!AO$12),AM96-'Choose Housekeeping Genes'!AO$12,"")</f>
        <v/>
      </c>
      <c r="CF96" s="22" t="str">
        <f ca="1">IF(ISNUMBER(AN96-'Choose Housekeeping Genes'!AP$12),AN96-'Choose Housekeeping Genes'!AP$12,"")</f>
        <v/>
      </c>
      <c r="CG96" s="22" t="str">
        <f ca="1">IF(ISNUMBER(AO96-'Choose Housekeeping Genes'!AQ$12),AO96-'Choose Housekeeping Genes'!AQ$12,"")</f>
        <v/>
      </c>
      <c r="CH96" s="22" t="str">
        <f ca="1">IF(ISNUMBER(AP96-'Choose Housekeeping Genes'!AR$12),AP96-'Choose Housekeeping Genes'!AR$12,"")</f>
        <v/>
      </c>
      <c r="CI96" s="22" t="str">
        <f ca="1">IF(ISNUMBER(AQ96-'Choose Housekeeping Genes'!AS$12),AQ96-'Choose Housekeeping Genes'!AS$12,"")</f>
        <v/>
      </c>
      <c r="CJ96" s="22" t="str">
        <f ca="1">IF(ISNUMBER(AR96-'Choose Housekeeping Genes'!AT$12),AR96-'Choose Housekeeping Genes'!AT$12,"")</f>
        <v/>
      </c>
      <c r="CK96" s="69" t="e">
        <f t="shared" ca="1" si="49"/>
        <v>#DIV/0!</v>
      </c>
      <c r="CL96" s="148" t="e">
        <f t="shared" ca="1" si="50"/>
        <v>#DIV/0!</v>
      </c>
      <c r="DA96" s="73" t="str">
        <f>'Transcript table'!C104</f>
        <v>linc1368</v>
      </c>
      <c r="DB96" s="21" t="s">
        <v>254</v>
      </c>
      <c r="DC96" s="68" t="str">
        <f t="shared" ca="1" si="51"/>
        <v/>
      </c>
      <c r="DD96" s="68" t="str">
        <f t="shared" ca="1" si="52"/>
        <v/>
      </c>
      <c r="DE96" s="68" t="str">
        <f t="shared" ca="1" si="53"/>
        <v/>
      </c>
      <c r="DF96" s="68" t="str">
        <f t="shared" ca="1" si="54"/>
        <v/>
      </c>
      <c r="DG96" s="68" t="str">
        <f t="shared" ca="1" si="55"/>
        <v/>
      </c>
      <c r="DH96" s="68" t="str">
        <f t="shared" ca="1" si="56"/>
        <v/>
      </c>
      <c r="DI96" s="68" t="str">
        <f t="shared" ca="1" si="57"/>
        <v/>
      </c>
      <c r="DJ96" s="68" t="str">
        <f t="shared" ca="1" si="58"/>
        <v/>
      </c>
      <c r="DK96" s="68" t="str">
        <f t="shared" ca="1" si="59"/>
        <v/>
      </c>
      <c r="DL96" s="68" t="str">
        <f t="shared" ca="1" si="60"/>
        <v/>
      </c>
      <c r="DM96" s="68" t="str">
        <f t="shared" ca="1" si="61"/>
        <v/>
      </c>
      <c r="DN96" s="68" t="str">
        <f t="shared" ca="1" si="62"/>
        <v/>
      </c>
      <c r="DO96" s="68" t="str">
        <f t="shared" ca="1" si="63"/>
        <v/>
      </c>
      <c r="DP96" s="68" t="str">
        <f t="shared" ca="1" si="64"/>
        <v/>
      </c>
      <c r="DQ96" s="68" t="str">
        <f t="shared" ca="1" si="65"/>
        <v/>
      </c>
      <c r="DR96" s="68" t="str">
        <f t="shared" ca="1" si="66"/>
        <v/>
      </c>
      <c r="DS96" s="68" t="str">
        <f t="shared" ca="1" si="67"/>
        <v/>
      </c>
      <c r="DT96" s="68" t="str">
        <f t="shared" ca="1" si="68"/>
        <v/>
      </c>
      <c r="DU96" s="68" t="str">
        <f t="shared" ca="1" si="69"/>
        <v/>
      </c>
      <c r="DV96" s="68" t="str">
        <f t="shared" ca="1" si="70"/>
        <v/>
      </c>
      <c r="DW96" s="146" t="str">
        <f>'Transcript table'!C104</f>
        <v>linc1368</v>
      </c>
      <c r="DX96" s="145" t="s">
        <v>254</v>
      </c>
      <c r="DY96" s="68" t="str">
        <f t="shared" ca="1" si="71"/>
        <v/>
      </c>
      <c r="DZ96" s="68" t="str">
        <f t="shared" ca="1" si="72"/>
        <v/>
      </c>
      <c r="EA96" s="68" t="str">
        <f t="shared" ca="1" si="73"/>
        <v/>
      </c>
      <c r="EB96" s="68" t="str">
        <f t="shared" ca="1" si="74"/>
        <v/>
      </c>
      <c r="EC96" s="68" t="str">
        <f t="shared" ca="1" si="75"/>
        <v/>
      </c>
      <c r="ED96" s="68" t="str">
        <f t="shared" ca="1" si="76"/>
        <v/>
      </c>
      <c r="EE96" s="68" t="str">
        <f t="shared" ca="1" si="77"/>
        <v/>
      </c>
      <c r="EF96" s="68" t="str">
        <f t="shared" ca="1" si="78"/>
        <v/>
      </c>
      <c r="EG96" s="68" t="str">
        <f t="shared" ca="1" si="79"/>
        <v/>
      </c>
      <c r="EH96" s="68" t="str">
        <f t="shared" ca="1" si="80"/>
        <v/>
      </c>
      <c r="EI96" s="68" t="str">
        <f t="shared" ca="1" si="81"/>
        <v/>
      </c>
      <c r="EJ96" s="68" t="str">
        <f t="shared" ca="1" si="82"/>
        <v/>
      </c>
      <c r="EK96" s="68" t="str">
        <f t="shared" ca="1" si="83"/>
        <v/>
      </c>
      <c r="EL96" s="68" t="str">
        <f t="shared" ca="1" si="84"/>
        <v/>
      </c>
      <c r="EM96" s="68" t="str">
        <f t="shared" ca="1" si="85"/>
        <v/>
      </c>
      <c r="EN96" s="68" t="str">
        <f t="shared" ca="1" si="86"/>
        <v/>
      </c>
      <c r="EO96" s="68" t="str">
        <f t="shared" ca="1" si="87"/>
        <v/>
      </c>
      <c r="EP96" s="68" t="str">
        <f t="shared" ca="1" si="88"/>
        <v/>
      </c>
      <c r="EQ96" s="68" t="str">
        <f t="shared" ca="1" si="89"/>
        <v/>
      </c>
      <c r="ER96" s="68" t="str">
        <f t="shared" ca="1" si="90"/>
        <v/>
      </c>
    </row>
    <row r="97" spans="1:148" ht="12.75" customHeight="1">
      <c r="A97" s="139" t="str">
        <f>'Test Sample Data'!A97</f>
        <v>LincRNA-Gm4419-1</v>
      </c>
      <c r="B97" s="141" t="s">
        <v>252</v>
      </c>
      <c r="C97" s="22" t="str">
        <f>IF(SUM('Test Sample Data'!C$3:C$194)&gt;10,IF(AND(ISNUMBER('Test Sample Data'!C97),'Test Sample Data'!C97&lt;35,'Test Sample Data'!C97&gt;0),'Test Sample Data'!C97-'Choose Housekeeping Genes'!D$20,35-'Choose Housekeeping Genes'!D$20),"")</f>
        <v/>
      </c>
      <c r="D97" s="22" t="str">
        <f>IF(SUM('Test Sample Data'!D$3:D$194)&gt;10,IF(AND(ISNUMBER('Test Sample Data'!D97),'Test Sample Data'!D97&lt;35,'Test Sample Data'!D97&gt;0),'Test Sample Data'!D97-'Choose Housekeeping Genes'!E$20,35-'Choose Housekeeping Genes'!E$20),"")</f>
        <v/>
      </c>
      <c r="E97" s="22" t="str">
        <f>IF(SUM('Test Sample Data'!E$3:E$194)&gt;10,IF(AND(ISNUMBER('Test Sample Data'!E97),'Test Sample Data'!E97&lt;35,'Test Sample Data'!E97&gt;0),'Test Sample Data'!E97-'Choose Housekeeping Genes'!F$20,35-'Choose Housekeeping Genes'!F$20),"")</f>
        <v/>
      </c>
      <c r="F97" s="22" t="str">
        <f>IF(SUM('Test Sample Data'!F$3:F$194)&gt;10,IF(AND(ISNUMBER('Test Sample Data'!F97),'Test Sample Data'!F97&lt;35,'Test Sample Data'!F97&gt;0),'Test Sample Data'!F97-'Choose Housekeeping Genes'!G$20,35-'Choose Housekeeping Genes'!G$20),"")</f>
        <v/>
      </c>
      <c r="G97" s="22" t="str">
        <f>IF(SUM('Test Sample Data'!G$3:G$194)&gt;10,IF(AND(ISNUMBER('Test Sample Data'!G97),'Test Sample Data'!G97&lt;35,'Test Sample Data'!G97&gt;0),'Test Sample Data'!G97-'Choose Housekeeping Genes'!H$20,35-'Choose Housekeeping Genes'!H$20),"")</f>
        <v/>
      </c>
      <c r="H97" s="22" t="str">
        <f>IF(SUM('Test Sample Data'!H$3:H$194)&gt;10,IF(AND(ISNUMBER('Test Sample Data'!H97),'Test Sample Data'!H97&lt;35,'Test Sample Data'!H97&gt;0),'Test Sample Data'!H97-'Choose Housekeeping Genes'!I$20,35-'Choose Housekeeping Genes'!I$20),"")</f>
        <v/>
      </c>
      <c r="I97" s="22" t="str">
        <f>IF(SUM('Test Sample Data'!I$3:I$194)&gt;10,IF(AND(ISNUMBER('Test Sample Data'!I97),'Test Sample Data'!I97&lt;35,'Test Sample Data'!I97&gt;0),'Test Sample Data'!I97-'Choose Housekeeping Genes'!J$20,35-'Choose Housekeeping Genes'!J$20),"")</f>
        <v/>
      </c>
      <c r="J97" s="22" t="str">
        <f>IF(SUM('Test Sample Data'!J$3:J$194)&gt;10,IF(AND(ISNUMBER('Test Sample Data'!J97),'Test Sample Data'!J97&lt;35,'Test Sample Data'!J97&gt;0),'Test Sample Data'!J97-'Choose Housekeeping Genes'!K$20,35-'Choose Housekeeping Genes'!K$20),"")</f>
        <v/>
      </c>
      <c r="K97" s="22" t="str">
        <f>IF(SUM('Test Sample Data'!K$3:K$194)&gt;10,IF(AND(ISNUMBER('Test Sample Data'!K97),'Test Sample Data'!K97&lt;35,'Test Sample Data'!K97&gt;0),'Test Sample Data'!K97-'Choose Housekeeping Genes'!L$20,35-'Choose Housekeeping Genes'!L$20),"")</f>
        <v/>
      </c>
      <c r="L97" s="22" t="str">
        <f>IF(SUM('Test Sample Data'!L$3:L$194)&gt;10,IF(AND(ISNUMBER('Test Sample Data'!L97),'Test Sample Data'!L97&lt;35,'Test Sample Data'!L97&gt;0),'Test Sample Data'!L97-'Choose Housekeeping Genes'!M$20,35-'Choose Housekeeping Genes'!M$20),"")</f>
        <v/>
      </c>
      <c r="M97" s="22" t="str">
        <f>IF(SUM('Test Sample Data'!M$3:M$194)&gt;10,IF(AND(ISNUMBER('Test Sample Data'!M97),'Test Sample Data'!M97&lt;35,'Test Sample Data'!M97&gt;0),'Test Sample Data'!M97-'Choose Housekeeping Genes'!N$20,35-'Choose Housekeeping Genes'!N$20),"")</f>
        <v/>
      </c>
      <c r="N97" s="22" t="str">
        <f>IF(SUM('Test Sample Data'!N$3:N$194)&gt;10,IF(AND(ISNUMBER('Test Sample Data'!N97),'Test Sample Data'!N97&lt;35,'Test Sample Data'!N97&gt;0),'Test Sample Data'!N97-'Choose Housekeeping Genes'!O$20,35-'Choose Housekeeping Genes'!O$20),"")</f>
        <v/>
      </c>
      <c r="O97" s="22" t="str">
        <f>IF(SUM('Test Sample Data'!O$3:O$194)&gt;10,IF(AND(ISNUMBER('Test Sample Data'!O97),'Test Sample Data'!O97&lt;35,'Test Sample Data'!O97&gt;0),'Test Sample Data'!O97-'Choose Housekeeping Genes'!P$20,35-'Choose Housekeeping Genes'!P$20),"")</f>
        <v/>
      </c>
      <c r="P97" s="22" t="str">
        <f>IF(SUM('Test Sample Data'!P$3:P$194)&gt;10,IF(AND(ISNUMBER('Test Sample Data'!P97),'Test Sample Data'!P97&lt;35,'Test Sample Data'!P97&gt;0),'Test Sample Data'!P97-'Choose Housekeeping Genes'!Q$20,35-'Choose Housekeeping Genes'!Q$20),"")</f>
        <v/>
      </c>
      <c r="Q97" s="22" t="str">
        <f>IF(SUM('Test Sample Data'!Q$3:Q$194)&gt;10,IF(AND(ISNUMBER('Test Sample Data'!Q97),'Test Sample Data'!Q97&lt;35,'Test Sample Data'!Q97&gt;0),'Test Sample Data'!Q97-'Choose Housekeeping Genes'!R$20,35-'Choose Housekeeping Genes'!R$20),"")</f>
        <v/>
      </c>
      <c r="R97" s="22" t="str">
        <f>IF(SUM('Test Sample Data'!R$3:R$194)&gt;10,IF(AND(ISNUMBER('Test Sample Data'!R97),'Test Sample Data'!R97&lt;35,'Test Sample Data'!R97&gt;0),'Test Sample Data'!R97-'Choose Housekeeping Genes'!S$20,35-'Choose Housekeeping Genes'!S$20),"")</f>
        <v/>
      </c>
      <c r="S97" s="22" t="str">
        <f>IF(SUM('Test Sample Data'!S$3:S$194)&gt;10,IF(AND(ISNUMBER('Test Sample Data'!S97),'Test Sample Data'!S97&lt;35,'Test Sample Data'!S97&gt;0),'Test Sample Data'!S97-'Choose Housekeeping Genes'!T$20,35-'Choose Housekeeping Genes'!T$20),"")</f>
        <v/>
      </c>
      <c r="T97" s="22" t="str">
        <f>IF(SUM('Test Sample Data'!T$3:T$194)&gt;10,IF(AND(ISNUMBER('Test Sample Data'!T97),'Test Sample Data'!T97&lt;35,'Test Sample Data'!T97&gt;0),'Test Sample Data'!T97-'Choose Housekeeping Genes'!U$20,35-'Choose Housekeeping Genes'!U$20),"")</f>
        <v/>
      </c>
      <c r="U97" s="22" t="str">
        <f>IF(SUM('Test Sample Data'!U$3:U$194)&gt;10,IF(AND(ISNUMBER('Test Sample Data'!U97),'Test Sample Data'!U97&lt;35,'Test Sample Data'!U97&gt;0),'Test Sample Data'!U97-'Choose Housekeeping Genes'!V$20,35-'Choose Housekeeping Genes'!V$20),"")</f>
        <v/>
      </c>
      <c r="V97" s="22" t="str">
        <f>IF(SUM('Test Sample Data'!V$3:V$194)&gt;10,IF(AND(ISNUMBER('Test Sample Data'!V97),'Test Sample Data'!V97&lt;35,'Test Sample Data'!V97&gt;0),'Test Sample Data'!V97-'Choose Housekeeping Genes'!W$20,35-'Choose Housekeeping Genes'!W$20),"")</f>
        <v/>
      </c>
      <c r="W97" s="144" t="str">
        <f>'Control Sample Data'!A97</f>
        <v>LincRNA-Gm4419-1</v>
      </c>
      <c r="X97" s="145" t="s">
        <v>252</v>
      </c>
      <c r="Y97" s="22" t="str">
        <f>IF(SUM('Control Sample Data'!C$3:C$194)&gt;10,IF(AND(ISNUMBER('Control Sample Data'!C97),'Control Sample Data'!C97&lt;35,'Control Sample Data'!C97&gt;0),'Control Sample Data'!C97-'Choose Housekeeping Genes'!AA$20,35-'Choose Housekeeping Genes'!AA$20),"")</f>
        <v/>
      </c>
      <c r="Z97" s="22" t="str">
        <f>IF(SUM('Control Sample Data'!D$3:D$194)&gt;10,IF(AND(ISNUMBER('Control Sample Data'!D97),'Control Sample Data'!D97&lt;35,'Control Sample Data'!D97&gt;0),'Control Sample Data'!D97-'Choose Housekeeping Genes'!AB$20,35-'Choose Housekeeping Genes'!AB$20),"")</f>
        <v/>
      </c>
      <c r="AA97" s="22" t="str">
        <f>IF(SUM('Control Sample Data'!E$3:E$194)&gt;10,IF(AND(ISNUMBER('Control Sample Data'!E97),'Control Sample Data'!E97&lt;35,'Control Sample Data'!E97&gt;0),'Control Sample Data'!E97-'Choose Housekeeping Genes'!AC$20,35-'Choose Housekeeping Genes'!AC$20),"")</f>
        <v/>
      </c>
      <c r="AB97" s="22" t="str">
        <f>IF(SUM('Control Sample Data'!F$3:F$194)&gt;10,IF(AND(ISNUMBER('Control Sample Data'!F97),'Control Sample Data'!F97&lt;35,'Control Sample Data'!F97&gt;0),'Control Sample Data'!F97-'Choose Housekeeping Genes'!AD$20,35-'Choose Housekeeping Genes'!AD$20),"")</f>
        <v/>
      </c>
      <c r="AC97" s="22" t="str">
        <f>IF(SUM('Control Sample Data'!G$3:G$194)&gt;10,IF(AND(ISNUMBER('Control Sample Data'!G97),'Control Sample Data'!G97&lt;35,'Control Sample Data'!G97&gt;0),'Control Sample Data'!G97-'Choose Housekeeping Genes'!AE$20,35-'Choose Housekeeping Genes'!AE$20),"")</f>
        <v/>
      </c>
      <c r="AD97" s="22" t="str">
        <f>IF(SUM('Control Sample Data'!H$3:H$194)&gt;10,IF(AND(ISNUMBER('Control Sample Data'!H97),'Control Sample Data'!H97&lt;35,'Control Sample Data'!H97&gt;0),'Control Sample Data'!H97-'Choose Housekeeping Genes'!AF$20,35-'Choose Housekeeping Genes'!AF$20),"")</f>
        <v/>
      </c>
      <c r="AE97" s="22" t="str">
        <f>IF(SUM('Control Sample Data'!I$3:I$194)&gt;10,IF(AND(ISNUMBER('Control Sample Data'!I97),'Control Sample Data'!I97&lt;35,'Control Sample Data'!I97&gt;0),'Control Sample Data'!I97-'Choose Housekeeping Genes'!AG$20,35-'Choose Housekeeping Genes'!AG$20),"")</f>
        <v/>
      </c>
      <c r="AF97" s="22" t="str">
        <f>IF(SUM('Control Sample Data'!J$3:J$194)&gt;10,IF(AND(ISNUMBER('Control Sample Data'!J97),'Control Sample Data'!J97&lt;35,'Control Sample Data'!J97&gt;0),'Control Sample Data'!J97-'Choose Housekeeping Genes'!AH$20,35-'Choose Housekeeping Genes'!AH$20),"")</f>
        <v/>
      </c>
      <c r="AG97" s="22" t="str">
        <f>IF(SUM('Control Sample Data'!K$3:K$194)&gt;10,IF(AND(ISNUMBER('Control Sample Data'!K97),'Control Sample Data'!K97&lt;35,'Control Sample Data'!K97&gt;0),'Control Sample Data'!K97-'Choose Housekeeping Genes'!AI$20,35-'Choose Housekeeping Genes'!AI$20),"")</f>
        <v/>
      </c>
      <c r="AH97" s="22" t="str">
        <f>IF(SUM('Control Sample Data'!L$3:L$194)&gt;10,IF(AND(ISNUMBER('Control Sample Data'!L97),'Control Sample Data'!L97&lt;35,'Control Sample Data'!L97&gt;0),'Control Sample Data'!L97-'Choose Housekeeping Genes'!AJ$20,35-'Choose Housekeeping Genes'!AJ$20),"")</f>
        <v/>
      </c>
      <c r="AI97" s="22" t="str">
        <f>IF(SUM('Control Sample Data'!M$3:M$194)&gt;10,IF(AND(ISNUMBER('Control Sample Data'!M97),'Control Sample Data'!M97&lt;35,'Control Sample Data'!M97&gt;0),'Control Sample Data'!M97-'Choose Housekeeping Genes'!AK$20,35-'Choose Housekeeping Genes'!AK$20),"")</f>
        <v/>
      </c>
      <c r="AJ97" s="22" t="str">
        <f>IF(SUM('Control Sample Data'!N$3:N$194)&gt;10,IF(AND(ISNUMBER('Control Sample Data'!N97),'Control Sample Data'!N97&lt;35,'Control Sample Data'!N97&gt;0),'Control Sample Data'!N97-'Choose Housekeeping Genes'!AL$20,35-'Choose Housekeeping Genes'!AL$20),"")</f>
        <v/>
      </c>
      <c r="AK97" s="22" t="str">
        <f>IF(SUM('Control Sample Data'!O$3:O$194)&gt;10,IF(AND(ISNUMBER('Control Sample Data'!O97),'Control Sample Data'!O97&lt;35,'Control Sample Data'!O97&gt;0),'Control Sample Data'!O97-'Choose Housekeeping Genes'!AM$20,35-'Choose Housekeeping Genes'!AM$20),"")</f>
        <v/>
      </c>
      <c r="AL97" s="22" t="str">
        <f>IF(SUM('Control Sample Data'!P$3:P$194)&gt;10,IF(AND(ISNUMBER('Control Sample Data'!P97),'Control Sample Data'!P97&lt;35,'Control Sample Data'!P97&gt;0),'Control Sample Data'!P97-'Choose Housekeeping Genes'!AN$20,35-'Choose Housekeeping Genes'!AN$20),"")</f>
        <v/>
      </c>
      <c r="AM97" s="22" t="str">
        <f>IF(SUM('Control Sample Data'!Q$3:Q$194)&gt;10,IF(AND(ISNUMBER('Control Sample Data'!Q97),'Control Sample Data'!Q97&lt;35,'Control Sample Data'!Q97&gt;0),'Control Sample Data'!Q97-'Choose Housekeeping Genes'!AO$20,35-'Choose Housekeeping Genes'!AO$20),"")</f>
        <v/>
      </c>
      <c r="AN97" s="22" t="str">
        <f>IF(SUM('Control Sample Data'!R$3:R$194)&gt;10,IF(AND(ISNUMBER('Control Sample Data'!R97),'Control Sample Data'!R97&lt;35,'Control Sample Data'!R97&gt;0),'Control Sample Data'!R97-'Choose Housekeeping Genes'!AP$20,35-'Choose Housekeeping Genes'!AP$20),"")</f>
        <v/>
      </c>
      <c r="AO97" s="22" t="str">
        <f>IF(SUM('Control Sample Data'!S$3:S$194)&gt;10,IF(AND(ISNUMBER('Control Sample Data'!S97),'Control Sample Data'!S97&lt;35,'Control Sample Data'!S97&gt;0),'Control Sample Data'!S97-'Choose Housekeeping Genes'!AQ$20,35-'Choose Housekeeping Genes'!AQ$20),"")</f>
        <v/>
      </c>
      <c r="AP97" s="22" t="str">
        <f>IF(SUM('Control Sample Data'!T$3:T$194)&gt;10,IF(AND(ISNUMBER('Control Sample Data'!T97),'Control Sample Data'!T97&lt;35,'Control Sample Data'!T97&gt;0),'Control Sample Data'!T97-'Choose Housekeeping Genes'!AR$20,35-'Choose Housekeeping Genes'!AR$20),"")</f>
        <v/>
      </c>
      <c r="AQ97" s="22" t="str">
        <f>IF(SUM('Control Sample Data'!U$3:U$194)&gt;10,IF(AND(ISNUMBER('Control Sample Data'!U97),'Control Sample Data'!U97&lt;35,'Control Sample Data'!U97&gt;0),'Control Sample Data'!U97-'Choose Housekeeping Genes'!AS$20,35-'Choose Housekeeping Genes'!AS$20),"")</f>
        <v/>
      </c>
      <c r="AR97" s="22" t="str">
        <f>IF(SUM('Control Sample Data'!V$3:V$194)&gt;10,IF(AND(ISNUMBER('Control Sample Data'!V97),'Control Sample Data'!V97&lt;35,'Control Sample Data'!V97&gt;0),'Control Sample Data'!V97-'Choose Housekeeping Genes'!AT$20,35-'Choose Housekeeping Genes'!AT$20),"")</f>
        <v/>
      </c>
      <c r="AS97" s="73" t="str">
        <f>'Control Sample Data'!A97</f>
        <v>LincRNA-Gm4419-1</v>
      </c>
      <c r="AT97" s="21" t="s">
        <v>252</v>
      </c>
      <c r="AU97" s="22" t="str">
        <f ca="1">IF(ISNUMBER(C97-'Choose Housekeeping Genes'!D$12),C97-'Choose Housekeeping Genes'!D$12,"")</f>
        <v/>
      </c>
      <c r="AV97" s="22" t="str">
        <f ca="1">IF(ISNUMBER(D97-'Choose Housekeeping Genes'!E$12),D97-'Choose Housekeeping Genes'!E$12,"")</f>
        <v/>
      </c>
      <c r="AW97" s="22" t="str">
        <f ca="1">IF(ISNUMBER(E97-'Choose Housekeeping Genes'!F$12),E97-'Choose Housekeeping Genes'!F$12,"")</f>
        <v/>
      </c>
      <c r="AX97" s="22" t="str">
        <f ca="1">IF(ISNUMBER(F97-'Choose Housekeeping Genes'!G$12),F97-'Choose Housekeeping Genes'!G$12,"")</f>
        <v/>
      </c>
      <c r="AY97" s="22" t="str">
        <f ca="1">IF(ISNUMBER(G97-'Choose Housekeeping Genes'!H$12),G97-'Choose Housekeeping Genes'!H$12,"")</f>
        <v/>
      </c>
      <c r="AZ97" s="22" t="str">
        <f ca="1">IF(ISNUMBER(H97-'Choose Housekeeping Genes'!I$12),H97-'Choose Housekeeping Genes'!I$12,"")</f>
        <v/>
      </c>
      <c r="BA97" s="22" t="str">
        <f ca="1">IF(ISNUMBER(I97-'Choose Housekeeping Genes'!J$12),I97-'Choose Housekeeping Genes'!J$12,"")</f>
        <v/>
      </c>
      <c r="BB97" s="22" t="str">
        <f ca="1">IF(ISNUMBER(J97-'Choose Housekeeping Genes'!K$12),J97-'Choose Housekeeping Genes'!K$12,"")</f>
        <v/>
      </c>
      <c r="BC97" s="22" t="str">
        <f ca="1">IF(ISNUMBER(K97-'Choose Housekeeping Genes'!L$12),K97-'Choose Housekeeping Genes'!L$12,"")</f>
        <v/>
      </c>
      <c r="BD97" s="22" t="str">
        <f ca="1">IF(ISNUMBER(L97-'Choose Housekeeping Genes'!M$12),L97-'Choose Housekeeping Genes'!M$12,"")</f>
        <v/>
      </c>
      <c r="BE97" s="22" t="str">
        <f ca="1">IF(ISNUMBER(M97-'Choose Housekeeping Genes'!N$12),M97-'Choose Housekeeping Genes'!N$12,"")</f>
        <v/>
      </c>
      <c r="BF97" s="22" t="str">
        <f ca="1">IF(ISNUMBER(N97-'Choose Housekeeping Genes'!O$12),N97-'Choose Housekeeping Genes'!O$12,"")</f>
        <v/>
      </c>
      <c r="BG97" s="22" t="str">
        <f ca="1">IF(ISNUMBER(O97-'Choose Housekeeping Genes'!P$12),O97-'Choose Housekeeping Genes'!P$12,"")</f>
        <v/>
      </c>
      <c r="BH97" s="22" t="str">
        <f ca="1">IF(ISNUMBER(P97-'Choose Housekeeping Genes'!Q$12),P97-'Choose Housekeeping Genes'!Q$12,"")</f>
        <v/>
      </c>
      <c r="BI97" s="22" t="str">
        <f ca="1">IF(ISNUMBER(Q97-'Choose Housekeeping Genes'!R$12),Q97-'Choose Housekeeping Genes'!R$12,"")</f>
        <v/>
      </c>
      <c r="BJ97" s="22" t="str">
        <f ca="1">IF(ISNUMBER(R97-'Choose Housekeeping Genes'!S$12),R97-'Choose Housekeeping Genes'!S$12,"")</f>
        <v/>
      </c>
      <c r="BK97" s="22" t="str">
        <f ca="1">IF(ISNUMBER(S97-'Choose Housekeeping Genes'!T$12),S97-'Choose Housekeeping Genes'!T$12,"")</f>
        <v/>
      </c>
      <c r="BL97" s="22" t="str">
        <f ca="1">IF(ISNUMBER(T97-'Choose Housekeeping Genes'!U$12),T97-'Choose Housekeeping Genes'!U$12,"")</f>
        <v/>
      </c>
      <c r="BM97" s="22" t="str">
        <f ca="1">IF(ISNUMBER(U97-'Choose Housekeeping Genes'!V$12),U97-'Choose Housekeeping Genes'!V$12,"")</f>
        <v/>
      </c>
      <c r="BN97" s="22" t="str">
        <f ca="1">IF(ISNUMBER(V97-'Choose Housekeeping Genes'!W$12),V97-'Choose Housekeeping Genes'!W$12,"")</f>
        <v/>
      </c>
      <c r="BO97" s="147" t="str">
        <f t="shared" si="48"/>
        <v>LincRNA-Gm4419-1</v>
      </c>
      <c r="BP97" s="145" t="s">
        <v>252</v>
      </c>
      <c r="BQ97" s="22" t="str">
        <f ca="1">IF(ISNUMBER(Y97-'Choose Housekeeping Genes'!AA$12),Y97-'Choose Housekeeping Genes'!AA$12,"")</f>
        <v/>
      </c>
      <c r="BR97" s="22" t="str">
        <f ca="1">IF(ISNUMBER(Z97-'Choose Housekeeping Genes'!AB$12),Z97-'Choose Housekeeping Genes'!AB$12,"")</f>
        <v/>
      </c>
      <c r="BS97" s="22" t="str">
        <f ca="1">IF(ISNUMBER(AA97-'Choose Housekeeping Genes'!AC$12),AA97-'Choose Housekeeping Genes'!AC$12,"")</f>
        <v/>
      </c>
      <c r="BT97" s="22" t="str">
        <f ca="1">IF(ISNUMBER(AB97-'Choose Housekeeping Genes'!AD$12),AB97-'Choose Housekeeping Genes'!AD$12,"")</f>
        <v/>
      </c>
      <c r="BU97" s="22" t="str">
        <f ca="1">IF(ISNUMBER(AC97-'Choose Housekeeping Genes'!AE$12),AC97-'Choose Housekeeping Genes'!AE$12,"")</f>
        <v/>
      </c>
      <c r="BV97" s="22" t="str">
        <f ca="1">IF(ISNUMBER(AD97-'Choose Housekeeping Genes'!AF$12),AD97-'Choose Housekeeping Genes'!AF$12,"")</f>
        <v/>
      </c>
      <c r="BW97" s="22" t="str">
        <f ca="1">IF(ISNUMBER(AE97-'Choose Housekeeping Genes'!AG$12),AE97-'Choose Housekeeping Genes'!AG$12,"")</f>
        <v/>
      </c>
      <c r="BX97" s="22" t="str">
        <f ca="1">IF(ISNUMBER(AF97-'Choose Housekeeping Genes'!AH$12),AF97-'Choose Housekeeping Genes'!AH$12,"")</f>
        <v/>
      </c>
      <c r="BY97" s="22" t="str">
        <f ca="1">IF(ISNUMBER(AG97-'Choose Housekeeping Genes'!AI$12),AG97-'Choose Housekeeping Genes'!AI$12,"")</f>
        <v/>
      </c>
      <c r="BZ97" s="22" t="str">
        <f ca="1">IF(ISNUMBER(AH97-'Choose Housekeeping Genes'!AJ$12),AH97-'Choose Housekeeping Genes'!AJ$12,"")</f>
        <v/>
      </c>
      <c r="CA97" s="22" t="str">
        <f ca="1">IF(ISNUMBER(AI97-'Choose Housekeeping Genes'!AK$12),AI97-'Choose Housekeeping Genes'!AK$12,"")</f>
        <v/>
      </c>
      <c r="CB97" s="22" t="str">
        <f ca="1">IF(ISNUMBER(AJ97-'Choose Housekeeping Genes'!AL$12),AJ97-'Choose Housekeeping Genes'!AL$12,"")</f>
        <v/>
      </c>
      <c r="CC97" s="22" t="str">
        <f ca="1">IF(ISNUMBER(AK97-'Choose Housekeeping Genes'!AM$12),AK97-'Choose Housekeeping Genes'!AM$12,"")</f>
        <v/>
      </c>
      <c r="CD97" s="22" t="str">
        <f ca="1">IF(ISNUMBER(AL97-'Choose Housekeeping Genes'!AN$12),AL97-'Choose Housekeeping Genes'!AN$12,"")</f>
        <v/>
      </c>
      <c r="CE97" s="22" t="str">
        <f ca="1">IF(ISNUMBER(AM97-'Choose Housekeeping Genes'!AO$12),AM97-'Choose Housekeeping Genes'!AO$12,"")</f>
        <v/>
      </c>
      <c r="CF97" s="22" t="str">
        <f ca="1">IF(ISNUMBER(AN97-'Choose Housekeeping Genes'!AP$12),AN97-'Choose Housekeeping Genes'!AP$12,"")</f>
        <v/>
      </c>
      <c r="CG97" s="22" t="str">
        <f ca="1">IF(ISNUMBER(AO97-'Choose Housekeeping Genes'!AQ$12),AO97-'Choose Housekeeping Genes'!AQ$12,"")</f>
        <v/>
      </c>
      <c r="CH97" s="22" t="str">
        <f ca="1">IF(ISNUMBER(AP97-'Choose Housekeeping Genes'!AR$12),AP97-'Choose Housekeeping Genes'!AR$12,"")</f>
        <v/>
      </c>
      <c r="CI97" s="22" t="str">
        <f ca="1">IF(ISNUMBER(AQ97-'Choose Housekeeping Genes'!AS$12),AQ97-'Choose Housekeeping Genes'!AS$12,"")</f>
        <v/>
      </c>
      <c r="CJ97" s="22" t="str">
        <f ca="1">IF(ISNUMBER(AR97-'Choose Housekeeping Genes'!AT$12),AR97-'Choose Housekeeping Genes'!AT$12,"")</f>
        <v/>
      </c>
      <c r="CK97" s="69" t="e">
        <f t="shared" ca="1" si="49"/>
        <v>#DIV/0!</v>
      </c>
      <c r="CL97" s="148" t="e">
        <f t="shared" ca="1" si="50"/>
        <v>#DIV/0!</v>
      </c>
      <c r="DA97" s="73" t="str">
        <f>'Transcript table'!C105</f>
        <v>LincRNA-Gm4419-1</v>
      </c>
      <c r="DB97" s="21" t="s">
        <v>252</v>
      </c>
      <c r="DC97" s="68" t="str">
        <f t="shared" ca="1" si="51"/>
        <v/>
      </c>
      <c r="DD97" s="68" t="str">
        <f t="shared" ca="1" si="52"/>
        <v/>
      </c>
      <c r="DE97" s="68" t="str">
        <f t="shared" ca="1" si="53"/>
        <v/>
      </c>
      <c r="DF97" s="68" t="str">
        <f t="shared" ca="1" si="54"/>
        <v/>
      </c>
      <c r="DG97" s="68" t="str">
        <f t="shared" ca="1" si="55"/>
        <v/>
      </c>
      <c r="DH97" s="68" t="str">
        <f t="shared" ca="1" si="56"/>
        <v/>
      </c>
      <c r="DI97" s="68" t="str">
        <f t="shared" ca="1" si="57"/>
        <v/>
      </c>
      <c r="DJ97" s="68" t="str">
        <f t="shared" ca="1" si="58"/>
        <v/>
      </c>
      <c r="DK97" s="68" t="str">
        <f t="shared" ca="1" si="59"/>
        <v/>
      </c>
      <c r="DL97" s="68" t="str">
        <f t="shared" ca="1" si="60"/>
        <v/>
      </c>
      <c r="DM97" s="68" t="str">
        <f t="shared" ca="1" si="61"/>
        <v/>
      </c>
      <c r="DN97" s="68" t="str">
        <f t="shared" ca="1" si="62"/>
        <v/>
      </c>
      <c r="DO97" s="68" t="str">
        <f t="shared" ca="1" si="63"/>
        <v/>
      </c>
      <c r="DP97" s="68" t="str">
        <f t="shared" ca="1" si="64"/>
        <v/>
      </c>
      <c r="DQ97" s="68" t="str">
        <f t="shared" ca="1" si="65"/>
        <v/>
      </c>
      <c r="DR97" s="68" t="str">
        <f t="shared" ca="1" si="66"/>
        <v/>
      </c>
      <c r="DS97" s="68" t="str">
        <f t="shared" ca="1" si="67"/>
        <v/>
      </c>
      <c r="DT97" s="68" t="str">
        <f t="shared" ca="1" si="68"/>
        <v/>
      </c>
      <c r="DU97" s="68" t="str">
        <f t="shared" ca="1" si="69"/>
        <v/>
      </c>
      <c r="DV97" s="68" t="str">
        <f t="shared" ca="1" si="70"/>
        <v/>
      </c>
      <c r="DW97" s="146" t="str">
        <f>'Transcript table'!C105</f>
        <v>LincRNA-Gm4419-1</v>
      </c>
      <c r="DX97" s="145" t="s">
        <v>252</v>
      </c>
      <c r="DY97" s="68" t="str">
        <f t="shared" ca="1" si="71"/>
        <v/>
      </c>
      <c r="DZ97" s="68" t="str">
        <f t="shared" ca="1" si="72"/>
        <v/>
      </c>
      <c r="EA97" s="68" t="str">
        <f t="shared" ca="1" si="73"/>
        <v/>
      </c>
      <c r="EB97" s="68" t="str">
        <f t="shared" ca="1" si="74"/>
        <v/>
      </c>
      <c r="EC97" s="68" t="str">
        <f t="shared" ca="1" si="75"/>
        <v/>
      </c>
      <c r="ED97" s="68" t="str">
        <f t="shared" ca="1" si="76"/>
        <v/>
      </c>
      <c r="EE97" s="68" t="str">
        <f t="shared" ca="1" si="77"/>
        <v/>
      </c>
      <c r="EF97" s="68" t="str">
        <f t="shared" ca="1" si="78"/>
        <v/>
      </c>
      <c r="EG97" s="68" t="str">
        <f t="shared" ca="1" si="79"/>
        <v/>
      </c>
      <c r="EH97" s="68" t="str">
        <f t="shared" ca="1" si="80"/>
        <v/>
      </c>
      <c r="EI97" s="68" t="str">
        <f t="shared" ca="1" si="81"/>
        <v/>
      </c>
      <c r="EJ97" s="68" t="str">
        <f t="shared" ca="1" si="82"/>
        <v/>
      </c>
      <c r="EK97" s="68" t="str">
        <f t="shared" ca="1" si="83"/>
        <v/>
      </c>
      <c r="EL97" s="68" t="str">
        <f t="shared" ca="1" si="84"/>
        <v/>
      </c>
      <c r="EM97" s="68" t="str">
        <f t="shared" ca="1" si="85"/>
        <v/>
      </c>
      <c r="EN97" s="68" t="str">
        <f t="shared" ca="1" si="86"/>
        <v/>
      </c>
      <c r="EO97" s="68" t="str">
        <f t="shared" ca="1" si="87"/>
        <v/>
      </c>
      <c r="EP97" s="68" t="str">
        <f t="shared" ca="1" si="88"/>
        <v/>
      </c>
      <c r="EQ97" s="68" t="str">
        <f t="shared" ca="1" si="89"/>
        <v/>
      </c>
      <c r="ER97" s="68" t="str">
        <f t="shared" ca="1" si="90"/>
        <v/>
      </c>
    </row>
    <row r="98" spans="1:148" ht="12.75" customHeight="1">
      <c r="A98" s="139" t="str">
        <f>'Test Sample Data'!A98</f>
        <v>LincRNA-Gm4419-2</v>
      </c>
      <c r="B98" s="141" t="s">
        <v>250</v>
      </c>
      <c r="C98" s="22" t="str">
        <f>IF(SUM('Test Sample Data'!C$3:C$194)&gt;10,IF(AND(ISNUMBER('Test Sample Data'!C98),'Test Sample Data'!C98&lt;35,'Test Sample Data'!C98&gt;0),'Test Sample Data'!C98-'Choose Housekeeping Genes'!D$20,35-'Choose Housekeeping Genes'!D$20),"")</f>
        <v/>
      </c>
      <c r="D98" s="22" t="str">
        <f>IF(SUM('Test Sample Data'!D$3:D$194)&gt;10,IF(AND(ISNUMBER('Test Sample Data'!D98),'Test Sample Data'!D98&lt;35,'Test Sample Data'!D98&gt;0),'Test Sample Data'!D98-'Choose Housekeeping Genes'!E$20,35-'Choose Housekeeping Genes'!E$20),"")</f>
        <v/>
      </c>
      <c r="E98" s="22" t="str">
        <f>IF(SUM('Test Sample Data'!E$3:E$194)&gt;10,IF(AND(ISNUMBER('Test Sample Data'!E98),'Test Sample Data'!E98&lt;35,'Test Sample Data'!E98&gt;0),'Test Sample Data'!E98-'Choose Housekeeping Genes'!F$20,35-'Choose Housekeeping Genes'!F$20),"")</f>
        <v/>
      </c>
      <c r="F98" s="22" t="str">
        <f>IF(SUM('Test Sample Data'!F$3:F$194)&gt;10,IF(AND(ISNUMBER('Test Sample Data'!F98),'Test Sample Data'!F98&lt;35,'Test Sample Data'!F98&gt;0),'Test Sample Data'!F98-'Choose Housekeeping Genes'!G$20,35-'Choose Housekeeping Genes'!G$20),"")</f>
        <v/>
      </c>
      <c r="G98" s="22" t="str">
        <f>IF(SUM('Test Sample Data'!G$3:G$194)&gt;10,IF(AND(ISNUMBER('Test Sample Data'!G98),'Test Sample Data'!G98&lt;35,'Test Sample Data'!G98&gt;0),'Test Sample Data'!G98-'Choose Housekeeping Genes'!H$20,35-'Choose Housekeeping Genes'!H$20),"")</f>
        <v/>
      </c>
      <c r="H98" s="22" t="str">
        <f>IF(SUM('Test Sample Data'!H$3:H$194)&gt;10,IF(AND(ISNUMBER('Test Sample Data'!H98),'Test Sample Data'!H98&lt;35,'Test Sample Data'!H98&gt;0),'Test Sample Data'!H98-'Choose Housekeeping Genes'!I$20,35-'Choose Housekeeping Genes'!I$20),"")</f>
        <v/>
      </c>
      <c r="I98" s="22" t="str">
        <f>IF(SUM('Test Sample Data'!I$3:I$194)&gt;10,IF(AND(ISNUMBER('Test Sample Data'!I98),'Test Sample Data'!I98&lt;35,'Test Sample Data'!I98&gt;0),'Test Sample Data'!I98-'Choose Housekeeping Genes'!J$20,35-'Choose Housekeeping Genes'!J$20),"")</f>
        <v/>
      </c>
      <c r="J98" s="22" t="str">
        <f>IF(SUM('Test Sample Data'!J$3:J$194)&gt;10,IF(AND(ISNUMBER('Test Sample Data'!J98),'Test Sample Data'!J98&lt;35,'Test Sample Data'!J98&gt;0),'Test Sample Data'!J98-'Choose Housekeeping Genes'!K$20,35-'Choose Housekeeping Genes'!K$20),"")</f>
        <v/>
      </c>
      <c r="K98" s="22" t="str">
        <f>IF(SUM('Test Sample Data'!K$3:K$194)&gt;10,IF(AND(ISNUMBER('Test Sample Data'!K98),'Test Sample Data'!K98&lt;35,'Test Sample Data'!K98&gt;0),'Test Sample Data'!K98-'Choose Housekeeping Genes'!L$20,35-'Choose Housekeeping Genes'!L$20),"")</f>
        <v/>
      </c>
      <c r="L98" s="22" t="str">
        <f>IF(SUM('Test Sample Data'!L$3:L$194)&gt;10,IF(AND(ISNUMBER('Test Sample Data'!L98),'Test Sample Data'!L98&lt;35,'Test Sample Data'!L98&gt;0),'Test Sample Data'!L98-'Choose Housekeeping Genes'!M$20,35-'Choose Housekeeping Genes'!M$20),"")</f>
        <v/>
      </c>
      <c r="M98" s="22" t="str">
        <f>IF(SUM('Test Sample Data'!M$3:M$194)&gt;10,IF(AND(ISNUMBER('Test Sample Data'!M98),'Test Sample Data'!M98&lt;35,'Test Sample Data'!M98&gt;0),'Test Sample Data'!M98-'Choose Housekeeping Genes'!N$20,35-'Choose Housekeeping Genes'!N$20),"")</f>
        <v/>
      </c>
      <c r="N98" s="22" t="str">
        <f>IF(SUM('Test Sample Data'!N$3:N$194)&gt;10,IF(AND(ISNUMBER('Test Sample Data'!N98),'Test Sample Data'!N98&lt;35,'Test Sample Data'!N98&gt;0),'Test Sample Data'!N98-'Choose Housekeeping Genes'!O$20,35-'Choose Housekeeping Genes'!O$20),"")</f>
        <v/>
      </c>
      <c r="O98" s="22" t="str">
        <f>IF(SUM('Test Sample Data'!O$3:O$194)&gt;10,IF(AND(ISNUMBER('Test Sample Data'!O98),'Test Sample Data'!O98&lt;35,'Test Sample Data'!O98&gt;0),'Test Sample Data'!O98-'Choose Housekeeping Genes'!P$20,35-'Choose Housekeeping Genes'!P$20),"")</f>
        <v/>
      </c>
      <c r="P98" s="22" t="str">
        <f>IF(SUM('Test Sample Data'!P$3:P$194)&gt;10,IF(AND(ISNUMBER('Test Sample Data'!P98),'Test Sample Data'!P98&lt;35,'Test Sample Data'!P98&gt;0),'Test Sample Data'!P98-'Choose Housekeeping Genes'!Q$20,35-'Choose Housekeeping Genes'!Q$20),"")</f>
        <v/>
      </c>
      <c r="Q98" s="22" t="str">
        <f>IF(SUM('Test Sample Data'!Q$3:Q$194)&gt;10,IF(AND(ISNUMBER('Test Sample Data'!Q98),'Test Sample Data'!Q98&lt;35,'Test Sample Data'!Q98&gt;0),'Test Sample Data'!Q98-'Choose Housekeeping Genes'!R$20,35-'Choose Housekeeping Genes'!R$20),"")</f>
        <v/>
      </c>
      <c r="R98" s="22" t="str">
        <f>IF(SUM('Test Sample Data'!R$3:R$194)&gt;10,IF(AND(ISNUMBER('Test Sample Data'!R98),'Test Sample Data'!R98&lt;35,'Test Sample Data'!R98&gt;0),'Test Sample Data'!R98-'Choose Housekeeping Genes'!S$20,35-'Choose Housekeeping Genes'!S$20),"")</f>
        <v/>
      </c>
      <c r="S98" s="22" t="str">
        <f>IF(SUM('Test Sample Data'!S$3:S$194)&gt;10,IF(AND(ISNUMBER('Test Sample Data'!S98),'Test Sample Data'!S98&lt;35,'Test Sample Data'!S98&gt;0),'Test Sample Data'!S98-'Choose Housekeeping Genes'!T$20,35-'Choose Housekeeping Genes'!T$20),"")</f>
        <v/>
      </c>
      <c r="T98" s="22" t="str">
        <f>IF(SUM('Test Sample Data'!T$3:T$194)&gt;10,IF(AND(ISNUMBER('Test Sample Data'!T98),'Test Sample Data'!T98&lt;35,'Test Sample Data'!T98&gt;0),'Test Sample Data'!T98-'Choose Housekeeping Genes'!U$20,35-'Choose Housekeeping Genes'!U$20),"")</f>
        <v/>
      </c>
      <c r="U98" s="22" t="str">
        <f>IF(SUM('Test Sample Data'!U$3:U$194)&gt;10,IF(AND(ISNUMBER('Test Sample Data'!U98),'Test Sample Data'!U98&lt;35,'Test Sample Data'!U98&gt;0),'Test Sample Data'!U98-'Choose Housekeeping Genes'!V$20,35-'Choose Housekeeping Genes'!V$20),"")</f>
        <v/>
      </c>
      <c r="V98" s="22" t="str">
        <f>IF(SUM('Test Sample Data'!V$3:V$194)&gt;10,IF(AND(ISNUMBER('Test Sample Data'!V98),'Test Sample Data'!V98&lt;35,'Test Sample Data'!V98&gt;0),'Test Sample Data'!V98-'Choose Housekeeping Genes'!W$20,35-'Choose Housekeeping Genes'!W$20),"")</f>
        <v/>
      </c>
      <c r="W98" s="144" t="str">
        <f>'Control Sample Data'!A98</f>
        <v>LincRNA-Gm4419-2</v>
      </c>
      <c r="X98" s="145" t="s">
        <v>250</v>
      </c>
      <c r="Y98" s="22" t="str">
        <f>IF(SUM('Control Sample Data'!C$3:C$194)&gt;10,IF(AND(ISNUMBER('Control Sample Data'!C98),'Control Sample Data'!C98&lt;35,'Control Sample Data'!C98&gt;0),'Control Sample Data'!C98-'Choose Housekeeping Genes'!AA$20,35-'Choose Housekeeping Genes'!AA$20),"")</f>
        <v/>
      </c>
      <c r="Z98" s="22" t="str">
        <f>IF(SUM('Control Sample Data'!D$3:D$194)&gt;10,IF(AND(ISNUMBER('Control Sample Data'!D98),'Control Sample Data'!D98&lt;35,'Control Sample Data'!D98&gt;0),'Control Sample Data'!D98-'Choose Housekeeping Genes'!AB$20,35-'Choose Housekeeping Genes'!AB$20),"")</f>
        <v/>
      </c>
      <c r="AA98" s="22" t="str">
        <f>IF(SUM('Control Sample Data'!E$3:E$194)&gt;10,IF(AND(ISNUMBER('Control Sample Data'!E98),'Control Sample Data'!E98&lt;35,'Control Sample Data'!E98&gt;0),'Control Sample Data'!E98-'Choose Housekeeping Genes'!AC$20,35-'Choose Housekeeping Genes'!AC$20),"")</f>
        <v/>
      </c>
      <c r="AB98" s="22" t="str">
        <f>IF(SUM('Control Sample Data'!F$3:F$194)&gt;10,IF(AND(ISNUMBER('Control Sample Data'!F98),'Control Sample Data'!F98&lt;35,'Control Sample Data'!F98&gt;0),'Control Sample Data'!F98-'Choose Housekeeping Genes'!AD$20,35-'Choose Housekeeping Genes'!AD$20),"")</f>
        <v/>
      </c>
      <c r="AC98" s="22" t="str">
        <f>IF(SUM('Control Sample Data'!G$3:G$194)&gt;10,IF(AND(ISNUMBER('Control Sample Data'!G98),'Control Sample Data'!G98&lt;35,'Control Sample Data'!G98&gt;0),'Control Sample Data'!G98-'Choose Housekeeping Genes'!AE$20,35-'Choose Housekeeping Genes'!AE$20),"")</f>
        <v/>
      </c>
      <c r="AD98" s="22" t="str">
        <f>IF(SUM('Control Sample Data'!H$3:H$194)&gt;10,IF(AND(ISNUMBER('Control Sample Data'!H98),'Control Sample Data'!H98&lt;35,'Control Sample Data'!H98&gt;0),'Control Sample Data'!H98-'Choose Housekeeping Genes'!AF$20,35-'Choose Housekeeping Genes'!AF$20),"")</f>
        <v/>
      </c>
      <c r="AE98" s="22" t="str">
        <f>IF(SUM('Control Sample Data'!I$3:I$194)&gt;10,IF(AND(ISNUMBER('Control Sample Data'!I98),'Control Sample Data'!I98&lt;35,'Control Sample Data'!I98&gt;0),'Control Sample Data'!I98-'Choose Housekeeping Genes'!AG$20,35-'Choose Housekeeping Genes'!AG$20),"")</f>
        <v/>
      </c>
      <c r="AF98" s="22" t="str">
        <f>IF(SUM('Control Sample Data'!J$3:J$194)&gt;10,IF(AND(ISNUMBER('Control Sample Data'!J98),'Control Sample Data'!J98&lt;35,'Control Sample Data'!J98&gt;0),'Control Sample Data'!J98-'Choose Housekeeping Genes'!AH$20,35-'Choose Housekeeping Genes'!AH$20),"")</f>
        <v/>
      </c>
      <c r="AG98" s="22" t="str">
        <f>IF(SUM('Control Sample Data'!K$3:K$194)&gt;10,IF(AND(ISNUMBER('Control Sample Data'!K98),'Control Sample Data'!K98&lt;35,'Control Sample Data'!K98&gt;0),'Control Sample Data'!K98-'Choose Housekeeping Genes'!AI$20,35-'Choose Housekeeping Genes'!AI$20),"")</f>
        <v/>
      </c>
      <c r="AH98" s="22" t="str">
        <f>IF(SUM('Control Sample Data'!L$3:L$194)&gt;10,IF(AND(ISNUMBER('Control Sample Data'!L98),'Control Sample Data'!L98&lt;35,'Control Sample Data'!L98&gt;0),'Control Sample Data'!L98-'Choose Housekeeping Genes'!AJ$20,35-'Choose Housekeeping Genes'!AJ$20),"")</f>
        <v/>
      </c>
      <c r="AI98" s="22" t="str">
        <f>IF(SUM('Control Sample Data'!M$3:M$194)&gt;10,IF(AND(ISNUMBER('Control Sample Data'!M98),'Control Sample Data'!M98&lt;35,'Control Sample Data'!M98&gt;0),'Control Sample Data'!M98-'Choose Housekeeping Genes'!AK$20,35-'Choose Housekeeping Genes'!AK$20),"")</f>
        <v/>
      </c>
      <c r="AJ98" s="22" t="str">
        <f>IF(SUM('Control Sample Data'!N$3:N$194)&gt;10,IF(AND(ISNUMBER('Control Sample Data'!N98),'Control Sample Data'!N98&lt;35,'Control Sample Data'!N98&gt;0),'Control Sample Data'!N98-'Choose Housekeeping Genes'!AL$20,35-'Choose Housekeeping Genes'!AL$20),"")</f>
        <v/>
      </c>
      <c r="AK98" s="22" t="str">
        <f>IF(SUM('Control Sample Data'!O$3:O$194)&gt;10,IF(AND(ISNUMBER('Control Sample Data'!O98),'Control Sample Data'!O98&lt;35,'Control Sample Data'!O98&gt;0),'Control Sample Data'!O98-'Choose Housekeeping Genes'!AM$20,35-'Choose Housekeeping Genes'!AM$20),"")</f>
        <v/>
      </c>
      <c r="AL98" s="22" t="str">
        <f>IF(SUM('Control Sample Data'!P$3:P$194)&gt;10,IF(AND(ISNUMBER('Control Sample Data'!P98),'Control Sample Data'!P98&lt;35,'Control Sample Data'!P98&gt;0),'Control Sample Data'!P98-'Choose Housekeeping Genes'!AN$20,35-'Choose Housekeeping Genes'!AN$20),"")</f>
        <v/>
      </c>
      <c r="AM98" s="22" t="str">
        <f>IF(SUM('Control Sample Data'!Q$3:Q$194)&gt;10,IF(AND(ISNUMBER('Control Sample Data'!Q98),'Control Sample Data'!Q98&lt;35,'Control Sample Data'!Q98&gt;0),'Control Sample Data'!Q98-'Choose Housekeeping Genes'!AO$20,35-'Choose Housekeeping Genes'!AO$20),"")</f>
        <v/>
      </c>
      <c r="AN98" s="22" t="str">
        <f>IF(SUM('Control Sample Data'!R$3:R$194)&gt;10,IF(AND(ISNUMBER('Control Sample Data'!R98),'Control Sample Data'!R98&lt;35,'Control Sample Data'!R98&gt;0),'Control Sample Data'!R98-'Choose Housekeeping Genes'!AP$20,35-'Choose Housekeeping Genes'!AP$20),"")</f>
        <v/>
      </c>
      <c r="AO98" s="22" t="str">
        <f>IF(SUM('Control Sample Data'!S$3:S$194)&gt;10,IF(AND(ISNUMBER('Control Sample Data'!S98),'Control Sample Data'!S98&lt;35,'Control Sample Data'!S98&gt;0),'Control Sample Data'!S98-'Choose Housekeeping Genes'!AQ$20,35-'Choose Housekeeping Genes'!AQ$20),"")</f>
        <v/>
      </c>
      <c r="AP98" s="22" t="str">
        <f>IF(SUM('Control Sample Data'!T$3:T$194)&gt;10,IF(AND(ISNUMBER('Control Sample Data'!T98),'Control Sample Data'!T98&lt;35,'Control Sample Data'!T98&gt;0),'Control Sample Data'!T98-'Choose Housekeeping Genes'!AR$20,35-'Choose Housekeeping Genes'!AR$20),"")</f>
        <v/>
      </c>
      <c r="AQ98" s="22" t="str">
        <f>IF(SUM('Control Sample Data'!U$3:U$194)&gt;10,IF(AND(ISNUMBER('Control Sample Data'!U98),'Control Sample Data'!U98&lt;35,'Control Sample Data'!U98&gt;0),'Control Sample Data'!U98-'Choose Housekeeping Genes'!AS$20,35-'Choose Housekeeping Genes'!AS$20),"")</f>
        <v/>
      </c>
      <c r="AR98" s="22" t="str">
        <f>IF(SUM('Control Sample Data'!V$3:V$194)&gt;10,IF(AND(ISNUMBER('Control Sample Data'!V98),'Control Sample Data'!V98&lt;35,'Control Sample Data'!V98&gt;0),'Control Sample Data'!V98-'Choose Housekeeping Genes'!AT$20,35-'Choose Housekeeping Genes'!AT$20),"")</f>
        <v/>
      </c>
      <c r="AS98" s="73" t="str">
        <f>'Control Sample Data'!A98</f>
        <v>LincRNA-Gm4419-2</v>
      </c>
      <c r="AT98" s="21" t="s">
        <v>250</v>
      </c>
      <c r="AU98" s="22" t="str">
        <f ca="1">IF(ISNUMBER(C98-'Choose Housekeeping Genes'!D$12),C98-'Choose Housekeeping Genes'!D$12,"")</f>
        <v/>
      </c>
      <c r="AV98" s="22" t="str">
        <f ca="1">IF(ISNUMBER(D98-'Choose Housekeeping Genes'!E$12),D98-'Choose Housekeeping Genes'!E$12,"")</f>
        <v/>
      </c>
      <c r="AW98" s="22" t="str">
        <f ca="1">IF(ISNUMBER(E98-'Choose Housekeeping Genes'!F$12),E98-'Choose Housekeeping Genes'!F$12,"")</f>
        <v/>
      </c>
      <c r="AX98" s="22" t="str">
        <f ca="1">IF(ISNUMBER(F98-'Choose Housekeeping Genes'!G$12),F98-'Choose Housekeeping Genes'!G$12,"")</f>
        <v/>
      </c>
      <c r="AY98" s="22" t="str">
        <f ca="1">IF(ISNUMBER(G98-'Choose Housekeeping Genes'!H$12),G98-'Choose Housekeeping Genes'!H$12,"")</f>
        <v/>
      </c>
      <c r="AZ98" s="22" t="str">
        <f ca="1">IF(ISNUMBER(H98-'Choose Housekeeping Genes'!I$12),H98-'Choose Housekeeping Genes'!I$12,"")</f>
        <v/>
      </c>
      <c r="BA98" s="22" t="str">
        <f ca="1">IF(ISNUMBER(I98-'Choose Housekeeping Genes'!J$12),I98-'Choose Housekeeping Genes'!J$12,"")</f>
        <v/>
      </c>
      <c r="BB98" s="22" t="str">
        <f ca="1">IF(ISNUMBER(J98-'Choose Housekeeping Genes'!K$12),J98-'Choose Housekeeping Genes'!K$12,"")</f>
        <v/>
      </c>
      <c r="BC98" s="22" t="str">
        <f ca="1">IF(ISNUMBER(K98-'Choose Housekeeping Genes'!L$12),K98-'Choose Housekeeping Genes'!L$12,"")</f>
        <v/>
      </c>
      <c r="BD98" s="22" t="str">
        <f ca="1">IF(ISNUMBER(L98-'Choose Housekeeping Genes'!M$12),L98-'Choose Housekeeping Genes'!M$12,"")</f>
        <v/>
      </c>
      <c r="BE98" s="22" t="str">
        <f ca="1">IF(ISNUMBER(M98-'Choose Housekeeping Genes'!N$12),M98-'Choose Housekeeping Genes'!N$12,"")</f>
        <v/>
      </c>
      <c r="BF98" s="22" t="str">
        <f ca="1">IF(ISNUMBER(N98-'Choose Housekeeping Genes'!O$12),N98-'Choose Housekeeping Genes'!O$12,"")</f>
        <v/>
      </c>
      <c r="BG98" s="22" t="str">
        <f ca="1">IF(ISNUMBER(O98-'Choose Housekeeping Genes'!P$12),O98-'Choose Housekeeping Genes'!P$12,"")</f>
        <v/>
      </c>
      <c r="BH98" s="22" t="str">
        <f ca="1">IF(ISNUMBER(P98-'Choose Housekeeping Genes'!Q$12),P98-'Choose Housekeeping Genes'!Q$12,"")</f>
        <v/>
      </c>
      <c r="BI98" s="22" t="str">
        <f ca="1">IF(ISNUMBER(Q98-'Choose Housekeeping Genes'!R$12),Q98-'Choose Housekeeping Genes'!R$12,"")</f>
        <v/>
      </c>
      <c r="BJ98" s="22" t="str">
        <f ca="1">IF(ISNUMBER(R98-'Choose Housekeeping Genes'!S$12),R98-'Choose Housekeeping Genes'!S$12,"")</f>
        <v/>
      </c>
      <c r="BK98" s="22" t="str">
        <f ca="1">IF(ISNUMBER(S98-'Choose Housekeeping Genes'!T$12),S98-'Choose Housekeeping Genes'!T$12,"")</f>
        <v/>
      </c>
      <c r="BL98" s="22" t="str">
        <f ca="1">IF(ISNUMBER(T98-'Choose Housekeeping Genes'!U$12),T98-'Choose Housekeeping Genes'!U$12,"")</f>
        <v/>
      </c>
      <c r="BM98" s="22" t="str">
        <f ca="1">IF(ISNUMBER(U98-'Choose Housekeeping Genes'!V$12),U98-'Choose Housekeeping Genes'!V$12,"")</f>
        <v/>
      </c>
      <c r="BN98" s="22" t="str">
        <f ca="1">IF(ISNUMBER(V98-'Choose Housekeeping Genes'!W$12),V98-'Choose Housekeeping Genes'!W$12,"")</f>
        <v/>
      </c>
      <c r="BO98" s="147" t="str">
        <f t="shared" si="48"/>
        <v>LincRNA-Gm4419-2</v>
      </c>
      <c r="BP98" s="145" t="s">
        <v>250</v>
      </c>
      <c r="BQ98" s="22" t="str">
        <f ca="1">IF(ISNUMBER(Y98-'Choose Housekeeping Genes'!AA$12),Y98-'Choose Housekeeping Genes'!AA$12,"")</f>
        <v/>
      </c>
      <c r="BR98" s="22" t="str">
        <f ca="1">IF(ISNUMBER(Z98-'Choose Housekeeping Genes'!AB$12),Z98-'Choose Housekeeping Genes'!AB$12,"")</f>
        <v/>
      </c>
      <c r="BS98" s="22" t="str">
        <f ca="1">IF(ISNUMBER(AA98-'Choose Housekeeping Genes'!AC$12),AA98-'Choose Housekeeping Genes'!AC$12,"")</f>
        <v/>
      </c>
      <c r="BT98" s="22" t="str">
        <f ca="1">IF(ISNUMBER(AB98-'Choose Housekeeping Genes'!AD$12),AB98-'Choose Housekeeping Genes'!AD$12,"")</f>
        <v/>
      </c>
      <c r="BU98" s="22" t="str">
        <f ca="1">IF(ISNUMBER(AC98-'Choose Housekeeping Genes'!AE$12),AC98-'Choose Housekeeping Genes'!AE$12,"")</f>
        <v/>
      </c>
      <c r="BV98" s="22" t="str">
        <f ca="1">IF(ISNUMBER(AD98-'Choose Housekeeping Genes'!AF$12),AD98-'Choose Housekeeping Genes'!AF$12,"")</f>
        <v/>
      </c>
      <c r="BW98" s="22" t="str">
        <f ca="1">IF(ISNUMBER(AE98-'Choose Housekeeping Genes'!AG$12),AE98-'Choose Housekeeping Genes'!AG$12,"")</f>
        <v/>
      </c>
      <c r="BX98" s="22" t="str">
        <f ca="1">IF(ISNUMBER(AF98-'Choose Housekeeping Genes'!AH$12),AF98-'Choose Housekeeping Genes'!AH$12,"")</f>
        <v/>
      </c>
      <c r="BY98" s="22" t="str">
        <f ca="1">IF(ISNUMBER(AG98-'Choose Housekeeping Genes'!AI$12),AG98-'Choose Housekeeping Genes'!AI$12,"")</f>
        <v/>
      </c>
      <c r="BZ98" s="22" t="str">
        <f ca="1">IF(ISNUMBER(AH98-'Choose Housekeeping Genes'!AJ$12),AH98-'Choose Housekeeping Genes'!AJ$12,"")</f>
        <v/>
      </c>
      <c r="CA98" s="22" t="str">
        <f ca="1">IF(ISNUMBER(AI98-'Choose Housekeeping Genes'!AK$12),AI98-'Choose Housekeeping Genes'!AK$12,"")</f>
        <v/>
      </c>
      <c r="CB98" s="22" t="str">
        <f ca="1">IF(ISNUMBER(AJ98-'Choose Housekeeping Genes'!AL$12),AJ98-'Choose Housekeeping Genes'!AL$12,"")</f>
        <v/>
      </c>
      <c r="CC98" s="22" t="str">
        <f ca="1">IF(ISNUMBER(AK98-'Choose Housekeeping Genes'!AM$12),AK98-'Choose Housekeeping Genes'!AM$12,"")</f>
        <v/>
      </c>
      <c r="CD98" s="22" t="str">
        <f ca="1">IF(ISNUMBER(AL98-'Choose Housekeeping Genes'!AN$12),AL98-'Choose Housekeeping Genes'!AN$12,"")</f>
        <v/>
      </c>
      <c r="CE98" s="22" t="str">
        <f ca="1">IF(ISNUMBER(AM98-'Choose Housekeeping Genes'!AO$12),AM98-'Choose Housekeeping Genes'!AO$12,"")</f>
        <v/>
      </c>
      <c r="CF98" s="22" t="str">
        <f ca="1">IF(ISNUMBER(AN98-'Choose Housekeeping Genes'!AP$12),AN98-'Choose Housekeeping Genes'!AP$12,"")</f>
        <v/>
      </c>
      <c r="CG98" s="22" t="str">
        <f ca="1">IF(ISNUMBER(AO98-'Choose Housekeeping Genes'!AQ$12),AO98-'Choose Housekeeping Genes'!AQ$12,"")</f>
        <v/>
      </c>
      <c r="CH98" s="22" t="str">
        <f ca="1">IF(ISNUMBER(AP98-'Choose Housekeeping Genes'!AR$12),AP98-'Choose Housekeeping Genes'!AR$12,"")</f>
        <v/>
      </c>
      <c r="CI98" s="22" t="str">
        <f ca="1">IF(ISNUMBER(AQ98-'Choose Housekeeping Genes'!AS$12),AQ98-'Choose Housekeeping Genes'!AS$12,"")</f>
        <v/>
      </c>
      <c r="CJ98" s="22" t="str">
        <f ca="1">IF(ISNUMBER(AR98-'Choose Housekeeping Genes'!AT$12),AR98-'Choose Housekeeping Genes'!AT$12,"")</f>
        <v/>
      </c>
      <c r="CK98" s="69" t="e">
        <f t="shared" ca="1" si="49"/>
        <v>#DIV/0!</v>
      </c>
      <c r="CL98" s="148" t="e">
        <f t="shared" ca="1" si="50"/>
        <v>#DIV/0!</v>
      </c>
      <c r="DA98" s="73" t="str">
        <f>'Transcript table'!C106</f>
        <v>LincRNA-Gm4419-2</v>
      </c>
      <c r="DB98" s="21" t="s">
        <v>250</v>
      </c>
      <c r="DC98" s="68" t="str">
        <f t="shared" ca="1" si="51"/>
        <v/>
      </c>
      <c r="DD98" s="68" t="str">
        <f t="shared" ca="1" si="52"/>
        <v/>
      </c>
      <c r="DE98" s="68" t="str">
        <f t="shared" ca="1" si="53"/>
        <v/>
      </c>
      <c r="DF98" s="68" t="str">
        <f t="shared" ca="1" si="54"/>
        <v/>
      </c>
      <c r="DG98" s="68" t="str">
        <f t="shared" ca="1" si="55"/>
        <v/>
      </c>
      <c r="DH98" s="68" t="str">
        <f t="shared" ca="1" si="56"/>
        <v/>
      </c>
      <c r="DI98" s="68" t="str">
        <f t="shared" ca="1" si="57"/>
        <v/>
      </c>
      <c r="DJ98" s="68" t="str">
        <f t="shared" ca="1" si="58"/>
        <v/>
      </c>
      <c r="DK98" s="68" t="str">
        <f t="shared" ca="1" si="59"/>
        <v/>
      </c>
      <c r="DL98" s="68" t="str">
        <f t="shared" ca="1" si="60"/>
        <v/>
      </c>
      <c r="DM98" s="68" t="str">
        <f t="shared" ca="1" si="61"/>
        <v/>
      </c>
      <c r="DN98" s="68" t="str">
        <f t="shared" ca="1" si="62"/>
        <v/>
      </c>
      <c r="DO98" s="68" t="str">
        <f t="shared" ca="1" si="63"/>
        <v/>
      </c>
      <c r="DP98" s="68" t="str">
        <f t="shared" ca="1" si="64"/>
        <v/>
      </c>
      <c r="DQ98" s="68" t="str">
        <f t="shared" ca="1" si="65"/>
        <v/>
      </c>
      <c r="DR98" s="68" t="str">
        <f t="shared" ca="1" si="66"/>
        <v/>
      </c>
      <c r="DS98" s="68" t="str">
        <f t="shared" ca="1" si="67"/>
        <v/>
      </c>
      <c r="DT98" s="68" t="str">
        <f t="shared" ca="1" si="68"/>
        <v/>
      </c>
      <c r="DU98" s="68" t="str">
        <f t="shared" ca="1" si="69"/>
        <v/>
      </c>
      <c r="DV98" s="68" t="str">
        <f t="shared" ca="1" si="70"/>
        <v/>
      </c>
      <c r="DW98" s="146" t="str">
        <f>'Transcript table'!C106</f>
        <v>LincRNA-Gm4419-2</v>
      </c>
      <c r="DX98" s="145" t="s">
        <v>250</v>
      </c>
      <c r="DY98" s="68" t="str">
        <f t="shared" ca="1" si="71"/>
        <v/>
      </c>
      <c r="DZ98" s="68" t="str">
        <f t="shared" ca="1" si="72"/>
        <v/>
      </c>
      <c r="EA98" s="68" t="str">
        <f t="shared" ca="1" si="73"/>
        <v/>
      </c>
      <c r="EB98" s="68" t="str">
        <f t="shared" ca="1" si="74"/>
        <v/>
      </c>
      <c r="EC98" s="68" t="str">
        <f t="shared" ca="1" si="75"/>
        <v/>
      </c>
      <c r="ED98" s="68" t="str">
        <f t="shared" ca="1" si="76"/>
        <v/>
      </c>
      <c r="EE98" s="68" t="str">
        <f t="shared" ca="1" si="77"/>
        <v/>
      </c>
      <c r="EF98" s="68" t="str">
        <f t="shared" ca="1" si="78"/>
        <v/>
      </c>
      <c r="EG98" s="68" t="str">
        <f t="shared" ca="1" si="79"/>
        <v/>
      </c>
      <c r="EH98" s="68" t="str">
        <f t="shared" ca="1" si="80"/>
        <v/>
      </c>
      <c r="EI98" s="68" t="str">
        <f t="shared" ca="1" si="81"/>
        <v/>
      </c>
      <c r="EJ98" s="68" t="str">
        <f t="shared" ca="1" si="82"/>
        <v/>
      </c>
      <c r="EK98" s="68" t="str">
        <f t="shared" ca="1" si="83"/>
        <v/>
      </c>
      <c r="EL98" s="68" t="str">
        <f t="shared" ca="1" si="84"/>
        <v/>
      </c>
      <c r="EM98" s="68" t="str">
        <f t="shared" ca="1" si="85"/>
        <v/>
      </c>
      <c r="EN98" s="68" t="str">
        <f t="shared" ca="1" si="86"/>
        <v/>
      </c>
      <c r="EO98" s="68" t="str">
        <f t="shared" ca="1" si="87"/>
        <v/>
      </c>
      <c r="EP98" s="68" t="str">
        <f t="shared" ca="1" si="88"/>
        <v/>
      </c>
      <c r="EQ98" s="68" t="str">
        <f t="shared" ca="1" si="89"/>
        <v/>
      </c>
      <c r="ER98" s="68" t="str">
        <f t="shared" ca="1" si="90"/>
        <v/>
      </c>
    </row>
    <row r="99" spans="1:148" ht="12.75" customHeight="1">
      <c r="A99" s="139" t="str">
        <f>'Test Sample Data'!A99</f>
        <v>Lnc13</v>
      </c>
      <c r="B99" s="141" t="s">
        <v>248</v>
      </c>
      <c r="C99" s="22" t="str">
        <f>IF(SUM('Test Sample Data'!C$3:C$194)&gt;10,IF(AND(ISNUMBER('Test Sample Data'!C99),'Test Sample Data'!C99&lt;35,'Test Sample Data'!C99&gt;0),'Test Sample Data'!C99-'Choose Housekeeping Genes'!D$20,35-'Choose Housekeeping Genes'!D$20),"")</f>
        <v/>
      </c>
      <c r="D99" s="22" t="str">
        <f>IF(SUM('Test Sample Data'!D$3:D$194)&gt;10,IF(AND(ISNUMBER('Test Sample Data'!D99),'Test Sample Data'!D99&lt;35,'Test Sample Data'!D99&gt;0),'Test Sample Data'!D99-'Choose Housekeeping Genes'!E$20,35-'Choose Housekeeping Genes'!E$20),"")</f>
        <v/>
      </c>
      <c r="E99" s="22" t="str">
        <f>IF(SUM('Test Sample Data'!E$3:E$194)&gt;10,IF(AND(ISNUMBER('Test Sample Data'!E99),'Test Sample Data'!E99&lt;35,'Test Sample Data'!E99&gt;0),'Test Sample Data'!E99-'Choose Housekeeping Genes'!F$20,35-'Choose Housekeeping Genes'!F$20),"")</f>
        <v/>
      </c>
      <c r="F99" s="22" t="str">
        <f>IF(SUM('Test Sample Data'!F$3:F$194)&gt;10,IF(AND(ISNUMBER('Test Sample Data'!F99),'Test Sample Data'!F99&lt;35,'Test Sample Data'!F99&gt;0),'Test Sample Data'!F99-'Choose Housekeeping Genes'!G$20,35-'Choose Housekeeping Genes'!G$20),"")</f>
        <v/>
      </c>
      <c r="G99" s="22" t="str">
        <f>IF(SUM('Test Sample Data'!G$3:G$194)&gt;10,IF(AND(ISNUMBER('Test Sample Data'!G99),'Test Sample Data'!G99&lt;35,'Test Sample Data'!G99&gt;0),'Test Sample Data'!G99-'Choose Housekeeping Genes'!H$20,35-'Choose Housekeeping Genes'!H$20),"")</f>
        <v/>
      </c>
      <c r="H99" s="22" t="str">
        <f>IF(SUM('Test Sample Data'!H$3:H$194)&gt;10,IF(AND(ISNUMBER('Test Sample Data'!H99),'Test Sample Data'!H99&lt;35,'Test Sample Data'!H99&gt;0),'Test Sample Data'!H99-'Choose Housekeeping Genes'!I$20,35-'Choose Housekeeping Genes'!I$20),"")</f>
        <v/>
      </c>
      <c r="I99" s="22" t="str">
        <f>IF(SUM('Test Sample Data'!I$3:I$194)&gt;10,IF(AND(ISNUMBER('Test Sample Data'!I99),'Test Sample Data'!I99&lt;35,'Test Sample Data'!I99&gt;0),'Test Sample Data'!I99-'Choose Housekeeping Genes'!J$20,35-'Choose Housekeeping Genes'!J$20),"")</f>
        <v/>
      </c>
      <c r="J99" s="22" t="str">
        <f>IF(SUM('Test Sample Data'!J$3:J$194)&gt;10,IF(AND(ISNUMBER('Test Sample Data'!J99),'Test Sample Data'!J99&lt;35,'Test Sample Data'!J99&gt;0),'Test Sample Data'!J99-'Choose Housekeeping Genes'!K$20,35-'Choose Housekeeping Genes'!K$20),"")</f>
        <v/>
      </c>
      <c r="K99" s="22" t="str">
        <f>IF(SUM('Test Sample Data'!K$3:K$194)&gt;10,IF(AND(ISNUMBER('Test Sample Data'!K99),'Test Sample Data'!K99&lt;35,'Test Sample Data'!K99&gt;0),'Test Sample Data'!K99-'Choose Housekeeping Genes'!L$20,35-'Choose Housekeeping Genes'!L$20),"")</f>
        <v/>
      </c>
      <c r="L99" s="22" t="str">
        <f>IF(SUM('Test Sample Data'!L$3:L$194)&gt;10,IF(AND(ISNUMBER('Test Sample Data'!L99),'Test Sample Data'!L99&lt;35,'Test Sample Data'!L99&gt;0),'Test Sample Data'!L99-'Choose Housekeeping Genes'!M$20,35-'Choose Housekeeping Genes'!M$20),"")</f>
        <v/>
      </c>
      <c r="M99" s="22" t="str">
        <f>IF(SUM('Test Sample Data'!M$3:M$194)&gt;10,IF(AND(ISNUMBER('Test Sample Data'!M99),'Test Sample Data'!M99&lt;35,'Test Sample Data'!M99&gt;0),'Test Sample Data'!M99-'Choose Housekeeping Genes'!N$20,35-'Choose Housekeeping Genes'!N$20),"")</f>
        <v/>
      </c>
      <c r="N99" s="22" t="str">
        <f>IF(SUM('Test Sample Data'!N$3:N$194)&gt;10,IF(AND(ISNUMBER('Test Sample Data'!N99),'Test Sample Data'!N99&lt;35,'Test Sample Data'!N99&gt;0),'Test Sample Data'!N99-'Choose Housekeeping Genes'!O$20,35-'Choose Housekeeping Genes'!O$20),"")</f>
        <v/>
      </c>
      <c r="O99" s="22" t="str">
        <f>IF(SUM('Test Sample Data'!O$3:O$194)&gt;10,IF(AND(ISNUMBER('Test Sample Data'!O99),'Test Sample Data'!O99&lt;35,'Test Sample Data'!O99&gt;0),'Test Sample Data'!O99-'Choose Housekeeping Genes'!P$20,35-'Choose Housekeeping Genes'!P$20),"")</f>
        <v/>
      </c>
      <c r="P99" s="22" t="str">
        <f>IF(SUM('Test Sample Data'!P$3:P$194)&gt;10,IF(AND(ISNUMBER('Test Sample Data'!P99),'Test Sample Data'!P99&lt;35,'Test Sample Data'!P99&gt;0),'Test Sample Data'!P99-'Choose Housekeeping Genes'!Q$20,35-'Choose Housekeeping Genes'!Q$20),"")</f>
        <v/>
      </c>
      <c r="Q99" s="22" t="str">
        <f>IF(SUM('Test Sample Data'!Q$3:Q$194)&gt;10,IF(AND(ISNUMBER('Test Sample Data'!Q99),'Test Sample Data'!Q99&lt;35,'Test Sample Data'!Q99&gt;0),'Test Sample Data'!Q99-'Choose Housekeeping Genes'!R$20,35-'Choose Housekeeping Genes'!R$20),"")</f>
        <v/>
      </c>
      <c r="R99" s="22" t="str">
        <f>IF(SUM('Test Sample Data'!R$3:R$194)&gt;10,IF(AND(ISNUMBER('Test Sample Data'!R99),'Test Sample Data'!R99&lt;35,'Test Sample Data'!R99&gt;0),'Test Sample Data'!R99-'Choose Housekeeping Genes'!S$20,35-'Choose Housekeeping Genes'!S$20),"")</f>
        <v/>
      </c>
      <c r="S99" s="22" t="str">
        <f>IF(SUM('Test Sample Data'!S$3:S$194)&gt;10,IF(AND(ISNUMBER('Test Sample Data'!S99),'Test Sample Data'!S99&lt;35,'Test Sample Data'!S99&gt;0),'Test Sample Data'!S99-'Choose Housekeeping Genes'!T$20,35-'Choose Housekeeping Genes'!T$20),"")</f>
        <v/>
      </c>
      <c r="T99" s="22" t="str">
        <f>IF(SUM('Test Sample Data'!T$3:T$194)&gt;10,IF(AND(ISNUMBER('Test Sample Data'!T99),'Test Sample Data'!T99&lt;35,'Test Sample Data'!T99&gt;0),'Test Sample Data'!T99-'Choose Housekeeping Genes'!U$20,35-'Choose Housekeeping Genes'!U$20),"")</f>
        <v/>
      </c>
      <c r="U99" s="22" t="str">
        <f>IF(SUM('Test Sample Data'!U$3:U$194)&gt;10,IF(AND(ISNUMBER('Test Sample Data'!U99),'Test Sample Data'!U99&lt;35,'Test Sample Data'!U99&gt;0),'Test Sample Data'!U99-'Choose Housekeeping Genes'!V$20,35-'Choose Housekeeping Genes'!V$20),"")</f>
        <v/>
      </c>
      <c r="V99" s="22" t="str">
        <f>IF(SUM('Test Sample Data'!V$3:V$194)&gt;10,IF(AND(ISNUMBER('Test Sample Data'!V99),'Test Sample Data'!V99&lt;35,'Test Sample Data'!V99&gt;0),'Test Sample Data'!V99-'Choose Housekeeping Genes'!W$20,35-'Choose Housekeeping Genes'!W$20),"")</f>
        <v/>
      </c>
      <c r="W99" s="144" t="str">
        <f>'Control Sample Data'!A99</f>
        <v>Lnc13</v>
      </c>
      <c r="X99" s="145" t="s">
        <v>248</v>
      </c>
      <c r="Y99" s="22" t="str">
        <f>IF(SUM('Control Sample Data'!C$3:C$194)&gt;10,IF(AND(ISNUMBER('Control Sample Data'!C99),'Control Sample Data'!C99&lt;35,'Control Sample Data'!C99&gt;0),'Control Sample Data'!C99-'Choose Housekeeping Genes'!AA$20,35-'Choose Housekeeping Genes'!AA$20),"")</f>
        <v/>
      </c>
      <c r="Z99" s="22" t="str">
        <f>IF(SUM('Control Sample Data'!D$3:D$194)&gt;10,IF(AND(ISNUMBER('Control Sample Data'!D99),'Control Sample Data'!D99&lt;35,'Control Sample Data'!D99&gt;0),'Control Sample Data'!D99-'Choose Housekeeping Genes'!AB$20,35-'Choose Housekeeping Genes'!AB$20),"")</f>
        <v/>
      </c>
      <c r="AA99" s="22" t="str">
        <f>IF(SUM('Control Sample Data'!E$3:E$194)&gt;10,IF(AND(ISNUMBER('Control Sample Data'!E99),'Control Sample Data'!E99&lt;35,'Control Sample Data'!E99&gt;0),'Control Sample Data'!E99-'Choose Housekeeping Genes'!AC$20,35-'Choose Housekeeping Genes'!AC$20),"")</f>
        <v/>
      </c>
      <c r="AB99" s="22" t="str">
        <f>IF(SUM('Control Sample Data'!F$3:F$194)&gt;10,IF(AND(ISNUMBER('Control Sample Data'!F99),'Control Sample Data'!F99&lt;35,'Control Sample Data'!F99&gt;0),'Control Sample Data'!F99-'Choose Housekeeping Genes'!AD$20,35-'Choose Housekeeping Genes'!AD$20),"")</f>
        <v/>
      </c>
      <c r="AC99" s="22" t="str">
        <f>IF(SUM('Control Sample Data'!G$3:G$194)&gt;10,IF(AND(ISNUMBER('Control Sample Data'!G99),'Control Sample Data'!G99&lt;35,'Control Sample Data'!G99&gt;0),'Control Sample Data'!G99-'Choose Housekeeping Genes'!AE$20,35-'Choose Housekeeping Genes'!AE$20),"")</f>
        <v/>
      </c>
      <c r="AD99" s="22" t="str">
        <f>IF(SUM('Control Sample Data'!H$3:H$194)&gt;10,IF(AND(ISNUMBER('Control Sample Data'!H99),'Control Sample Data'!H99&lt;35,'Control Sample Data'!H99&gt;0),'Control Sample Data'!H99-'Choose Housekeeping Genes'!AF$20,35-'Choose Housekeeping Genes'!AF$20),"")</f>
        <v/>
      </c>
      <c r="AE99" s="22" t="str">
        <f>IF(SUM('Control Sample Data'!I$3:I$194)&gt;10,IF(AND(ISNUMBER('Control Sample Data'!I99),'Control Sample Data'!I99&lt;35,'Control Sample Data'!I99&gt;0),'Control Sample Data'!I99-'Choose Housekeeping Genes'!AG$20,35-'Choose Housekeeping Genes'!AG$20),"")</f>
        <v/>
      </c>
      <c r="AF99" s="22" t="str">
        <f>IF(SUM('Control Sample Data'!J$3:J$194)&gt;10,IF(AND(ISNUMBER('Control Sample Data'!J99),'Control Sample Data'!J99&lt;35,'Control Sample Data'!J99&gt;0),'Control Sample Data'!J99-'Choose Housekeeping Genes'!AH$20,35-'Choose Housekeeping Genes'!AH$20),"")</f>
        <v/>
      </c>
      <c r="AG99" s="22" t="str">
        <f>IF(SUM('Control Sample Data'!K$3:K$194)&gt;10,IF(AND(ISNUMBER('Control Sample Data'!K99),'Control Sample Data'!K99&lt;35,'Control Sample Data'!K99&gt;0),'Control Sample Data'!K99-'Choose Housekeeping Genes'!AI$20,35-'Choose Housekeeping Genes'!AI$20),"")</f>
        <v/>
      </c>
      <c r="AH99" s="22" t="str">
        <f>IF(SUM('Control Sample Data'!L$3:L$194)&gt;10,IF(AND(ISNUMBER('Control Sample Data'!L99),'Control Sample Data'!L99&lt;35,'Control Sample Data'!L99&gt;0),'Control Sample Data'!L99-'Choose Housekeeping Genes'!AJ$20,35-'Choose Housekeeping Genes'!AJ$20),"")</f>
        <v/>
      </c>
      <c r="AI99" s="22" t="str">
        <f>IF(SUM('Control Sample Data'!M$3:M$194)&gt;10,IF(AND(ISNUMBER('Control Sample Data'!M99),'Control Sample Data'!M99&lt;35,'Control Sample Data'!M99&gt;0),'Control Sample Data'!M99-'Choose Housekeeping Genes'!AK$20,35-'Choose Housekeeping Genes'!AK$20),"")</f>
        <v/>
      </c>
      <c r="AJ99" s="22" t="str">
        <f>IF(SUM('Control Sample Data'!N$3:N$194)&gt;10,IF(AND(ISNUMBER('Control Sample Data'!N99),'Control Sample Data'!N99&lt;35,'Control Sample Data'!N99&gt;0),'Control Sample Data'!N99-'Choose Housekeeping Genes'!AL$20,35-'Choose Housekeeping Genes'!AL$20),"")</f>
        <v/>
      </c>
      <c r="AK99" s="22" t="str">
        <f>IF(SUM('Control Sample Data'!O$3:O$194)&gt;10,IF(AND(ISNUMBER('Control Sample Data'!O99),'Control Sample Data'!O99&lt;35,'Control Sample Data'!O99&gt;0),'Control Sample Data'!O99-'Choose Housekeeping Genes'!AM$20,35-'Choose Housekeeping Genes'!AM$20),"")</f>
        <v/>
      </c>
      <c r="AL99" s="22" t="str">
        <f>IF(SUM('Control Sample Data'!P$3:P$194)&gt;10,IF(AND(ISNUMBER('Control Sample Data'!P99),'Control Sample Data'!P99&lt;35,'Control Sample Data'!P99&gt;0),'Control Sample Data'!P99-'Choose Housekeeping Genes'!AN$20,35-'Choose Housekeeping Genes'!AN$20),"")</f>
        <v/>
      </c>
      <c r="AM99" s="22" t="str">
        <f>IF(SUM('Control Sample Data'!Q$3:Q$194)&gt;10,IF(AND(ISNUMBER('Control Sample Data'!Q99),'Control Sample Data'!Q99&lt;35,'Control Sample Data'!Q99&gt;0),'Control Sample Data'!Q99-'Choose Housekeeping Genes'!AO$20,35-'Choose Housekeeping Genes'!AO$20),"")</f>
        <v/>
      </c>
      <c r="AN99" s="22" t="str">
        <f>IF(SUM('Control Sample Data'!R$3:R$194)&gt;10,IF(AND(ISNUMBER('Control Sample Data'!R99),'Control Sample Data'!R99&lt;35,'Control Sample Data'!R99&gt;0),'Control Sample Data'!R99-'Choose Housekeeping Genes'!AP$20,35-'Choose Housekeeping Genes'!AP$20),"")</f>
        <v/>
      </c>
      <c r="AO99" s="22" t="str">
        <f>IF(SUM('Control Sample Data'!S$3:S$194)&gt;10,IF(AND(ISNUMBER('Control Sample Data'!S99),'Control Sample Data'!S99&lt;35,'Control Sample Data'!S99&gt;0),'Control Sample Data'!S99-'Choose Housekeeping Genes'!AQ$20,35-'Choose Housekeeping Genes'!AQ$20),"")</f>
        <v/>
      </c>
      <c r="AP99" s="22" t="str">
        <f>IF(SUM('Control Sample Data'!T$3:T$194)&gt;10,IF(AND(ISNUMBER('Control Sample Data'!T99),'Control Sample Data'!T99&lt;35,'Control Sample Data'!T99&gt;0),'Control Sample Data'!T99-'Choose Housekeeping Genes'!AR$20,35-'Choose Housekeeping Genes'!AR$20),"")</f>
        <v/>
      </c>
      <c r="AQ99" s="22" t="str">
        <f>IF(SUM('Control Sample Data'!U$3:U$194)&gt;10,IF(AND(ISNUMBER('Control Sample Data'!U99),'Control Sample Data'!U99&lt;35,'Control Sample Data'!U99&gt;0),'Control Sample Data'!U99-'Choose Housekeeping Genes'!AS$20,35-'Choose Housekeeping Genes'!AS$20),"")</f>
        <v/>
      </c>
      <c r="AR99" s="22" t="str">
        <f>IF(SUM('Control Sample Data'!V$3:V$194)&gt;10,IF(AND(ISNUMBER('Control Sample Data'!V99),'Control Sample Data'!V99&lt;35,'Control Sample Data'!V99&gt;0),'Control Sample Data'!V99-'Choose Housekeeping Genes'!AT$20,35-'Choose Housekeeping Genes'!AT$20),"")</f>
        <v/>
      </c>
      <c r="AS99" s="73" t="str">
        <f>'Control Sample Data'!A99</f>
        <v>Lnc13</v>
      </c>
      <c r="AT99" s="21" t="s">
        <v>248</v>
      </c>
      <c r="AU99" s="22" t="str">
        <f ca="1">IF(ISNUMBER(C99-'Choose Housekeeping Genes'!D$12),C99-'Choose Housekeeping Genes'!D$12,"")</f>
        <v/>
      </c>
      <c r="AV99" s="22" t="str">
        <f ca="1">IF(ISNUMBER(D99-'Choose Housekeeping Genes'!E$12),D99-'Choose Housekeeping Genes'!E$12,"")</f>
        <v/>
      </c>
      <c r="AW99" s="22" t="str">
        <f ca="1">IF(ISNUMBER(E99-'Choose Housekeeping Genes'!F$12),E99-'Choose Housekeeping Genes'!F$12,"")</f>
        <v/>
      </c>
      <c r="AX99" s="22" t="str">
        <f ca="1">IF(ISNUMBER(F99-'Choose Housekeeping Genes'!G$12),F99-'Choose Housekeeping Genes'!G$12,"")</f>
        <v/>
      </c>
      <c r="AY99" s="22" t="str">
        <f ca="1">IF(ISNUMBER(G99-'Choose Housekeeping Genes'!H$12),G99-'Choose Housekeeping Genes'!H$12,"")</f>
        <v/>
      </c>
      <c r="AZ99" s="22" t="str">
        <f ca="1">IF(ISNUMBER(H99-'Choose Housekeeping Genes'!I$12),H99-'Choose Housekeeping Genes'!I$12,"")</f>
        <v/>
      </c>
      <c r="BA99" s="22" t="str">
        <f ca="1">IF(ISNUMBER(I99-'Choose Housekeeping Genes'!J$12),I99-'Choose Housekeeping Genes'!J$12,"")</f>
        <v/>
      </c>
      <c r="BB99" s="22" t="str">
        <f ca="1">IF(ISNUMBER(J99-'Choose Housekeeping Genes'!K$12),J99-'Choose Housekeeping Genes'!K$12,"")</f>
        <v/>
      </c>
      <c r="BC99" s="22" t="str">
        <f ca="1">IF(ISNUMBER(K99-'Choose Housekeeping Genes'!L$12),K99-'Choose Housekeeping Genes'!L$12,"")</f>
        <v/>
      </c>
      <c r="BD99" s="22" t="str">
        <f ca="1">IF(ISNUMBER(L99-'Choose Housekeeping Genes'!M$12),L99-'Choose Housekeeping Genes'!M$12,"")</f>
        <v/>
      </c>
      <c r="BE99" s="22" t="str">
        <f ca="1">IF(ISNUMBER(M99-'Choose Housekeeping Genes'!N$12),M99-'Choose Housekeeping Genes'!N$12,"")</f>
        <v/>
      </c>
      <c r="BF99" s="22" t="str">
        <f ca="1">IF(ISNUMBER(N99-'Choose Housekeeping Genes'!O$12),N99-'Choose Housekeeping Genes'!O$12,"")</f>
        <v/>
      </c>
      <c r="BG99" s="22" t="str">
        <f ca="1">IF(ISNUMBER(O99-'Choose Housekeeping Genes'!P$12),O99-'Choose Housekeeping Genes'!P$12,"")</f>
        <v/>
      </c>
      <c r="BH99" s="22" t="str">
        <f ca="1">IF(ISNUMBER(P99-'Choose Housekeeping Genes'!Q$12),P99-'Choose Housekeeping Genes'!Q$12,"")</f>
        <v/>
      </c>
      <c r="BI99" s="22" t="str">
        <f ca="1">IF(ISNUMBER(Q99-'Choose Housekeeping Genes'!R$12),Q99-'Choose Housekeeping Genes'!R$12,"")</f>
        <v/>
      </c>
      <c r="BJ99" s="22" t="str">
        <f ca="1">IF(ISNUMBER(R99-'Choose Housekeeping Genes'!S$12),R99-'Choose Housekeeping Genes'!S$12,"")</f>
        <v/>
      </c>
      <c r="BK99" s="22" t="str">
        <f ca="1">IF(ISNUMBER(S99-'Choose Housekeeping Genes'!T$12),S99-'Choose Housekeeping Genes'!T$12,"")</f>
        <v/>
      </c>
      <c r="BL99" s="22" t="str">
        <f ca="1">IF(ISNUMBER(T99-'Choose Housekeeping Genes'!U$12),T99-'Choose Housekeeping Genes'!U$12,"")</f>
        <v/>
      </c>
      <c r="BM99" s="22" t="str">
        <f ca="1">IF(ISNUMBER(U99-'Choose Housekeeping Genes'!V$12),U99-'Choose Housekeeping Genes'!V$12,"")</f>
        <v/>
      </c>
      <c r="BN99" s="22" t="str">
        <f ca="1">IF(ISNUMBER(V99-'Choose Housekeeping Genes'!W$12),V99-'Choose Housekeeping Genes'!W$12,"")</f>
        <v/>
      </c>
      <c r="BO99" s="147" t="str">
        <f t="shared" ref="BO99:BO130" si="91">W99</f>
        <v>Lnc13</v>
      </c>
      <c r="BP99" s="145" t="s">
        <v>248</v>
      </c>
      <c r="BQ99" s="22" t="str">
        <f ca="1">IF(ISNUMBER(Y99-'Choose Housekeeping Genes'!AA$12),Y99-'Choose Housekeeping Genes'!AA$12,"")</f>
        <v/>
      </c>
      <c r="BR99" s="22" t="str">
        <f ca="1">IF(ISNUMBER(Z99-'Choose Housekeeping Genes'!AB$12),Z99-'Choose Housekeeping Genes'!AB$12,"")</f>
        <v/>
      </c>
      <c r="BS99" s="22" t="str">
        <f ca="1">IF(ISNUMBER(AA99-'Choose Housekeeping Genes'!AC$12),AA99-'Choose Housekeeping Genes'!AC$12,"")</f>
        <v/>
      </c>
      <c r="BT99" s="22" t="str">
        <f ca="1">IF(ISNUMBER(AB99-'Choose Housekeeping Genes'!AD$12),AB99-'Choose Housekeeping Genes'!AD$12,"")</f>
        <v/>
      </c>
      <c r="BU99" s="22" t="str">
        <f ca="1">IF(ISNUMBER(AC99-'Choose Housekeeping Genes'!AE$12),AC99-'Choose Housekeeping Genes'!AE$12,"")</f>
        <v/>
      </c>
      <c r="BV99" s="22" t="str">
        <f ca="1">IF(ISNUMBER(AD99-'Choose Housekeeping Genes'!AF$12),AD99-'Choose Housekeeping Genes'!AF$12,"")</f>
        <v/>
      </c>
      <c r="BW99" s="22" t="str">
        <f ca="1">IF(ISNUMBER(AE99-'Choose Housekeeping Genes'!AG$12),AE99-'Choose Housekeeping Genes'!AG$12,"")</f>
        <v/>
      </c>
      <c r="BX99" s="22" t="str">
        <f ca="1">IF(ISNUMBER(AF99-'Choose Housekeeping Genes'!AH$12),AF99-'Choose Housekeeping Genes'!AH$12,"")</f>
        <v/>
      </c>
      <c r="BY99" s="22" t="str">
        <f ca="1">IF(ISNUMBER(AG99-'Choose Housekeeping Genes'!AI$12),AG99-'Choose Housekeeping Genes'!AI$12,"")</f>
        <v/>
      </c>
      <c r="BZ99" s="22" t="str">
        <f ca="1">IF(ISNUMBER(AH99-'Choose Housekeeping Genes'!AJ$12),AH99-'Choose Housekeeping Genes'!AJ$12,"")</f>
        <v/>
      </c>
      <c r="CA99" s="22" t="str">
        <f ca="1">IF(ISNUMBER(AI99-'Choose Housekeeping Genes'!AK$12),AI99-'Choose Housekeeping Genes'!AK$12,"")</f>
        <v/>
      </c>
      <c r="CB99" s="22" t="str">
        <f ca="1">IF(ISNUMBER(AJ99-'Choose Housekeeping Genes'!AL$12),AJ99-'Choose Housekeeping Genes'!AL$12,"")</f>
        <v/>
      </c>
      <c r="CC99" s="22" t="str">
        <f ca="1">IF(ISNUMBER(AK99-'Choose Housekeeping Genes'!AM$12),AK99-'Choose Housekeeping Genes'!AM$12,"")</f>
        <v/>
      </c>
      <c r="CD99" s="22" t="str">
        <f ca="1">IF(ISNUMBER(AL99-'Choose Housekeeping Genes'!AN$12),AL99-'Choose Housekeeping Genes'!AN$12,"")</f>
        <v/>
      </c>
      <c r="CE99" s="22" t="str">
        <f ca="1">IF(ISNUMBER(AM99-'Choose Housekeeping Genes'!AO$12),AM99-'Choose Housekeeping Genes'!AO$12,"")</f>
        <v/>
      </c>
      <c r="CF99" s="22" t="str">
        <f ca="1">IF(ISNUMBER(AN99-'Choose Housekeeping Genes'!AP$12),AN99-'Choose Housekeeping Genes'!AP$12,"")</f>
        <v/>
      </c>
      <c r="CG99" s="22" t="str">
        <f ca="1">IF(ISNUMBER(AO99-'Choose Housekeeping Genes'!AQ$12),AO99-'Choose Housekeeping Genes'!AQ$12,"")</f>
        <v/>
      </c>
      <c r="CH99" s="22" t="str">
        <f ca="1">IF(ISNUMBER(AP99-'Choose Housekeeping Genes'!AR$12),AP99-'Choose Housekeeping Genes'!AR$12,"")</f>
        <v/>
      </c>
      <c r="CI99" s="22" t="str">
        <f ca="1">IF(ISNUMBER(AQ99-'Choose Housekeeping Genes'!AS$12),AQ99-'Choose Housekeeping Genes'!AS$12,"")</f>
        <v/>
      </c>
      <c r="CJ99" s="22" t="str">
        <f ca="1">IF(ISNUMBER(AR99-'Choose Housekeeping Genes'!AT$12),AR99-'Choose Housekeeping Genes'!AT$12,"")</f>
        <v/>
      </c>
      <c r="CK99" s="69" t="e">
        <f t="shared" ca="1" si="49"/>
        <v>#DIV/0!</v>
      </c>
      <c r="CL99" s="148" t="e">
        <f t="shared" ca="1" si="50"/>
        <v>#DIV/0!</v>
      </c>
      <c r="DA99" s="73" t="str">
        <f>'Transcript table'!C107</f>
        <v>Lnc13</v>
      </c>
      <c r="DB99" s="21" t="s">
        <v>248</v>
      </c>
      <c r="DC99" s="68" t="str">
        <f t="shared" ca="1" si="51"/>
        <v/>
      </c>
      <c r="DD99" s="68" t="str">
        <f t="shared" ca="1" si="52"/>
        <v/>
      </c>
      <c r="DE99" s="68" t="str">
        <f t="shared" ca="1" si="53"/>
        <v/>
      </c>
      <c r="DF99" s="68" t="str">
        <f t="shared" ca="1" si="54"/>
        <v/>
      </c>
      <c r="DG99" s="68" t="str">
        <f t="shared" ca="1" si="55"/>
        <v/>
      </c>
      <c r="DH99" s="68" t="str">
        <f t="shared" ca="1" si="56"/>
        <v/>
      </c>
      <c r="DI99" s="68" t="str">
        <f t="shared" ca="1" si="57"/>
        <v/>
      </c>
      <c r="DJ99" s="68" t="str">
        <f t="shared" ca="1" si="58"/>
        <v/>
      </c>
      <c r="DK99" s="68" t="str">
        <f t="shared" ca="1" si="59"/>
        <v/>
      </c>
      <c r="DL99" s="68" t="str">
        <f t="shared" ca="1" si="60"/>
        <v/>
      </c>
      <c r="DM99" s="68" t="str">
        <f t="shared" ca="1" si="61"/>
        <v/>
      </c>
      <c r="DN99" s="68" t="str">
        <f t="shared" ca="1" si="62"/>
        <v/>
      </c>
      <c r="DO99" s="68" t="str">
        <f t="shared" ca="1" si="63"/>
        <v/>
      </c>
      <c r="DP99" s="68" t="str">
        <f t="shared" ca="1" si="64"/>
        <v/>
      </c>
      <c r="DQ99" s="68" t="str">
        <f t="shared" ca="1" si="65"/>
        <v/>
      </c>
      <c r="DR99" s="68" t="str">
        <f t="shared" ca="1" si="66"/>
        <v/>
      </c>
      <c r="DS99" s="68" t="str">
        <f t="shared" ca="1" si="67"/>
        <v/>
      </c>
      <c r="DT99" s="68" t="str">
        <f t="shared" ca="1" si="68"/>
        <v/>
      </c>
      <c r="DU99" s="68" t="str">
        <f t="shared" ca="1" si="69"/>
        <v/>
      </c>
      <c r="DV99" s="68" t="str">
        <f t="shared" ca="1" si="70"/>
        <v/>
      </c>
      <c r="DW99" s="146" t="str">
        <f>'Transcript table'!C107</f>
        <v>Lnc13</v>
      </c>
      <c r="DX99" s="145" t="s">
        <v>248</v>
      </c>
      <c r="DY99" s="68" t="str">
        <f t="shared" ca="1" si="71"/>
        <v/>
      </c>
      <c r="DZ99" s="68" t="str">
        <f t="shared" ca="1" si="72"/>
        <v/>
      </c>
      <c r="EA99" s="68" t="str">
        <f t="shared" ca="1" si="73"/>
        <v/>
      </c>
      <c r="EB99" s="68" t="str">
        <f t="shared" ca="1" si="74"/>
        <v/>
      </c>
      <c r="EC99" s="68" t="str">
        <f t="shared" ca="1" si="75"/>
        <v/>
      </c>
      <c r="ED99" s="68" t="str">
        <f t="shared" ca="1" si="76"/>
        <v/>
      </c>
      <c r="EE99" s="68" t="str">
        <f t="shared" ca="1" si="77"/>
        <v/>
      </c>
      <c r="EF99" s="68" t="str">
        <f t="shared" ca="1" si="78"/>
        <v/>
      </c>
      <c r="EG99" s="68" t="str">
        <f t="shared" ca="1" si="79"/>
        <v/>
      </c>
      <c r="EH99" s="68" t="str">
        <f t="shared" ca="1" si="80"/>
        <v/>
      </c>
      <c r="EI99" s="68" t="str">
        <f t="shared" ca="1" si="81"/>
        <v/>
      </c>
      <c r="EJ99" s="68" t="str">
        <f t="shared" ca="1" si="82"/>
        <v/>
      </c>
      <c r="EK99" s="68" t="str">
        <f t="shared" ca="1" si="83"/>
        <v/>
      </c>
      <c r="EL99" s="68" t="str">
        <f t="shared" ca="1" si="84"/>
        <v/>
      </c>
      <c r="EM99" s="68" t="str">
        <f t="shared" ca="1" si="85"/>
        <v/>
      </c>
      <c r="EN99" s="68" t="str">
        <f t="shared" ca="1" si="86"/>
        <v/>
      </c>
      <c r="EO99" s="68" t="str">
        <f t="shared" ca="1" si="87"/>
        <v/>
      </c>
      <c r="EP99" s="68" t="str">
        <f t="shared" ca="1" si="88"/>
        <v/>
      </c>
      <c r="EQ99" s="68" t="str">
        <f t="shared" ca="1" si="89"/>
        <v/>
      </c>
      <c r="ER99" s="68" t="str">
        <f t="shared" ca="1" si="90"/>
        <v/>
      </c>
    </row>
    <row r="100" spans="1:148" ht="12.75" customHeight="1">
      <c r="A100" s="139" t="str">
        <f>'Test Sample Data'!A100</f>
        <v>lnc-31</v>
      </c>
      <c r="B100" s="141" t="s">
        <v>246</v>
      </c>
      <c r="C100" s="22" t="str">
        <f>IF(SUM('Test Sample Data'!C$3:C$194)&gt;10,IF(AND(ISNUMBER('Test Sample Data'!C100),'Test Sample Data'!C100&lt;35,'Test Sample Data'!C100&gt;0),'Test Sample Data'!C100-'Choose Housekeeping Genes'!D$20,35-'Choose Housekeeping Genes'!D$20),"")</f>
        <v/>
      </c>
      <c r="D100" s="22" t="str">
        <f>IF(SUM('Test Sample Data'!D$3:D$194)&gt;10,IF(AND(ISNUMBER('Test Sample Data'!D100),'Test Sample Data'!D100&lt;35,'Test Sample Data'!D100&gt;0),'Test Sample Data'!D100-'Choose Housekeeping Genes'!E$20,35-'Choose Housekeeping Genes'!E$20),"")</f>
        <v/>
      </c>
      <c r="E100" s="22" t="str">
        <f>IF(SUM('Test Sample Data'!E$3:E$194)&gt;10,IF(AND(ISNUMBER('Test Sample Data'!E100),'Test Sample Data'!E100&lt;35,'Test Sample Data'!E100&gt;0),'Test Sample Data'!E100-'Choose Housekeeping Genes'!F$20,35-'Choose Housekeeping Genes'!F$20),"")</f>
        <v/>
      </c>
      <c r="F100" s="22" t="str">
        <f>IF(SUM('Test Sample Data'!F$3:F$194)&gt;10,IF(AND(ISNUMBER('Test Sample Data'!F100),'Test Sample Data'!F100&lt;35,'Test Sample Data'!F100&gt;0),'Test Sample Data'!F100-'Choose Housekeeping Genes'!G$20,35-'Choose Housekeeping Genes'!G$20),"")</f>
        <v/>
      </c>
      <c r="G100" s="22" t="str">
        <f>IF(SUM('Test Sample Data'!G$3:G$194)&gt;10,IF(AND(ISNUMBER('Test Sample Data'!G100),'Test Sample Data'!G100&lt;35,'Test Sample Data'!G100&gt;0),'Test Sample Data'!G100-'Choose Housekeeping Genes'!H$20,35-'Choose Housekeeping Genes'!H$20),"")</f>
        <v/>
      </c>
      <c r="H100" s="22" t="str">
        <f>IF(SUM('Test Sample Data'!H$3:H$194)&gt;10,IF(AND(ISNUMBER('Test Sample Data'!H100),'Test Sample Data'!H100&lt;35,'Test Sample Data'!H100&gt;0),'Test Sample Data'!H100-'Choose Housekeeping Genes'!I$20,35-'Choose Housekeeping Genes'!I$20),"")</f>
        <v/>
      </c>
      <c r="I100" s="22" t="str">
        <f>IF(SUM('Test Sample Data'!I$3:I$194)&gt;10,IF(AND(ISNUMBER('Test Sample Data'!I100),'Test Sample Data'!I100&lt;35,'Test Sample Data'!I100&gt;0),'Test Sample Data'!I100-'Choose Housekeeping Genes'!J$20,35-'Choose Housekeeping Genes'!J$20),"")</f>
        <v/>
      </c>
      <c r="J100" s="22" t="str">
        <f>IF(SUM('Test Sample Data'!J$3:J$194)&gt;10,IF(AND(ISNUMBER('Test Sample Data'!J100),'Test Sample Data'!J100&lt;35,'Test Sample Data'!J100&gt;0),'Test Sample Data'!J100-'Choose Housekeeping Genes'!K$20,35-'Choose Housekeeping Genes'!K$20),"")</f>
        <v/>
      </c>
      <c r="K100" s="22" t="str">
        <f>IF(SUM('Test Sample Data'!K$3:K$194)&gt;10,IF(AND(ISNUMBER('Test Sample Data'!K100),'Test Sample Data'!K100&lt;35,'Test Sample Data'!K100&gt;0),'Test Sample Data'!K100-'Choose Housekeeping Genes'!L$20,35-'Choose Housekeeping Genes'!L$20),"")</f>
        <v/>
      </c>
      <c r="L100" s="22" t="str">
        <f>IF(SUM('Test Sample Data'!L$3:L$194)&gt;10,IF(AND(ISNUMBER('Test Sample Data'!L100),'Test Sample Data'!L100&lt;35,'Test Sample Data'!L100&gt;0),'Test Sample Data'!L100-'Choose Housekeeping Genes'!M$20,35-'Choose Housekeeping Genes'!M$20),"")</f>
        <v/>
      </c>
      <c r="M100" s="22" t="str">
        <f>IF(SUM('Test Sample Data'!M$3:M$194)&gt;10,IF(AND(ISNUMBER('Test Sample Data'!M100),'Test Sample Data'!M100&lt;35,'Test Sample Data'!M100&gt;0),'Test Sample Data'!M100-'Choose Housekeeping Genes'!N$20,35-'Choose Housekeeping Genes'!N$20),"")</f>
        <v/>
      </c>
      <c r="N100" s="22" t="str">
        <f>IF(SUM('Test Sample Data'!N$3:N$194)&gt;10,IF(AND(ISNUMBER('Test Sample Data'!N100),'Test Sample Data'!N100&lt;35,'Test Sample Data'!N100&gt;0),'Test Sample Data'!N100-'Choose Housekeeping Genes'!O$20,35-'Choose Housekeeping Genes'!O$20),"")</f>
        <v/>
      </c>
      <c r="O100" s="22" t="str">
        <f>IF(SUM('Test Sample Data'!O$3:O$194)&gt;10,IF(AND(ISNUMBER('Test Sample Data'!O100),'Test Sample Data'!O100&lt;35,'Test Sample Data'!O100&gt;0),'Test Sample Data'!O100-'Choose Housekeeping Genes'!P$20,35-'Choose Housekeeping Genes'!P$20),"")</f>
        <v/>
      </c>
      <c r="P100" s="22" t="str">
        <f>IF(SUM('Test Sample Data'!P$3:P$194)&gt;10,IF(AND(ISNUMBER('Test Sample Data'!P100),'Test Sample Data'!P100&lt;35,'Test Sample Data'!P100&gt;0),'Test Sample Data'!P100-'Choose Housekeeping Genes'!Q$20,35-'Choose Housekeeping Genes'!Q$20),"")</f>
        <v/>
      </c>
      <c r="Q100" s="22" t="str">
        <f>IF(SUM('Test Sample Data'!Q$3:Q$194)&gt;10,IF(AND(ISNUMBER('Test Sample Data'!Q100),'Test Sample Data'!Q100&lt;35,'Test Sample Data'!Q100&gt;0),'Test Sample Data'!Q100-'Choose Housekeeping Genes'!R$20,35-'Choose Housekeeping Genes'!R$20),"")</f>
        <v/>
      </c>
      <c r="R100" s="22" t="str">
        <f>IF(SUM('Test Sample Data'!R$3:R$194)&gt;10,IF(AND(ISNUMBER('Test Sample Data'!R100),'Test Sample Data'!R100&lt;35,'Test Sample Data'!R100&gt;0),'Test Sample Data'!R100-'Choose Housekeeping Genes'!S$20,35-'Choose Housekeeping Genes'!S$20),"")</f>
        <v/>
      </c>
      <c r="S100" s="22" t="str">
        <f>IF(SUM('Test Sample Data'!S$3:S$194)&gt;10,IF(AND(ISNUMBER('Test Sample Data'!S100),'Test Sample Data'!S100&lt;35,'Test Sample Data'!S100&gt;0),'Test Sample Data'!S100-'Choose Housekeeping Genes'!T$20,35-'Choose Housekeeping Genes'!T$20),"")</f>
        <v/>
      </c>
      <c r="T100" s="22" t="str">
        <f>IF(SUM('Test Sample Data'!T$3:T$194)&gt;10,IF(AND(ISNUMBER('Test Sample Data'!T100),'Test Sample Data'!T100&lt;35,'Test Sample Data'!T100&gt;0),'Test Sample Data'!T100-'Choose Housekeeping Genes'!U$20,35-'Choose Housekeeping Genes'!U$20),"")</f>
        <v/>
      </c>
      <c r="U100" s="22" t="str">
        <f>IF(SUM('Test Sample Data'!U$3:U$194)&gt;10,IF(AND(ISNUMBER('Test Sample Data'!U100),'Test Sample Data'!U100&lt;35,'Test Sample Data'!U100&gt;0),'Test Sample Data'!U100-'Choose Housekeeping Genes'!V$20,35-'Choose Housekeeping Genes'!V$20),"")</f>
        <v/>
      </c>
      <c r="V100" s="22" t="str">
        <f>IF(SUM('Test Sample Data'!V$3:V$194)&gt;10,IF(AND(ISNUMBER('Test Sample Data'!V100),'Test Sample Data'!V100&lt;35,'Test Sample Data'!V100&gt;0),'Test Sample Data'!V100-'Choose Housekeeping Genes'!W$20,35-'Choose Housekeeping Genes'!W$20),"")</f>
        <v/>
      </c>
      <c r="W100" s="144" t="str">
        <f>'Control Sample Data'!A100</f>
        <v>lnc-31</v>
      </c>
      <c r="X100" s="145" t="s">
        <v>246</v>
      </c>
      <c r="Y100" s="22" t="str">
        <f>IF(SUM('Control Sample Data'!C$3:C$194)&gt;10,IF(AND(ISNUMBER('Control Sample Data'!C100),'Control Sample Data'!C100&lt;35,'Control Sample Data'!C100&gt;0),'Control Sample Data'!C100-'Choose Housekeeping Genes'!AA$20,35-'Choose Housekeeping Genes'!AA$20),"")</f>
        <v/>
      </c>
      <c r="Z100" s="22" t="str">
        <f>IF(SUM('Control Sample Data'!D$3:D$194)&gt;10,IF(AND(ISNUMBER('Control Sample Data'!D100),'Control Sample Data'!D100&lt;35,'Control Sample Data'!D100&gt;0),'Control Sample Data'!D100-'Choose Housekeeping Genes'!AB$20,35-'Choose Housekeeping Genes'!AB$20),"")</f>
        <v/>
      </c>
      <c r="AA100" s="22" t="str">
        <f>IF(SUM('Control Sample Data'!E$3:E$194)&gt;10,IF(AND(ISNUMBER('Control Sample Data'!E100),'Control Sample Data'!E100&lt;35,'Control Sample Data'!E100&gt;0),'Control Sample Data'!E100-'Choose Housekeeping Genes'!AC$20,35-'Choose Housekeeping Genes'!AC$20),"")</f>
        <v/>
      </c>
      <c r="AB100" s="22" t="str">
        <f>IF(SUM('Control Sample Data'!F$3:F$194)&gt;10,IF(AND(ISNUMBER('Control Sample Data'!F100),'Control Sample Data'!F100&lt;35,'Control Sample Data'!F100&gt;0),'Control Sample Data'!F100-'Choose Housekeeping Genes'!AD$20,35-'Choose Housekeeping Genes'!AD$20),"")</f>
        <v/>
      </c>
      <c r="AC100" s="22" t="str">
        <f>IF(SUM('Control Sample Data'!G$3:G$194)&gt;10,IF(AND(ISNUMBER('Control Sample Data'!G100),'Control Sample Data'!G100&lt;35,'Control Sample Data'!G100&gt;0),'Control Sample Data'!G100-'Choose Housekeeping Genes'!AE$20,35-'Choose Housekeeping Genes'!AE$20),"")</f>
        <v/>
      </c>
      <c r="AD100" s="22" t="str">
        <f>IF(SUM('Control Sample Data'!H$3:H$194)&gt;10,IF(AND(ISNUMBER('Control Sample Data'!H100),'Control Sample Data'!H100&lt;35,'Control Sample Data'!H100&gt;0),'Control Sample Data'!H100-'Choose Housekeeping Genes'!AF$20,35-'Choose Housekeeping Genes'!AF$20),"")</f>
        <v/>
      </c>
      <c r="AE100" s="22" t="str">
        <f>IF(SUM('Control Sample Data'!I$3:I$194)&gt;10,IF(AND(ISNUMBER('Control Sample Data'!I100),'Control Sample Data'!I100&lt;35,'Control Sample Data'!I100&gt;0),'Control Sample Data'!I100-'Choose Housekeeping Genes'!AG$20,35-'Choose Housekeeping Genes'!AG$20),"")</f>
        <v/>
      </c>
      <c r="AF100" s="22" t="str">
        <f>IF(SUM('Control Sample Data'!J$3:J$194)&gt;10,IF(AND(ISNUMBER('Control Sample Data'!J100),'Control Sample Data'!J100&lt;35,'Control Sample Data'!J100&gt;0),'Control Sample Data'!J100-'Choose Housekeeping Genes'!AH$20,35-'Choose Housekeeping Genes'!AH$20),"")</f>
        <v/>
      </c>
      <c r="AG100" s="22" t="str">
        <f>IF(SUM('Control Sample Data'!K$3:K$194)&gt;10,IF(AND(ISNUMBER('Control Sample Data'!K100),'Control Sample Data'!K100&lt;35,'Control Sample Data'!K100&gt;0),'Control Sample Data'!K100-'Choose Housekeeping Genes'!AI$20,35-'Choose Housekeeping Genes'!AI$20),"")</f>
        <v/>
      </c>
      <c r="AH100" s="22" t="str">
        <f>IF(SUM('Control Sample Data'!L$3:L$194)&gt;10,IF(AND(ISNUMBER('Control Sample Data'!L100),'Control Sample Data'!L100&lt;35,'Control Sample Data'!L100&gt;0),'Control Sample Data'!L100-'Choose Housekeeping Genes'!AJ$20,35-'Choose Housekeeping Genes'!AJ$20),"")</f>
        <v/>
      </c>
      <c r="AI100" s="22" t="str">
        <f>IF(SUM('Control Sample Data'!M$3:M$194)&gt;10,IF(AND(ISNUMBER('Control Sample Data'!M100),'Control Sample Data'!M100&lt;35,'Control Sample Data'!M100&gt;0),'Control Sample Data'!M100-'Choose Housekeeping Genes'!AK$20,35-'Choose Housekeeping Genes'!AK$20),"")</f>
        <v/>
      </c>
      <c r="AJ100" s="22" t="str">
        <f>IF(SUM('Control Sample Data'!N$3:N$194)&gt;10,IF(AND(ISNUMBER('Control Sample Data'!N100),'Control Sample Data'!N100&lt;35,'Control Sample Data'!N100&gt;0),'Control Sample Data'!N100-'Choose Housekeeping Genes'!AL$20,35-'Choose Housekeeping Genes'!AL$20),"")</f>
        <v/>
      </c>
      <c r="AK100" s="22" t="str">
        <f>IF(SUM('Control Sample Data'!O$3:O$194)&gt;10,IF(AND(ISNUMBER('Control Sample Data'!O100),'Control Sample Data'!O100&lt;35,'Control Sample Data'!O100&gt;0),'Control Sample Data'!O100-'Choose Housekeeping Genes'!AM$20,35-'Choose Housekeeping Genes'!AM$20),"")</f>
        <v/>
      </c>
      <c r="AL100" s="22" t="str">
        <f>IF(SUM('Control Sample Data'!P$3:P$194)&gt;10,IF(AND(ISNUMBER('Control Sample Data'!P100),'Control Sample Data'!P100&lt;35,'Control Sample Data'!P100&gt;0),'Control Sample Data'!P100-'Choose Housekeeping Genes'!AN$20,35-'Choose Housekeeping Genes'!AN$20),"")</f>
        <v/>
      </c>
      <c r="AM100" s="22" t="str">
        <f>IF(SUM('Control Sample Data'!Q$3:Q$194)&gt;10,IF(AND(ISNUMBER('Control Sample Data'!Q100),'Control Sample Data'!Q100&lt;35,'Control Sample Data'!Q100&gt;0),'Control Sample Data'!Q100-'Choose Housekeeping Genes'!AO$20,35-'Choose Housekeeping Genes'!AO$20),"")</f>
        <v/>
      </c>
      <c r="AN100" s="22" t="str">
        <f>IF(SUM('Control Sample Data'!R$3:R$194)&gt;10,IF(AND(ISNUMBER('Control Sample Data'!R100),'Control Sample Data'!R100&lt;35,'Control Sample Data'!R100&gt;0),'Control Sample Data'!R100-'Choose Housekeeping Genes'!AP$20,35-'Choose Housekeeping Genes'!AP$20),"")</f>
        <v/>
      </c>
      <c r="AO100" s="22" t="str">
        <f>IF(SUM('Control Sample Data'!S$3:S$194)&gt;10,IF(AND(ISNUMBER('Control Sample Data'!S100),'Control Sample Data'!S100&lt;35,'Control Sample Data'!S100&gt;0),'Control Sample Data'!S100-'Choose Housekeeping Genes'!AQ$20,35-'Choose Housekeeping Genes'!AQ$20),"")</f>
        <v/>
      </c>
      <c r="AP100" s="22" t="str">
        <f>IF(SUM('Control Sample Data'!T$3:T$194)&gt;10,IF(AND(ISNUMBER('Control Sample Data'!T100),'Control Sample Data'!T100&lt;35,'Control Sample Data'!T100&gt;0),'Control Sample Data'!T100-'Choose Housekeeping Genes'!AR$20,35-'Choose Housekeeping Genes'!AR$20),"")</f>
        <v/>
      </c>
      <c r="AQ100" s="22" t="str">
        <f>IF(SUM('Control Sample Data'!U$3:U$194)&gt;10,IF(AND(ISNUMBER('Control Sample Data'!U100),'Control Sample Data'!U100&lt;35,'Control Sample Data'!U100&gt;0),'Control Sample Data'!U100-'Choose Housekeeping Genes'!AS$20,35-'Choose Housekeeping Genes'!AS$20),"")</f>
        <v/>
      </c>
      <c r="AR100" s="22" t="str">
        <f>IF(SUM('Control Sample Data'!V$3:V$194)&gt;10,IF(AND(ISNUMBER('Control Sample Data'!V100),'Control Sample Data'!V100&lt;35,'Control Sample Data'!V100&gt;0),'Control Sample Data'!V100-'Choose Housekeeping Genes'!AT$20,35-'Choose Housekeeping Genes'!AT$20),"")</f>
        <v/>
      </c>
      <c r="AS100" s="73" t="str">
        <f>'Control Sample Data'!A100</f>
        <v>lnc-31</v>
      </c>
      <c r="AT100" s="21" t="s">
        <v>246</v>
      </c>
      <c r="AU100" s="22" t="str">
        <f ca="1">IF(ISNUMBER(C100-'Choose Housekeeping Genes'!D$12),C100-'Choose Housekeeping Genes'!D$12,"")</f>
        <v/>
      </c>
      <c r="AV100" s="22" t="str">
        <f ca="1">IF(ISNUMBER(D100-'Choose Housekeeping Genes'!E$12),D100-'Choose Housekeeping Genes'!E$12,"")</f>
        <v/>
      </c>
      <c r="AW100" s="22" t="str">
        <f ca="1">IF(ISNUMBER(E100-'Choose Housekeeping Genes'!F$12),E100-'Choose Housekeeping Genes'!F$12,"")</f>
        <v/>
      </c>
      <c r="AX100" s="22" t="str">
        <f ca="1">IF(ISNUMBER(F100-'Choose Housekeeping Genes'!G$12),F100-'Choose Housekeeping Genes'!G$12,"")</f>
        <v/>
      </c>
      <c r="AY100" s="22" t="str">
        <f ca="1">IF(ISNUMBER(G100-'Choose Housekeeping Genes'!H$12),G100-'Choose Housekeeping Genes'!H$12,"")</f>
        <v/>
      </c>
      <c r="AZ100" s="22" t="str">
        <f ca="1">IF(ISNUMBER(H100-'Choose Housekeeping Genes'!I$12),H100-'Choose Housekeeping Genes'!I$12,"")</f>
        <v/>
      </c>
      <c r="BA100" s="22" t="str">
        <f ca="1">IF(ISNUMBER(I100-'Choose Housekeeping Genes'!J$12),I100-'Choose Housekeeping Genes'!J$12,"")</f>
        <v/>
      </c>
      <c r="BB100" s="22" t="str">
        <f ca="1">IF(ISNUMBER(J100-'Choose Housekeeping Genes'!K$12),J100-'Choose Housekeeping Genes'!K$12,"")</f>
        <v/>
      </c>
      <c r="BC100" s="22" t="str">
        <f ca="1">IF(ISNUMBER(K100-'Choose Housekeeping Genes'!L$12),K100-'Choose Housekeeping Genes'!L$12,"")</f>
        <v/>
      </c>
      <c r="BD100" s="22" t="str">
        <f ca="1">IF(ISNUMBER(L100-'Choose Housekeeping Genes'!M$12),L100-'Choose Housekeeping Genes'!M$12,"")</f>
        <v/>
      </c>
      <c r="BE100" s="22" t="str">
        <f ca="1">IF(ISNUMBER(M100-'Choose Housekeeping Genes'!N$12),M100-'Choose Housekeeping Genes'!N$12,"")</f>
        <v/>
      </c>
      <c r="BF100" s="22" t="str">
        <f ca="1">IF(ISNUMBER(N100-'Choose Housekeeping Genes'!O$12),N100-'Choose Housekeeping Genes'!O$12,"")</f>
        <v/>
      </c>
      <c r="BG100" s="22" t="str">
        <f ca="1">IF(ISNUMBER(O100-'Choose Housekeeping Genes'!P$12),O100-'Choose Housekeeping Genes'!P$12,"")</f>
        <v/>
      </c>
      <c r="BH100" s="22" t="str">
        <f ca="1">IF(ISNUMBER(P100-'Choose Housekeeping Genes'!Q$12),P100-'Choose Housekeeping Genes'!Q$12,"")</f>
        <v/>
      </c>
      <c r="BI100" s="22" t="str">
        <f ca="1">IF(ISNUMBER(Q100-'Choose Housekeeping Genes'!R$12),Q100-'Choose Housekeeping Genes'!R$12,"")</f>
        <v/>
      </c>
      <c r="BJ100" s="22" t="str">
        <f ca="1">IF(ISNUMBER(R100-'Choose Housekeeping Genes'!S$12),R100-'Choose Housekeeping Genes'!S$12,"")</f>
        <v/>
      </c>
      <c r="BK100" s="22" t="str">
        <f ca="1">IF(ISNUMBER(S100-'Choose Housekeeping Genes'!T$12),S100-'Choose Housekeeping Genes'!T$12,"")</f>
        <v/>
      </c>
      <c r="BL100" s="22" t="str">
        <f ca="1">IF(ISNUMBER(T100-'Choose Housekeeping Genes'!U$12),T100-'Choose Housekeeping Genes'!U$12,"")</f>
        <v/>
      </c>
      <c r="BM100" s="22" t="str">
        <f ca="1">IF(ISNUMBER(U100-'Choose Housekeeping Genes'!V$12),U100-'Choose Housekeeping Genes'!V$12,"")</f>
        <v/>
      </c>
      <c r="BN100" s="22" t="str">
        <f ca="1">IF(ISNUMBER(V100-'Choose Housekeeping Genes'!W$12),V100-'Choose Housekeeping Genes'!W$12,"")</f>
        <v/>
      </c>
      <c r="BO100" s="147" t="str">
        <f t="shared" si="91"/>
        <v>lnc-31</v>
      </c>
      <c r="BP100" s="145" t="s">
        <v>246</v>
      </c>
      <c r="BQ100" s="22" t="str">
        <f ca="1">IF(ISNUMBER(Y100-'Choose Housekeeping Genes'!AA$12),Y100-'Choose Housekeeping Genes'!AA$12,"")</f>
        <v/>
      </c>
      <c r="BR100" s="22" t="str">
        <f ca="1">IF(ISNUMBER(Z100-'Choose Housekeeping Genes'!AB$12),Z100-'Choose Housekeeping Genes'!AB$12,"")</f>
        <v/>
      </c>
      <c r="BS100" s="22" t="str">
        <f ca="1">IF(ISNUMBER(AA100-'Choose Housekeeping Genes'!AC$12),AA100-'Choose Housekeeping Genes'!AC$12,"")</f>
        <v/>
      </c>
      <c r="BT100" s="22" t="str">
        <f ca="1">IF(ISNUMBER(AB100-'Choose Housekeeping Genes'!AD$12),AB100-'Choose Housekeeping Genes'!AD$12,"")</f>
        <v/>
      </c>
      <c r="BU100" s="22" t="str">
        <f ca="1">IF(ISNUMBER(AC100-'Choose Housekeeping Genes'!AE$12),AC100-'Choose Housekeeping Genes'!AE$12,"")</f>
        <v/>
      </c>
      <c r="BV100" s="22" t="str">
        <f ca="1">IF(ISNUMBER(AD100-'Choose Housekeeping Genes'!AF$12),AD100-'Choose Housekeeping Genes'!AF$12,"")</f>
        <v/>
      </c>
      <c r="BW100" s="22" t="str">
        <f ca="1">IF(ISNUMBER(AE100-'Choose Housekeeping Genes'!AG$12),AE100-'Choose Housekeeping Genes'!AG$12,"")</f>
        <v/>
      </c>
      <c r="BX100" s="22" t="str">
        <f ca="1">IF(ISNUMBER(AF100-'Choose Housekeeping Genes'!AH$12),AF100-'Choose Housekeeping Genes'!AH$12,"")</f>
        <v/>
      </c>
      <c r="BY100" s="22" t="str">
        <f ca="1">IF(ISNUMBER(AG100-'Choose Housekeeping Genes'!AI$12),AG100-'Choose Housekeeping Genes'!AI$12,"")</f>
        <v/>
      </c>
      <c r="BZ100" s="22" t="str">
        <f ca="1">IF(ISNUMBER(AH100-'Choose Housekeeping Genes'!AJ$12),AH100-'Choose Housekeeping Genes'!AJ$12,"")</f>
        <v/>
      </c>
      <c r="CA100" s="22" t="str">
        <f ca="1">IF(ISNUMBER(AI100-'Choose Housekeeping Genes'!AK$12),AI100-'Choose Housekeeping Genes'!AK$12,"")</f>
        <v/>
      </c>
      <c r="CB100" s="22" t="str">
        <f ca="1">IF(ISNUMBER(AJ100-'Choose Housekeeping Genes'!AL$12),AJ100-'Choose Housekeeping Genes'!AL$12,"")</f>
        <v/>
      </c>
      <c r="CC100" s="22" t="str">
        <f ca="1">IF(ISNUMBER(AK100-'Choose Housekeeping Genes'!AM$12),AK100-'Choose Housekeeping Genes'!AM$12,"")</f>
        <v/>
      </c>
      <c r="CD100" s="22" t="str">
        <f ca="1">IF(ISNUMBER(AL100-'Choose Housekeeping Genes'!AN$12),AL100-'Choose Housekeeping Genes'!AN$12,"")</f>
        <v/>
      </c>
      <c r="CE100" s="22" t="str">
        <f ca="1">IF(ISNUMBER(AM100-'Choose Housekeeping Genes'!AO$12),AM100-'Choose Housekeeping Genes'!AO$12,"")</f>
        <v/>
      </c>
      <c r="CF100" s="22" t="str">
        <f ca="1">IF(ISNUMBER(AN100-'Choose Housekeeping Genes'!AP$12),AN100-'Choose Housekeeping Genes'!AP$12,"")</f>
        <v/>
      </c>
      <c r="CG100" s="22" t="str">
        <f ca="1">IF(ISNUMBER(AO100-'Choose Housekeeping Genes'!AQ$12),AO100-'Choose Housekeeping Genes'!AQ$12,"")</f>
        <v/>
      </c>
      <c r="CH100" s="22" t="str">
        <f ca="1">IF(ISNUMBER(AP100-'Choose Housekeeping Genes'!AR$12),AP100-'Choose Housekeeping Genes'!AR$12,"")</f>
        <v/>
      </c>
      <c r="CI100" s="22" t="str">
        <f ca="1">IF(ISNUMBER(AQ100-'Choose Housekeeping Genes'!AS$12),AQ100-'Choose Housekeeping Genes'!AS$12,"")</f>
        <v/>
      </c>
      <c r="CJ100" s="22" t="str">
        <f ca="1">IF(ISNUMBER(AR100-'Choose Housekeeping Genes'!AT$12),AR100-'Choose Housekeeping Genes'!AT$12,"")</f>
        <v/>
      </c>
      <c r="CK100" s="69" t="e">
        <f t="shared" ca="1" si="49"/>
        <v>#DIV/0!</v>
      </c>
      <c r="CL100" s="148" t="e">
        <f t="shared" ca="1" si="50"/>
        <v>#DIV/0!</v>
      </c>
      <c r="DA100" s="73" t="str">
        <f>'Transcript table'!C108</f>
        <v>lnc-31</v>
      </c>
      <c r="DB100" s="21" t="s">
        <v>246</v>
      </c>
      <c r="DC100" s="68" t="str">
        <f t="shared" ca="1" si="51"/>
        <v/>
      </c>
      <c r="DD100" s="68" t="str">
        <f t="shared" ca="1" si="52"/>
        <v/>
      </c>
      <c r="DE100" s="68" t="str">
        <f t="shared" ca="1" si="53"/>
        <v/>
      </c>
      <c r="DF100" s="68" t="str">
        <f t="shared" ca="1" si="54"/>
        <v/>
      </c>
      <c r="DG100" s="68" t="str">
        <f t="shared" ca="1" si="55"/>
        <v/>
      </c>
      <c r="DH100" s="68" t="str">
        <f t="shared" ca="1" si="56"/>
        <v/>
      </c>
      <c r="DI100" s="68" t="str">
        <f t="shared" ca="1" si="57"/>
        <v/>
      </c>
      <c r="DJ100" s="68" t="str">
        <f t="shared" ca="1" si="58"/>
        <v/>
      </c>
      <c r="DK100" s="68" t="str">
        <f t="shared" ca="1" si="59"/>
        <v/>
      </c>
      <c r="DL100" s="68" t="str">
        <f t="shared" ca="1" si="60"/>
        <v/>
      </c>
      <c r="DM100" s="68" t="str">
        <f t="shared" ca="1" si="61"/>
        <v/>
      </c>
      <c r="DN100" s="68" t="str">
        <f t="shared" ca="1" si="62"/>
        <v/>
      </c>
      <c r="DO100" s="68" t="str">
        <f t="shared" ca="1" si="63"/>
        <v/>
      </c>
      <c r="DP100" s="68" t="str">
        <f t="shared" ca="1" si="64"/>
        <v/>
      </c>
      <c r="DQ100" s="68" t="str">
        <f t="shared" ca="1" si="65"/>
        <v/>
      </c>
      <c r="DR100" s="68" t="str">
        <f t="shared" ca="1" si="66"/>
        <v/>
      </c>
      <c r="DS100" s="68" t="str">
        <f t="shared" ca="1" si="67"/>
        <v/>
      </c>
      <c r="DT100" s="68" t="str">
        <f t="shared" ca="1" si="68"/>
        <v/>
      </c>
      <c r="DU100" s="68" t="str">
        <f t="shared" ca="1" si="69"/>
        <v/>
      </c>
      <c r="DV100" s="68" t="str">
        <f t="shared" ca="1" si="70"/>
        <v/>
      </c>
      <c r="DW100" s="146" t="str">
        <f>'Transcript table'!C108</f>
        <v>lnc-31</v>
      </c>
      <c r="DX100" s="145" t="s">
        <v>246</v>
      </c>
      <c r="DY100" s="68" t="str">
        <f t="shared" ca="1" si="71"/>
        <v/>
      </c>
      <c r="DZ100" s="68" t="str">
        <f t="shared" ca="1" si="72"/>
        <v/>
      </c>
      <c r="EA100" s="68" t="str">
        <f t="shared" ca="1" si="73"/>
        <v/>
      </c>
      <c r="EB100" s="68" t="str">
        <f t="shared" ca="1" si="74"/>
        <v/>
      </c>
      <c r="EC100" s="68" t="str">
        <f t="shared" ca="1" si="75"/>
        <v/>
      </c>
      <c r="ED100" s="68" t="str">
        <f t="shared" ca="1" si="76"/>
        <v/>
      </c>
      <c r="EE100" s="68" t="str">
        <f t="shared" ca="1" si="77"/>
        <v/>
      </c>
      <c r="EF100" s="68" t="str">
        <f t="shared" ca="1" si="78"/>
        <v/>
      </c>
      <c r="EG100" s="68" t="str">
        <f t="shared" ca="1" si="79"/>
        <v/>
      </c>
      <c r="EH100" s="68" t="str">
        <f t="shared" ca="1" si="80"/>
        <v/>
      </c>
      <c r="EI100" s="68" t="str">
        <f t="shared" ca="1" si="81"/>
        <v/>
      </c>
      <c r="EJ100" s="68" t="str">
        <f t="shared" ca="1" si="82"/>
        <v/>
      </c>
      <c r="EK100" s="68" t="str">
        <f t="shared" ca="1" si="83"/>
        <v/>
      </c>
      <c r="EL100" s="68" t="str">
        <f t="shared" ca="1" si="84"/>
        <v/>
      </c>
      <c r="EM100" s="68" t="str">
        <f t="shared" ca="1" si="85"/>
        <v/>
      </c>
      <c r="EN100" s="68" t="str">
        <f t="shared" ca="1" si="86"/>
        <v/>
      </c>
      <c r="EO100" s="68" t="str">
        <f t="shared" ca="1" si="87"/>
        <v/>
      </c>
      <c r="EP100" s="68" t="str">
        <f t="shared" ca="1" si="88"/>
        <v/>
      </c>
      <c r="EQ100" s="68" t="str">
        <f t="shared" ca="1" si="89"/>
        <v/>
      </c>
      <c r="ER100" s="68" t="str">
        <f t="shared" ca="1" si="90"/>
        <v/>
      </c>
    </row>
    <row r="101" spans="1:148" ht="12.75" customHeight="1">
      <c r="A101" s="139" t="str">
        <f>'Test Sample Data'!A101</f>
        <v>lncKdm2b</v>
      </c>
      <c r="B101" s="141" t="s">
        <v>244</v>
      </c>
      <c r="C101" s="22" t="str">
        <f>IF(SUM('Test Sample Data'!C$3:C$194)&gt;10,IF(AND(ISNUMBER('Test Sample Data'!C101),'Test Sample Data'!C101&lt;35,'Test Sample Data'!C101&gt;0),'Test Sample Data'!C101-'Choose Housekeeping Genes'!D$20,35-'Choose Housekeeping Genes'!D$20),"")</f>
        <v/>
      </c>
      <c r="D101" s="22" t="str">
        <f>IF(SUM('Test Sample Data'!D$3:D$194)&gt;10,IF(AND(ISNUMBER('Test Sample Data'!D101),'Test Sample Data'!D101&lt;35,'Test Sample Data'!D101&gt;0),'Test Sample Data'!D101-'Choose Housekeeping Genes'!E$20,35-'Choose Housekeeping Genes'!E$20),"")</f>
        <v/>
      </c>
      <c r="E101" s="22" t="str">
        <f>IF(SUM('Test Sample Data'!E$3:E$194)&gt;10,IF(AND(ISNUMBER('Test Sample Data'!E101),'Test Sample Data'!E101&lt;35,'Test Sample Data'!E101&gt;0),'Test Sample Data'!E101-'Choose Housekeeping Genes'!F$20,35-'Choose Housekeeping Genes'!F$20),"")</f>
        <v/>
      </c>
      <c r="F101" s="22" t="str">
        <f>IF(SUM('Test Sample Data'!F$3:F$194)&gt;10,IF(AND(ISNUMBER('Test Sample Data'!F101),'Test Sample Data'!F101&lt;35,'Test Sample Data'!F101&gt;0),'Test Sample Data'!F101-'Choose Housekeeping Genes'!G$20,35-'Choose Housekeeping Genes'!G$20),"")</f>
        <v/>
      </c>
      <c r="G101" s="22" t="str">
        <f>IF(SUM('Test Sample Data'!G$3:G$194)&gt;10,IF(AND(ISNUMBER('Test Sample Data'!G101),'Test Sample Data'!G101&lt;35,'Test Sample Data'!G101&gt;0),'Test Sample Data'!G101-'Choose Housekeeping Genes'!H$20,35-'Choose Housekeeping Genes'!H$20),"")</f>
        <v/>
      </c>
      <c r="H101" s="22" t="str">
        <f>IF(SUM('Test Sample Data'!H$3:H$194)&gt;10,IF(AND(ISNUMBER('Test Sample Data'!H101),'Test Sample Data'!H101&lt;35,'Test Sample Data'!H101&gt;0),'Test Sample Data'!H101-'Choose Housekeeping Genes'!I$20,35-'Choose Housekeeping Genes'!I$20),"")</f>
        <v/>
      </c>
      <c r="I101" s="22" t="str">
        <f>IF(SUM('Test Sample Data'!I$3:I$194)&gt;10,IF(AND(ISNUMBER('Test Sample Data'!I101),'Test Sample Data'!I101&lt;35,'Test Sample Data'!I101&gt;0),'Test Sample Data'!I101-'Choose Housekeeping Genes'!J$20,35-'Choose Housekeeping Genes'!J$20),"")</f>
        <v/>
      </c>
      <c r="J101" s="22" t="str">
        <f>IF(SUM('Test Sample Data'!J$3:J$194)&gt;10,IF(AND(ISNUMBER('Test Sample Data'!J101),'Test Sample Data'!J101&lt;35,'Test Sample Data'!J101&gt;0),'Test Sample Data'!J101-'Choose Housekeeping Genes'!K$20,35-'Choose Housekeeping Genes'!K$20),"")</f>
        <v/>
      </c>
      <c r="K101" s="22" t="str">
        <f>IF(SUM('Test Sample Data'!K$3:K$194)&gt;10,IF(AND(ISNUMBER('Test Sample Data'!K101),'Test Sample Data'!K101&lt;35,'Test Sample Data'!K101&gt;0),'Test Sample Data'!K101-'Choose Housekeeping Genes'!L$20,35-'Choose Housekeeping Genes'!L$20),"")</f>
        <v/>
      </c>
      <c r="L101" s="22" t="str">
        <f>IF(SUM('Test Sample Data'!L$3:L$194)&gt;10,IF(AND(ISNUMBER('Test Sample Data'!L101),'Test Sample Data'!L101&lt;35,'Test Sample Data'!L101&gt;0),'Test Sample Data'!L101-'Choose Housekeeping Genes'!M$20,35-'Choose Housekeeping Genes'!M$20),"")</f>
        <v/>
      </c>
      <c r="M101" s="22" t="str">
        <f>IF(SUM('Test Sample Data'!M$3:M$194)&gt;10,IF(AND(ISNUMBER('Test Sample Data'!M101),'Test Sample Data'!M101&lt;35,'Test Sample Data'!M101&gt;0),'Test Sample Data'!M101-'Choose Housekeeping Genes'!N$20,35-'Choose Housekeeping Genes'!N$20),"")</f>
        <v/>
      </c>
      <c r="N101" s="22" t="str">
        <f>IF(SUM('Test Sample Data'!N$3:N$194)&gt;10,IF(AND(ISNUMBER('Test Sample Data'!N101),'Test Sample Data'!N101&lt;35,'Test Sample Data'!N101&gt;0),'Test Sample Data'!N101-'Choose Housekeeping Genes'!O$20,35-'Choose Housekeeping Genes'!O$20),"")</f>
        <v/>
      </c>
      <c r="O101" s="22" t="str">
        <f>IF(SUM('Test Sample Data'!O$3:O$194)&gt;10,IF(AND(ISNUMBER('Test Sample Data'!O101),'Test Sample Data'!O101&lt;35,'Test Sample Data'!O101&gt;0),'Test Sample Data'!O101-'Choose Housekeeping Genes'!P$20,35-'Choose Housekeeping Genes'!P$20),"")</f>
        <v/>
      </c>
      <c r="P101" s="22" t="str">
        <f>IF(SUM('Test Sample Data'!P$3:P$194)&gt;10,IF(AND(ISNUMBER('Test Sample Data'!P101),'Test Sample Data'!P101&lt;35,'Test Sample Data'!P101&gt;0),'Test Sample Data'!P101-'Choose Housekeeping Genes'!Q$20,35-'Choose Housekeeping Genes'!Q$20),"")</f>
        <v/>
      </c>
      <c r="Q101" s="22" t="str">
        <f>IF(SUM('Test Sample Data'!Q$3:Q$194)&gt;10,IF(AND(ISNUMBER('Test Sample Data'!Q101),'Test Sample Data'!Q101&lt;35,'Test Sample Data'!Q101&gt;0),'Test Sample Data'!Q101-'Choose Housekeeping Genes'!R$20,35-'Choose Housekeeping Genes'!R$20),"")</f>
        <v/>
      </c>
      <c r="R101" s="22" t="str">
        <f>IF(SUM('Test Sample Data'!R$3:R$194)&gt;10,IF(AND(ISNUMBER('Test Sample Data'!R101),'Test Sample Data'!R101&lt;35,'Test Sample Data'!R101&gt;0),'Test Sample Data'!R101-'Choose Housekeeping Genes'!S$20,35-'Choose Housekeeping Genes'!S$20),"")</f>
        <v/>
      </c>
      <c r="S101" s="22" t="str">
        <f>IF(SUM('Test Sample Data'!S$3:S$194)&gt;10,IF(AND(ISNUMBER('Test Sample Data'!S101),'Test Sample Data'!S101&lt;35,'Test Sample Data'!S101&gt;0),'Test Sample Data'!S101-'Choose Housekeeping Genes'!T$20,35-'Choose Housekeeping Genes'!T$20),"")</f>
        <v/>
      </c>
      <c r="T101" s="22" t="str">
        <f>IF(SUM('Test Sample Data'!T$3:T$194)&gt;10,IF(AND(ISNUMBER('Test Sample Data'!T101),'Test Sample Data'!T101&lt;35,'Test Sample Data'!T101&gt;0),'Test Sample Data'!T101-'Choose Housekeeping Genes'!U$20,35-'Choose Housekeeping Genes'!U$20),"")</f>
        <v/>
      </c>
      <c r="U101" s="22" t="str">
        <f>IF(SUM('Test Sample Data'!U$3:U$194)&gt;10,IF(AND(ISNUMBER('Test Sample Data'!U101),'Test Sample Data'!U101&lt;35,'Test Sample Data'!U101&gt;0),'Test Sample Data'!U101-'Choose Housekeeping Genes'!V$20,35-'Choose Housekeeping Genes'!V$20),"")</f>
        <v/>
      </c>
      <c r="V101" s="22" t="str">
        <f>IF(SUM('Test Sample Data'!V$3:V$194)&gt;10,IF(AND(ISNUMBER('Test Sample Data'!V101),'Test Sample Data'!V101&lt;35,'Test Sample Data'!V101&gt;0),'Test Sample Data'!V101-'Choose Housekeeping Genes'!W$20,35-'Choose Housekeeping Genes'!W$20),"")</f>
        <v/>
      </c>
      <c r="W101" s="144" t="str">
        <f>'Control Sample Data'!A101</f>
        <v>lncKdm2b</v>
      </c>
      <c r="X101" s="145" t="s">
        <v>244</v>
      </c>
      <c r="Y101" s="22" t="str">
        <f>IF(SUM('Control Sample Data'!C$3:C$194)&gt;10,IF(AND(ISNUMBER('Control Sample Data'!C101),'Control Sample Data'!C101&lt;35,'Control Sample Data'!C101&gt;0),'Control Sample Data'!C101-'Choose Housekeeping Genes'!AA$20,35-'Choose Housekeeping Genes'!AA$20),"")</f>
        <v/>
      </c>
      <c r="Z101" s="22" t="str">
        <f>IF(SUM('Control Sample Data'!D$3:D$194)&gt;10,IF(AND(ISNUMBER('Control Sample Data'!D101),'Control Sample Data'!D101&lt;35,'Control Sample Data'!D101&gt;0),'Control Sample Data'!D101-'Choose Housekeeping Genes'!AB$20,35-'Choose Housekeeping Genes'!AB$20),"")</f>
        <v/>
      </c>
      <c r="AA101" s="22" t="str">
        <f>IF(SUM('Control Sample Data'!E$3:E$194)&gt;10,IF(AND(ISNUMBER('Control Sample Data'!E101),'Control Sample Data'!E101&lt;35,'Control Sample Data'!E101&gt;0),'Control Sample Data'!E101-'Choose Housekeeping Genes'!AC$20,35-'Choose Housekeeping Genes'!AC$20),"")</f>
        <v/>
      </c>
      <c r="AB101" s="22" t="str">
        <f>IF(SUM('Control Sample Data'!F$3:F$194)&gt;10,IF(AND(ISNUMBER('Control Sample Data'!F101),'Control Sample Data'!F101&lt;35,'Control Sample Data'!F101&gt;0),'Control Sample Data'!F101-'Choose Housekeeping Genes'!AD$20,35-'Choose Housekeeping Genes'!AD$20),"")</f>
        <v/>
      </c>
      <c r="AC101" s="22" t="str">
        <f>IF(SUM('Control Sample Data'!G$3:G$194)&gt;10,IF(AND(ISNUMBER('Control Sample Data'!G101),'Control Sample Data'!G101&lt;35,'Control Sample Data'!G101&gt;0),'Control Sample Data'!G101-'Choose Housekeeping Genes'!AE$20,35-'Choose Housekeeping Genes'!AE$20),"")</f>
        <v/>
      </c>
      <c r="AD101" s="22" t="str">
        <f>IF(SUM('Control Sample Data'!H$3:H$194)&gt;10,IF(AND(ISNUMBER('Control Sample Data'!H101),'Control Sample Data'!H101&lt;35,'Control Sample Data'!H101&gt;0),'Control Sample Data'!H101-'Choose Housekeeping Genes'!AF$20,35-'Choose Housekeeping Genes'!AF$20),"")</f>
        <v/>
      </c>
      <c r="AE101" s="22" t="str">
        <f>IF(SUM('Control Sample Data'!I$3:I$194)&gt;10,IF(AND(ISNUMBER('Control Sample Data'!I101),'Control Sample Data'!I101&lt;35,'Control Sample Data'!I101&gt;0),'Control Sample Data'!I101-'Choose Housekeeping Genes'!AG$20,35-'Choose Housekeeping Genes'!AG$20),"")</f>
        <v/>
      </c>
      <c r="AF101" s="22" t="str">
        <f>IF(SUM('Control Sample Data'!J$3:J$194)&gt;10,IF(AND(ISNUMBER('Control Sample Data'!J101),'Control Sample Data'!J101&lt;35,'Control Sample Data'!J101&gt;0),'Control Sample Data'!J101-'Choose Housekeeping Genes'!AH$20,35-'Choose Housekeeping Genes'!AH$20),"")</f>
        <v/>
      </c>
      <c r="AG101" s="22" t="str">
        <f>IF(SUM('Control Sample Data'!K$3:K$194)&gt;10,IF(AND(ISNUMBER('Control Sample Data'!K101),'Control Sample Data'!K101&lt;35,'Control Sample Data'!K101&gt;0),'Control Sample Data'!K101-'Choose Housekeeping Genes'!AI$20,35-'Choose Housekeeping Genes'!AI$20),"")</f>
        <v/>
      </c>
      <c r="AH101" s="22" t="str">
        <f>IF(SUM('Control Sample Data'!L$3:L$194)&gt;10,IF(AND(ISNUMBER('Control Sample Data'!L101),'Control Sample Data'!L101&lt;35,'Control Sample Data'!L101&gt;0),'Control Sample Data'!L101-'Choose Housekeeping Genes'!AJ$20,35-'Choose Housekeeping Genes'!AJ$20),"")</f>
        <v/>
      </c>
      <c r="AI101" s="22" t="str">
        <f>IF(SUM('Control Sample Data'!M$3:M$194)&gt;10,IF(AND(ISNUMBER('Control Sample Data'!M101),'Control Sample Data'!M101&lt;35,'Control Sample Data'!M101&gt;0),'Control Sample Data'!M101-'Choose Housekeeping Genes'!AK$20,35-'Choose Housekeeping Genes'!AK$20),"")</f>
        <v/>
      </c>
      <c r="AJ101" s="22" t="str">
        <f>IF(SUM('Control Sample Data'!N$3:N$194)&gt;10,IF(AND(ISNUMBER('Control Sample Data'!N101),'Control Sample Data'!N101&lt;35,'Control Sample Data'!N101&gt;0),'Control Sample Data'!N101-'Choose Housekeeping Genes'!AL$20,35-'Choose Housekeeping Genes'!AL$20),"")</f>
        <v/>
      </c>
      <c r="AK101" s="22" t="str">
        <f>IF(SUM('Control Sample Data'!O$3:O$194)&gt;10,IF(AND(ISNUMBER('Control Sample Data'!O101),'Control Sample Data'!O101&lt;35,'Control Sample Data'!O101&gt;0),'Control Sample Data'!O101-'Choose Housekeeping Genes'!AM$20,35-'Choose Housekeeping Genes'!AM$20),"")</f>
        <v/>
      </c>
      <c r="AL101" s="22" t="str">
        <f>IF(SUM('Control Sample Data'!P$3:P$194)&gt;10,IF(AND(ISNUMBER('Control Sample Data'!P101),'Control Sample Data'!P101&lt;35,'Control Sample Data'!P101&gt;0),'Control Sample Data'!P101-'Choose Housekeeping Genes'!AN$20,35-'Choose Housekeeping Genes'!AN$20),"")</f>
        <v/>
      </c>
      <c r="AM101" s="22" t="str">
        <f>IF(SUM('Control Sample Data'!Q$3:Q$194)&gt;10,IF(AND(ISNUMBER('Control Sample Data'!Q101),'Control Sample Data'!Q101&lt;35,'Control Sample Data'!Q101&gt;0),'Control Sample Data'!Q101-'Choose Housekeeping Genes'!AO$20,35-'Choose Housekeeping Genes'!AO$20),"")</f>
        <v/>
      </c>
      <c r="AN101" s="22" t="str">
        <f>IF(SUM('Control Sample Data'!R$3:R$194)&gt;10,IF(AND(ISNUMBER('Control Sample Data'!R101),'Control Sample Data'!R101&lt;35,'Control Sample Data'!R101&gt;0),'Control Sample Data'!R101-'Choose Housekeeping Genes'!AP$20,35-'Choose Housekeeping Genes'!AP$20),"")</f>
        <v/>
      </c>
      <c r="AO101" s="22" t="str">
        <f>IF(SUM('Control Sample Data'!S$3:S$194)&gt;10,IF(AND(ISNUMBER('Control Sample Data'!S101),'Control Sample Data'!S101&lt;35,'Control Sample Data'!S101&gt;0),'Control Sample Data'!S101-'Choose Housekeeping Genes'!AQ$20,35-'Choose Housekeeping Genes'!AQ$20),"")</f>
        <v/>
      </c>
      <c r="AP101" s="22" t="str">
        <f>IF(SUM('Control Sample Data'!T$3:T$194)&gt;10,IF(AND(ISNUMBER('Control Sample Data'!T101),'Control Sample Data'!T101&lt;35,'Control Sample Data'!T101&gt;0),'Control Sample Data'!T101-'Choose Housekeeping Genes'!AR$20,35-'Choose Housekeeping Genes'!AR$20),"")</f>
        <v/>
      </c>
      <c r="AQ101" s="22" t="str">
        <f>IF(SUM('Control Sample Data'!U$3:U$194)&gt;10,IF(AND(ISNUMBER('Control Sample Data'!U101),'Control Sample Data'!U101&lt;35,'Control Sample Data'!U101&gt;0),'Control Sample Data'!U101-'Choose Housekeeping Genes'!AS$20,35-'Choose Housekeeping Genes'!AS$20),"")</f>
        <v/>
      </c>
      <c r="AR101" s="22" t="str">
        <f>IF(SUM('Control Sample Data'!V$3:V$194)&gt;10,IF(AND(ISNUMBER('Control Sample Data'!V101),'Control Sample Data'!V101&lt;35,'Control Sample Data'!V101&gt;0),'Control Sample Data'!V101-'Choose Housekeeping Genes'!AT$20,35-'Choose Housekeeping Genes'!AT$20),"")</f>
        <v/>
      </c>
      <c r="AS101" s="73" t="str">
        <f>'Control Sample Data'!A101</f>
        <v>lncKdm2b</v>
      </c>
      <c r="AT101" s="21" t="s">
        <v>244</v>
      </c>
      <c r="AU101" s="22" t="str">
        <f ca="1">IF(ISNUMBER(C101-'Choose Housekeeping Genes'!D$12),C101-'Choose Housekeeping Genes'!D$12,"")</f>
        <v/>
      </c>
      <c r="AV101" s="22" t="str">
        <f ca="1">IF(ISNUMBER(D101-'Choose Housekeeping Genes'!E$12),D101-'Choose Housekeeping Genes'!E$12,"")</f>
        <v/>
      </c>
      <c r="AW101" s="22" t="str">
        <f ca="1">IF(ISNUMBER(E101-'Choose Housekeeping Genes'!F$12),E101-'Choose Housekeeping Genes'!F$12,"")</f>
        <v/>
      </c>
      <c r="AX101" s="22" t="str">
        <f ca="1">IF(ISNUMBER(F101-'Choose Housekeeping Genes'!G$12),F101-'Choose Housekeeping Genes'!G$12,"")</f>
        <v/>
      </c>
      <c r="AY101" s="22" t="str">
        <f ca="1">IF(ISNUMBER(G101-'Choose Housekeeping Genes'!H$12),G101-'Choose Housekeeping Genes'!H$12,"")</f>
        <v/>
      </c>
      <c r="AZ101" s="22" t="str">
        <f ca="1">IF(ISNUMBER(H101-'Choose Housekeeping Genes'!I$12),H101-'Choose Housekeeping Genes'!I$12,"")</f>
        <v/>
      </c>
      <c r="BA101" s="22" t="str">
        <f ca="1">IF(ISNUMBER(I101-'Choose Housekeeping Genes'!J$12),I101-'Choose Housekeeping Genes'!J$12,"")</f>
        <v/>
      </c>
      <c r="BB101" s="22" t="str">
        <f ca="1">IF(ISNUMBER(J101-'Choose Housekeeping Genes'!K$12),J101-'Choose Housekeeping Genes'!K$12,"")</f>
        <v/>
      </c>
      <c r="BC101" s="22" t="str">
        <f ca="1">IF(ISNUMBER(K101-'Choose Housekeeping Genes'!L$12),K101-'Choose Housekeeping Genes'!L$12,"")</f>
        <v/>
      </c>
      <c r="BD101" s="22" t="str">
        <f ca="1">IF(ISNUMBER(L101-'Choose Housekeeping Genes'!M$12),L101-'Choose Housekeeping Genes'!M$12,"")</f>
        <v/>
      </c>
      <c r="BE101" s="22" t="str">
        <f ca="1">IF(ISNUMBER(M101-'Choose Housekeeping Genes'!N$12),M101-'Choose Housekeeping Genes'!N$12,"")</f>
        <v/>
      </c>
      <c r="BF101" s="22" t="str">
        <f ca="1">IF(ISNUMBER(N101-'Choose Housekeeping Genes'!O$12),N101-'Choose Housekeeping Genes'!O$12,"")</f>
        <v/>
      </c>
      <c r="BG101" s="22" t="str">
        <f ca="1">IF(ISNUMBER(O101-'Choose Housekeeping Genes'!P$12),O101-'Choose Housekeeping Genes'!P$12,"")</f>
        <v/>
      </c>
      <c r="BH101" s="22" t="str">
        <f ca="1">IF(ISNUMBER(P101-'Choose Housekeeping Genes'!Q$12),P101-'Choose Housekeeping Genes'!Q$12,"")</f>
        <v/>
      </c>
      <c r="BI101" s="22" t="str">
        <f ca="1">IF(ISNUMBER(Q101-'Choose Housekeeping Genes'!R$12),Q101-'Choose Housekeeping Genes'!R$12,"")</f>
        <v/>
      </c>
      <c r="BJ101" s="22" t="str">
        <f ca="1">IF(ISNUMBER(R101-'Choose Housekeeping Genes'!S$12),R101-'Choose Housekeeping Genes'!S$12,"")</f>
        <v/>
      </c>
      <c r="BK101" s="22" t="str">
        <f ca="1">IF(ISNUMBER(S101-'Choose Housekeeping Genes'!T$12),S101-'Choose Housekeeping Genes'!T$12,"")</f>
        <v/>
      </c>
      <c r="BL101" s="22" t="str">
        <f ca="1">IF(ISNUMBER(T101-'Choose Housekeeping Genes'!U$12),T101-'Choose Housekeeping Genes'!U$12,"")</f>
        <v/>
      </c>
      <c r="BM101" s="22" t="str">
        <f ca="1">IF(ISNUMBER(U101-'Choose Housekeeping Genes'!V$12),U101-'Choose Housekeeping Genes'!V$12,"")</f>
        <v/>
      </c>
      <c r="BN101" s="22" t="str">
        <f ca="1">IF(ISNUMBER(V101-'Choose Housekeeping Genes'!W$12),V101-'Choose Housekeeping Genes'!W$12,"")</f>
        <v/>
      </c>
      <c r="BO101" s="147" t="str">
        <f t="shared" si="91"/>
        <v>lncKdm2b</v>
      </c>
      <c r="BP101" s="145" t="s">
        <v>244</v>
      </c>
      <c r="BQ101" s="22" t="str">
        <f ca="1">IF(ISNUMBER(Y101-'Choose Housekeeping Genes'!AA$12),Y101-'Choose Housekeeping Genes'!AA$12,"")</f>
        <v/>
      </c>
      <c r="BR101" s="22" t="str">
        <f ca="1">IF(ISNUMBER(Z101-'Choose Housekeeping Genes'!AB$12),Z101-'Choose Housekeeping Genes'!AB$12,"")</f>
        <v/>
      </c>
      <c r="BS101" s="22" t="str">
        <f ca="1">IF(ISNUMBER(AA101-'Choose Housekeeping Genes'!AC$12),AA101-'Choose Housekeeping Genes'!AC$12,"")</f>
        <v/>
      </c>
      <c r="BT101" s="22" t="str">
        <f ca="1">IF(ISNUMBER(AB101-'Choose Housekeeping Genes'!AD$12),AB101-'Choose Housekeeping Genes'!AD$12,"")</f>
        <v/>
      </c>
      <c r="BU101" s="22" t="str">
        <f ca="1">IF(ISNUMBER(AC101-'Choose Housekeeping Genes'!AE$12),AC101-'Choose Housekeeping Genes'!AE$12,"")</f>
        <v/>
      </c>
      <c r="BV101" s="22" t="str">
        <f ca="1">IF(ISNUMBER(AD101-'Choose Housekeeping Genes'!AF$12),AD101-'Choose Housekeeping Genes'!AF$12,"")</f>
        <v/>
      </c>
      <c r="BW101" s="22" t="str">
        <f ca="1">IF(ISNUMBER(AE101-'Choose Housekeeping Genes'!AG$12),AE101-'Choose Housekeeping Genes'!AG$12,"")</f>
        <v/>
      </c>
      <c r="BX101" s="22" t="str">
        <f ca="1">IF(ISNUMBER(AF101-'Choose Housekeeping Genes'!AH$12),AF101-'Choose Housekeeping Genes'!AH$12,"")</f>
        <v/>
      </c>
      <c r="BY101" s="22" t="str">
        <f ca="1">IF(ISNUMBER(AG101-'Choose Housekeeping Genes'!AI$12),AG101-'Choose Housekeeping Genes'!AI$12,"")</f>
        <v/>
      </c>
      <c r="BZ101" s="22" t="str">
        <f ca="1">IF(ISNUMBER(AH101-'Choose Housekeeping Genes'!AJ$12),AH101-'Choose Housekeeping Genes'!AJ$12,"")</f>
        <v/>
      </c>
      <c r="CA101" s="22" t="str">
        <f ca="1">IF(ISNUMBER(AI101-'Choose Housekeeping Genes'!AK$12),AI101-'Choose Housekeeping Genes'!AK$12,"")</f>
        <v/>
      </c>
      <c r="CB101" s="22" t="str">
        <f ca="1">IF(ISNUMBER(AJ101-'Choose Housekeeping Genes'!AL$12),AJ101-'Choose Housekeeping Genes'!AL$12,"")</f>
        <v/>
      </c>
      <c r="CC101" s="22" t="str">
        <f ca="1">IF(ISNUMBER(AK101-'Choose Housekeeping Genes'!AM$12),AK101-'Choose Housekeeping Genes'!AM$12,"")</f>
        <v/>
      </c>
      <c r="CD101" s="22" t="str">
        <f ca="1">IF(ISNUMBER(AL101-'Choose Housekeeping Genes'!AN$12),AL101-'Choose Housekeeping Genes'!AN$12,"")</f>
        <v/>
      </c>
      <c r="CE101" s="22" t="str">
        <f ca="1">IF(ISNUMBER(AM101-'Choose Housekeeping Genes'!AO$12),AM101-'Choose Housekeeping Genes'!AO$12,"")</f>
        <v/>
      </c>
      <c r="CF101" s="22" t="str">
        <f ca="1">IF(ISNUMBER(AN101-'Choose Housekeeping Genes'!AP$12),AN101-'Choose Housekeeping Genes'!AP$12,"")</f>
        <v/>
      </c>
      <c r="CG101" s="22" t="str">
        <f ca="1">IF(ISNUMBER(AO101-'Choose Housekeeping Genes'!AQ$12),AO101-'Choose Housekeeping Genes'!AQ$12,"")</f>
        <v/>
      </c>
      <c r="CH101" s="22" t="str">
        <f ca="1">IF(ISNUMBER(AP101-'Choose Housekeeping Genes'!AR$12),AP101-'Choose Housekeeping Genes'!AR$12,"")</f>
        <v/>
      </c>
      <c r="CI101" s="22" t="str">
        <f ca="1">IF(ISNUMBER(AQ101-'Choose Housekeeping Genes'!AS$12),AQ101-'Choose Housekeeping Genes'!AS$12,"")</f>
        <v/>
      </c>
      <c r="CJ101" s="22" t="str">
        <f ca="1">IF(ISNUMBER(AR101-'Choose Housekeeping Genes'!AT$12),AR101-'Choose Housekeeping Genes'!AT$12,"")</f>
        <v/>
      </c>
      <c r="CK101" s="69" t="e">
        <f t="shared" ca="1" si="49"/>
        <v>#DIV/0!</v>
      </c>
      <c r="CL101" s="148" t="e">
        <f t="shared" ca="1" si="50"/>
        <v>#DIV/0!</v>
      </c>
      <c r="DA101" s="73" t="str">
        <f>'Transcript table'!C109</f>
        <v>lncKdm2b</v>
      </c>
      <c r="DB101" s="21" t="s">
        <v>244</v>
      </c>
      <c r="DC101" s="68" t="str">
        <f t="shared" ca="1" si="51"/>
        <v/>
      </c>
      <c r="DD101" s="68" t="str">
        <f t="shared" ca="1" si="52"/>
        <v/>
      </c>
      <c r="DE101" s="68" t="str">
        <f t="shared" ca="1" si="53"/>
        <v/>
      </c>
      <c r="DF101" s="68" t="str">
        <f t="shared" ca="1" si="54"/>
        <v/>
      </c>
      <c r="DG101" s="68" t="str">
        <f t="shared" ca="1" si="55"/>
        <v/>
      </c>
      <c r="DH101" s="68" t="str">
        <f t="shared" ca="1" si="56"/>
        <v/>
      </c>
      <c r="DI101" s="68" t="str">
        <f t="shared" ca="1" si="57"/>
        <v/>
      </c>
      <c r="DJ101" s="68" t="str">
        <f t="shared" ca="1" si="58"/>
        <v/>
      </c>
      <c r="DK101" s="68" t="str">
        <f t="shared" ca="1" si="59"/>
        <v/>
      </c>
      <c r="DL101" s="68" t="str">
        <f t="shared" ca="1" si="60"/>
        <v/>
      </c>
      <c r="DM101" s="68" t="str">
        <f t="shared" ca="1" si="61"/>
        <v/>
      </c>
      <c r="DN101" s="68" t="str">
        <f t="shared" ca="1" si="62"/>
        <v/>
      </c>
      <c r="DO101" s="68" t="str">
        <f t="shared" ca="1" si="63"/>
        <v/>
      </c>
      <c r="DP101" s="68" t="str">
        <f t="shared" ca="1" si="64"/>
        <v/>
      </c>
      <c r="DQ101" s="68" t="str">
        <f t="shared" ca="1" si="65"/>
        <v/>
      </c>
      <c r="DR101" s="68" t="str">
        <f t="shared" ca="1" si="66"/>
        <v/>
      </c>
      <c r="DS101" s="68" t="str">
        <f t="shared" ca="1" si="67"/>
        <v/>
      </c>
      <c r="DT101" s="68" t="str">
        <f t="shared" ca="1" si="68"/>
        <v/>
      </c>
      <c r="DU101" s="68" t="str">
        <f t="shared" ca="1" si="69"/>
        <v/>
      </c>
      <c r="DV101" s="68" t="str">
        <f t="shared" ca="1" si="70"/>
        <v/>
      </c>
      <c r="DW101" s="146" t="str">
        <f>'Transcript table'!C109</f>
        <v>lncKdm2b</v>
      </c>
      <c r="DX101" s="145" t="s">
        <v>244</v>
      </c>
      <c r="DY101" s="68" t="str">
        <f t="shared" ca="1" si="71"/>
        <v/>
      </c>
      <c r="DZ101" s="68" t="str">
        <f t="shared" ca="1" si="72"/>
        <v/>
      </c>
      <c r="EA101" s="68" t="str">
        <f t="shared" ca="1" si="73"/>
        <v/>
      </c>
      <c r="EB101" s="68" t="str">
        <f t="shared" ca="1" si="74"/>
        <v/>
      </c>
      <c r="EC101" s="68" t="str">
        <f t="shared" ca="1" si="75"/>
        <v/>
      </c>
      <c r="ED101" s="68" t="str">
        <f t="shared" ca="1" si="76"/>
        <v/>
      </c>
      <c r="EE101" s="68" t="str">
        <f t="shared" ca="1" si="77"/>
        <v/>
      </c>
      <c r="EF101" s="68" t="str">
        <f t="shared" ca="1" si="78"/>
        <v/>
      </c>
      <c r="EG101" s="68" t="str">
        <f t="shared" ca="1" si="79"/>
        <v/>
      </c>
      <c r="EH101" s="68" t="str">
        <f t="shared" ca="1" si="80"/>
        <v/>
      </c>
      <c r="EI101" s="68" t="str">
        <f t="shared" ca="1" si="81"/>
        <v/>
      </c>
      <c r="EJ101" s="68" t="str">
        <f t="shared" ca="1" si="82"/>
        <v/>
      </c>
      <c r="EK101" s="68" t="str">
        <f t="shared" ca="1" si="83"/>
        <v/>
      </c>
      <c r="EL101" s="68" t="str">
        <f t="shared" ca="1" si="84"/>
        <v/>
      </c>
      <c r="EM101" s="68" t="str">
        <f t="shared" ca="1" si="85"/>
        <v/>
      </c>
      <c r="EN101" s="68" t="str">
        <f t="shared" ca="1" si="86"/>
        <v/>
      </c>
      <c r="EO101" s="68" t="str">
        <f t="shared" ca="1" si="87"/>
        <v/>
      </c>
      <c r="EP101" s="68" t="str">
        <f t="shared" ca="1" si="88"/>
        <v/>
      </c>
      <c r="EQ101" s="68" t="str">
        <f t="shared" ca="1" si="89"/>
        <v/>
      </c>
      <c r="ER101" s="68" t="str">
        <f t="shared" ca="1" si="90"/>
        <v/>
      </c>
    </row>
    <row r="102" spans="1:148" ht="12.75" customHeight="1">
      <c r="A102" s="139" t="str">
        <f>'Test Sample Data'!A102</f>
        <v>lnc-LFAR1</v>
      </c>
      <c r="B102" s="141" t="s">
        <v>242</v>
      </c>
      <c r="C102" s="22" t="str">
        <f>IF(SUM('Test Sample Data'!C$3:C$194)&gt;10,IF(AND(ISNUMBER('Test Sample Data'!C102),'Test Sample Data'!C102&lt;35,'Test Sample Data'!C102&gt;0),'Test Sample Data'!C102-'Choose Housekeeping Genes'!D$20,35-'Choose Housekeeping Genes'!D$20),"")</f>
        <v/>
      </c>
      <c r="D102" s="22" t="str">
        <f>IF(SUM('Test Sample Data'!D$3:D$194)&gt;10,IF(AND(ISNUMBER('Test Sample Data'!D102),'Test Sample Data'!D102&lt;35,'Test Sample Data'!D102&gt;0),'Test Sample Data'!D102-'Choose Housekeeping Genes'!E$20,35-'Choose Housekeeping Genes'!E$20),"")</f>
        <v/>
      </c>
      <c r="E102" s="22" t="str">
        <f>IF(SUM('Test Sample Data'!E$3:E$194)&gt;10,IF(AND(ISNUMBER('Test Sample Data'!E102),'Test Sample Data'!E102&lt;35,'Test Sample Data'!E102&gt;0),'Test Sample Data'!E102-'Choose Housekeeping Genes'!F$20,35-'Choose Housekeeping Genes'!F$20),"")</f>
        <v/>
      </c>
      <c r="F102" s="22" t="str">
        <f>IF(SUM('Test Sample Data'!F$3:F$194)&gt;10,IF(AND(ISNUMBER('Test Sample Data'!F102),'Test Sample Data'!F102&lt;35,'Test Sample Data'!F102&gt;0),'Test Sample Data'!F102-'Choose Housekeeping Genes'!G$20,35-'Choose Housekeeping Genes'!G$20),"")</f>
        <v/>
      </c>
      <c r="G102" s="22" t="str">
        <f>IF(SUM('Test Sample Data'!G$3:G$194)&gt;10,IF(AND(ISNUMBER('Test Sample Data'!G102),'Test Sample Data'!G102&lt;35,'Test Sample Data'!G102&gt;0),'Test Sample Data'!G102-'Choose Housekeeping Genes'!H$20,35-'Choose Housekeeping Genes'!H$20),"")</f>
        <v/>
      </c>
      <c r="H102" s="22" t="str">
        <f>IF(SUM('Test Sample Data'!H$3:H$194)&gt;10,IF(AND(ISNUMBER('Test Sample Data'!H102),'Test Sample Data'!H102&lt;35,'Test Sample Data'!H102&gt;0),'Test Sample Data'!H102-'Choose Housekeeping Genes'!I$20,35-'Choose Housekeeping Genes'!I$20),"")</f>
        <v/>
      </c>
      <c r="I102" s="22" t="str">
        <f>IF(SUM('Test Sample Data'!I$3:I$194)&gt;10,IF(AND(ISNUMBER('Test Sample Data'!I102),'Test Sample Data'!I102&lt;35,'Test Sample Data'!I102&gt;0),'Test Sample Data'!I102-'Choose Housekeeping Genes'!J$20,35-'Choose Housekeeping Genes'!J$20),"")</f>
        <v/>
      </c>
      <c r="J102" s="22" t="str">
        <f>IF(SUM('Test Sample Data'!J$3:J$194)&gt;10,IF(AND(ISNUMBER('Test Sample Data'!J102),'Test Sample Data'!J102&lt;35,'Test Sample Data'!J102&gt;0),'Test Sample Data'!J102-'Choose Housekeeping Genes'!K$20,35-'Choose Housekeeping Genes'!K$20),"")</f>
        <v/>
      </c>
      <c r="K102" s="22" t="str">
        <f>IF(SUM('Test Sample Data'!K$3:K$194)&gt;10,IF(AND(ISNUMBER('Test Sample Data'!K102),'Test Sample Data'!K102&lt;35,'Test Sample Data'!K102&gt;0),'Test Sample Data'!K102-'Choose Housekeeping Genes'!L$20,35-'Choose Housekeeping Genes'!L$20),"")</f>
        <v/>
      </c>
      <c r="L102" s="22" t="str">
        <f>IF(SUM('Test Sample Data'!L$3:L$194)&gt;10,IF(AND(ISNUMBER('Test Sample Data'!L102),'Test Sample Data'!L102&lt;35,'Test Sample Data'!L102&gt;0),'Test Sample Data'!L102-'Choose Housekeeping Genes'!M$20,35-'Choose Housekeeping Genes'!M$20),"")</f>
        <v/>
      </c>
      <c r="M102" s="22" t="str">
        <f>IF(SUM('Test Sample Data'!M$3:M$194)&gt;10,IF(AND(ISNUMBER('Test Sample Data'!M102),'Test Sample Data'!M102&lt;35,'Test Sample Data'!M102&gt;0),'Test Sample Data'!M102-'Choose Housekeeping Genes'!N$20,35-'Choose Housekeeping Genes'!N$20),"")</f>
        <v/>
      </c>
      <c r="N102" s="22" t="str">
        <f>IF(SUM('Test Sample Data'!N$3:N$194)&gt;10,IF(AND(ISNUMBER('Test Sample Data'!N102),'Test Sample Data'!N102&lt;35,'Test Sample Data'!N102&gt;0),'Test Sample Data'!N102-'Choose Housekeeping Genes'!O$20,35-'Choose Housekeeping Genes'!O$20),"")</f>
        <v/>
      </c>
      <c r="O102" s="22" t="str">
        <f>IF(SUM('Test Sample Data'!O$3:O$194)&gt;10,IF(AND(ISNUMBER('Test Sample Data'!O102),'Test Sample Data'!O102&lt;35,'Test Sample Data'!O102&gt;0),'Test Sample Data'!O102-'Choose Housekeeping Genes'!P$20,35-'Choose Housekeeping Genes'!P$20),"")</f>
        <v/>
      </c>
      <c r="P102" s="22" t="str">
        <f>IF(SUM('Test Sample Data'!P$3:P$194)&gt;10,IF(AND(ISNUMBER('Test Sample Data'!P102),'Test Sample Data'!P102&lt;35,'Test Sample Data'!P102&gt;0),'Test Sample Data'!P102-'Choose Housekeeping Genes'!Q$20,35-'Choose Housekeeping Genes'!Q$20),"")</f>
        <v/>
      </c>
      <c r="Q102" s="22" t="str">
        <f>IF(SUM('Test Sample Data'!Q$3:Q$194)&gt;10,IF(AND(ISNUMBER('Test Sample Data'!Q102),'Test Sample Data'!Q102&lt;35,'Test Sample Data'!Q102&gt;0),'Test Sample Data'!Q102-'Choose Housekeeping Genes'!R$20,35-'Choose Housekeeping Genes'!R$20),"")</f>
        <v/>
      </c>
      <c r="R102" s="22" t="str">
        <f>IF(SUM('Test Sample Data'!R$3:R$194)&gt;10,IF(AND(ISNUMBER('Test Sample Data'!R102),'Test Sample Data'!R102&lt;35,'Test Sample Data'!R102&gt;0),'Test Sample Data'!R102-'Choose Housekeeping Genes'!S$20,35-'Choose Housekeeping Genes'!S$20),"")</f>
        <v/>
      </c>
      <c r="S102" s="22" t="str">
        <f>IF(SUM('Test Sample Data'!S$3:S$194)&gt;10,IF(AND(ISNUMBER('Test Sample Data'!S102),'Test Sample Data'!S102&lt;35,'Test Sample Data'!S102&gt;0),'Test Sample Data'!S102-'Choose Housekeeping Genes'!T$20,35-'Choose Housekeeping Genes'!T$20),"")</f>
        <v/>
      </c>
      <c r="T102" s="22" t="str">
        <f>IF(SUM('Test Sample Data'!T$3:T$194)&gt;10,IF(AND(ISNUMBER('Test Sample Data'!T102),'Test Sample Data'!T102&lt;35,'Test Sample Data'!T102&gt;0),'Test Sample Data'!T102-'Choose Housekeeping Genes'!U$20,35-'Choose Housekeeping Genes'!U$20),"")</f>
        <v/>
      </c>
      <c r="U102" s="22" t="str">
        <f>IF(SUM('Test Sample Data'!U$3:U$194)&gt;10,IF(AND(ISNUMBER('Test Sample Data'!U102),'Test Sample Data'!U102&lt;35,'Test Sample Data'!U102&gt;0),'Test Sample Data'!U102-'Choose Housekeeping Genes'!V$20,35-'Choose Housekeeping Genes'!V$20),"")</f>
        <v/>
      </c>
      <c r="V102" s="22" t="str">
        <f>IF(SUM('Test Sample Data'!V$3:V$194)&gt;10,IF(AND(ISNUMBER('Test Sample Data'!V102),'Test Sample Data'!V102&lt;35,'Test Sample Data'!V102&gt;0),'Test Sample Data'!V102-'Choose Housekeeping Genes'!W$20,35-'Choose Housekeeping Genes'!W$20),"")</f>
        <v/>
      </c>
      <c r="W102" s="144" t="str">
        <f>'Control Sample Data'!A102</f>
        <v>lnc-LFAR1</v>
      </c>
      <c r="X102" s="145" t="s">
        <v>242</v>
      </c>
      <c r="Y102" s="22" t="str">
        <f>IF(SUM('Control Sample Data'!C$3:C$194)&gt;10,IF(AND(ISNUMBER('Control Sample Data'!C102),'Control Sample Data'!C102&lt;35,'Control Sample Data'!C102&gt;0),'Control Sample Data'!C102-'Choose Housekeeping Genes'!AA$20,35-'Choose Housekeeping Genes'!AA$20),"")</f>
        <v/>
      </c>
      <c r="Z102" s="22" t="str">
        <f>IF(SUM('Control Sample Data'!D$3:D$194)&gt;10,IF(AND(ISNUMBER('Control Sample Data'!D102),'Control Sample Data'!D102&lt;35,'Control Sample Data'!D102&gt;0),'Control Sample Data'!D102-'Choose Housekeeping Genes'!AB$20,35-'Choose Housekeeping Genes'!AB$20),"")</f>
        <v/>
      </c>
      <c r="AA102" s="22" t="str">
        <f>IF(SUM('Control Sample Data'!E$3:E$194)&gt;10,IF(AND(ISNUMBER('Control Sample Data'!E102),'Control Sample Data'!E102&lt;35,'Control Sample Data'!E102&gt;0),'Control Sample Data'!E102-'Choose Housekeeping Genes'!AC$20,35-'Choose Housekeeping Genes'!AC$20),"")</f>
        <v/>
      </c>
      <c r="AB102" s="22" t="str">
        <f>IF(SUM('Control Sample Data'!F$3:F$194)&gt;10,IF(AND(ISNUMBER('Control Sample Data'!F102),'Control Sample Data'!F102&lt;35,'Control Sample Data'!F102&gt;0),'Control Sample Data'!F102-'Choose Housekeeping Genes'!AD$20,35-'Choose Housekeeping Genes'!AD$20),"")</f>
        <v/>
      </c>
      <c r="AC102" s="22" t="str">
        <f>IF(SUM('Control Sample Data'!G$3:G$194)&gt;10,IF(AND(ISNUMBER('Control Sample Data'!G102),'Control Sample Data'!G102&lt;35,'Control Sample Data'!G102&gt;0),'Control Sample Data'!G102-'Choose Housekeeping Genes'!AE$20,35-'Choose Housekeeping Genes'!AE$20),"")</f>
        <v/>
      </c>
      <c r="AD102" s="22" t="str">
        <f>IF(SUM('Control Sample Data'!H$3:H$194)&gt;10,IF(AND(ISNUMBER('Control Sample Data'!H102),'Control Sample Data'!H102&lt;35,'Control Sample Data'!H102&gt;0),'Control Sample Data'!H102-'Choose Housekeeping Genes'!AF$20,35-'Choose Housekeeping Genes'!AF$20),"")</f>
        <v/>
      </c>
      <c r="AE102" s="22" t="str">
        <f>IF(SUM('Control Sample Data'!I$3:I$194)&gt;10,IF(AND(ISNUMBER('Control Sample Data'!I102),'Control Sample Data'!I102&lt;35,'Control Sample Data'!I102&gt;0),'Control Sample Data'!I102-'Choose Housekeeping Genes'!AG$20,35-'Choose Housekeeping Genes'!AG$20),"")</f>
        <v/>
      </c>
      <c r="AF102" s="22" t="str">
        <f>IF(SUM('Control Sample Data'!J$3:J$194)&gt;10,IF(AND(ISNUMBER('Control Sample Data'!J102),'Control Sample Data'!J102&lt;35,'Control Sample Data'!J102&gt;0),'Control Sample Data'!J102-'Choose Housekeeping Genes'!AH$20,35-'Choose Housekeeping Genes'!AH$20),"")</f>
        <v/>
      </c>
      <c r="AG102" s="22" t="str">
        <f>IF(SUM('Control Sample Data'!K$3:K$194)&gt;10,IF(AND(ISNUMBER('Control Sample Data'!K102),'Control Sample Data'!K102&lt;35,'Control Sample Data'!K102&gt;0),'Control Sample Data'!K102-'Choose Housekeeping Genes'!AI$20,35-'Choose Housekeeping Genes'!AI$20),"")</f>
        <v/>
      </c>
      <c r="AH102" s="22" t="str">
        <f>IF(SUM('Control Sample Data'!L$3:L$194)&gt;10,IF(AND(ISNUMBER('Control Sample Data'!L102),'Control Sample Data'!L102&lt;35,'Control Sample Data'!L102&gt;0),'Control Sample Data'!L102-'Choose Housekeeping Genes'!AJ$20,35-'Choose Housekeeping Genes'!AJ$20),"")</f>
        <v/>
      </c>
      <c r="AI102" s="22" t="str">
        <f>IF(SUM('Control Sample Data'!M$3:M$194)&gt;10,IF(AND(ISNUMBER('Control Sample Data'!M102),'Control Sample Data'!M102&lt;35,'Control Sample Data'!M102&gt;0),'Control Sample Data'!M102-'Choose Housekeeping Genes'!AK$20,35-'Choose Housekeeping Genes'!AK$20),"")</f>
        <v/>
      </c>
      <c r="AJ102" s="22" t="str">
        <f>IF(SUM('Control Sample Data'!N$3:N$194)&gt;10,IF(AND(ISNUMBER('Control Sample Data'!N102),'Control Sample Data'!N102&lt;35,'Control Sample Data'!N102&gt;0),'Control Sample Data'!N102-'Choose Housekeeping Genes'!AL$20,35-'Choose Housekeeping Genes'!AL$20),"")</f>
        <v/>
      </c>
      <c r="AK102" s="22" t="str">
        <f>IF(SUM('Control Sample Data'!O$3:O$194)&gt;10,IF(AND(ISNUMBER('Control Sample Data'!O102),'Control Sample Data'!O102&lt;35,'Control Sample Data'!O102&gt;0),'Control Sample Data'!O102-'Choose Housekeeping Genes'!AM$20,35-'Choose Housekeeping Genes'!AM$20),"")</f>
        <v/>
      </c>
      <c r="AL102" s="22" t="str">
        <f>IF(SUM('Control Sample Data'!P$3:P$194)&gt;10,IF(AND(ISNUMBER('Control Sample Data'!P102),'Control Sample Data'!P102&lt;35,'Control Sample Data'!P102&gt;0),'Control Sample Data'!P102-'Choose Housekeeping Genes'!AN$20,35-'Choose Housekeeping Genes'!AN$20),"")</f>
        <v/>
      </c>
      <c r="AM102" s="22" t="str">
        <f>IF(SUM('Control Sample Data'!Q$3:Q$194)&gt;10,IF(AND(ISNUMBER('Control Sample Data'!Q102),'Control Sample Data'!Q102&lt;35,'Control Sample Data'!Q102&gt;0),'Control Sample Data'!Q102-'Choose Housekeeping Genes'!AO$20,35-'Choose Housekeeping Genes'!AO$20),"")</f>
        <v/>
      </c>
      <c r="AN102" s="22" t="str">
        <f>IF(SUM('Control Sample Data'!R$3:R$194)&gt;10,IF(AND(ISNUMBER('Control Sample Data'!R102),'Control Sample Data'!R102&lt;35,'Control Sample Data'!R102&gt;0),'Control Sample Data'!R102-'Choose Housekeeping Genes'!AP$20,35-'Choose Housekeeping Genes'!AP$20),"")</f>
        <v/>
      </c>
      <c r="AO102" s="22" t="str">
        <f>IF(SUM('Control Sample Data'!S$3:S$194)&gt;10,IF(AND(ISNUMBER('Control Sample Data'!S102),'Control Sample Data'!S102&lt;35,'Control Sample Data'!S102&gt;0),'Control Sample Data'!S102-'Choose Housekeeping Genes'!AQ$20,35-'Choose Housekeeping Genes'!AQ$20),"")</f>
        <v/>
      </c>
      <c r="AP102" s="22" t="str">
        <f>IF(SUM('Control Sample Data'!T$3:T$194)&gt;10,IF(AND(ISNUMBER('Control Sample Data'!T102),'Control Sample Data'!T102&lt;35,'Control Sample Data'!T102&gt;0),'Control Sample Data'!T102-'Choose Housekeeping Genes'!AR$20,35-'Choose Housekeeping Genes'!AR$20),"")</f>
        <v/>
      </c>
      <c r="AQ102" s="22" t="str">
        <f>IF(SUM('Control Sample Data'!U$3:U$194)&gt;10,IF(AND(ISNUMBER('Control Sample Data'!U102),'Control Sample Data'!U102&lt;35,'Control Sample Data'!U102&gt;0),'Control Sample Data'!U102-'Choose Housekeeping Genes'!AS$20,35-'Choose Housekeeping Genes'!AS$20),"")</f>
        <v/>
      </c>
      <c r="AR102" s="22" t="str">
        <f>IF(SUM('Control Sample Data'!V$3:V$194)&gt;10,IF(AND(ISNUMBER('Control Sample Data'!V102),'Control Sample Data'!V102&lt;35,'Control Sample Data'!V102&gt;0),'Control Sample Data'!V102-'Choose Housekeeping Genes'!AT$20,35-'Choose Housekeeping Genes'!AT$20),"")</f>
        <v/>
      </c>
      <c r="AS102" s="73" t="str">
        <f>'Control Sample Data'!A102</f>
        <v>lnc-LFAR1</v>
      </c>
      <c r="AT102" s="21" t="s">
        <v>242</v>
      </c>
      <c r="AU102" s="22" t="str">
        <f ca="1">IF(ISNUMBER(C102-'Choose Housekeeping Genes'!D$12),C102-'Choose Housekeeping Genes'!D$12,"")</f>
        <v/>
      </c>
      <c r="AV102" s="22" t="str">
        <f ca="1">IF(ISNUMBER(D102-'Choose Housekeeping Genes'!E$12),D102-'Choose Housekeeping Genes'!E$12,"")</f>
        <v/>
      </c>
      <c r="AW102" s="22" t="str">
        <f ca="1">IF(ISNUMBER(E102-'Choose Housekeeping Genes'!F$12),E102-'Choose Housekeeping Genes'!F$12,"")</f>
        <v/>
      </c>
      <c r="AX102" s="22" t="str">
        <f ca="1">IF(ISNUMBER(F102-'Choose Housekeeping Genes'!G$12),F102-'Choose Housekeeping Genes'!G$12,"")</f>
        <v/>
      </c>
      <c r="AY102" s="22" t="str">
        <f ca="1">IF(ISNUMBER(G102-'Choose Housekeeping Genes'!H$12),G102-'Choose Housekeeping Genes'!H$12,"")</f>
        <v/>
      </c>
      <c r="AZ102" s="22" t="str">
        <f ca="1">IF(ISNUMBER(H102-'Choose Housekeeping Genes'!I$12),H102-'Choose Housekeeping Genes'!I$12,"")</f>
        <v/>
      </c>
      <c r="BA102" s="22" t="str">
        <f ca="1">IF(ISNUMBER(I102-'Choose Housekeeping Genes'!J$12),I102-'Choose Housekeeping Genes'!J$12,"")</f>
        <v/>
      </c>
      <c r="BB102" s="22" t="str">
        <f ca="1">IF(ISNUMBER(J102-'Choose Housekeeping Genes'!K$12),J102-'Choose Housekeeping Genes'!K$12,"")</f>
        <v/>
      </c>
      <c r="BC102" s="22" t="str">
        <f ca="1">IF(ISNUMBER(K102-'Choose Housekeeping Genes'!L$12),K102-'Choose Housekeeping Genes'!L$12,"")</f>
        <v/>
      </c>
      <c r="BD102" s="22" t="str">
        <f ca="1">IF(ISNUMBER(L102-'Choose Housekeeping Genes'!M$12),L102-'Choose Housekeeping Genes'!M$12,"")</f>
        <v/>
      </c>
      <c r="BE102" s="22" t="str">
        <f ca="1">IF(ISNUMBER(M102-'Choose Housekeeping Genes'!N$12),M102-'Choose Housekeeping Genes'!N$12,"")</f>
        <v/>
      </c>
      <c r="BF102" s="22" t="str">
        <f ca="1">IF(ISNUMBER(N102-'Choose Housekeeping Genes'!O$12),N102-'Choose Housekeeping Genes'!O$12,"")</f>
        <v/>
      </c>
      <c r="BG102" s="22" t="str">
        <f ca="1">IF(ISNUMBER(O102-'Choose Housekeeping Genes'!P$12),O102-'Choose Housekeeping Genes'!P$12,"")</f>
        <v/>
      </c>
      <c r="BH102" s="22" t="str">
        <f ca="1">IF(ISNUMBER(P102-'Choose Housekeeping Genes'!Q$12),P102-'Choose Housekeeping Genes'!Q$12,"")</f>
        <v/>
      </c>
      <c r="BI102" s="22" t="str">
        <f ca="1">IF(ISNUMBER(Q102-'Choose Housekeeping Genes'!R$12),Q102-'Choose Housekeeping Genes'!R$12,"")</f>
        <v/>
      </c>
      <c r="BJ102" s="22" t="str">
        <f ca="1">IF(ISNUMBER(R102-'Choose Housekeeping Genes'!S$12),R102-'Choose Housekeeping Genes'!S$12,"")</f>
        <v/>
      </c>
      <c r="BK102" s="22" t="str">
        <f ca="1">IF(ISNUMBER(S102-'Choose Housekeeping Genes'!T$12),S102-'Choose Housekeeping Genes'!T$12,"")</f>
        <v/>
      </c>
      <c r="BL102" s="22" t="str">
        <f ca="1">IF(ISNUMBER(T102-'Choose Housekeeping Genes'!U$12),T102-'Choose Housekeeping Genes'!U$12,"")</f>
        <v/>
      </c>
      <c r="BM102" s="22" t="str">
        <f ca="1">IF(ISNUMBER(U102-'Choose Housekeeping Genes'!V$12),U102-'Choose Housekeeping Genes'!V$12,"")</f>
        <v/>
      </c>
      <c r="BN102" s="22" t="str">
        <f ca="1">IF(ISNUMBER(V102-'Choose Housekeeping Genes'!W$12),V102-'Choose Housekeeping Genes'!W$12,"")</f>
        <v/>
      </c>
      <c r="BO102" s="147" t="str">
        <f t="shared" si="91"/>
        <v>lnc-LFAR1</v>
      </c>
      <c r="BP102" s="145" t="s">
        <v>242</v>
      </c>
      <c r="BQ102" s="22" t="str">
        <f ca="1">IF(ISNUMBER(Y102-'Choose Housekeeping Genes'!AA$12),Y102-'Choose Housekeeping Genes'!AA$12,"")</f>
        <v/>
      </c>
      <c r="BR102" s="22" t="str">
        <f ca="1">IF(ISNUMBER(Z102-'Choose Housekeeping Genes'!AB$12),Z102-'Choose Housekeeping Genes'!AB$12,"")</f>
        <v/>
      </c>
      <c r="BS102" s="22" t="str">
        <f ca="1">IF(ISNUMBER(AA102-'Choose Housekeeping Genes'!AC$12),AA102-'Choose Housekeeping Genes'!AC$12,"")</f>
        <v/>
      </c>
      <c r="BT102" s="22" t="str">
        <f ca="1">IF(ISNUMBER(AB102-'Choose Housekeeping Genes'!AD$12),AB102-'Choose Housekeeping Genes'!AD$12,"")</f>
        <v/>
      </c>
      <c r="BU102" s="22" t="str">
        <f ca="1">IF(ISNUMBER(AC102-'Choose Housekeeping Genes'!AE$12),AC102-'Choose Housekeeping Genes'!AE$12,"")</f>
        <v/>
      </c>
      <c r="BV102" s="22" t="str">
        <f ca="1">IF(ISNUMBER(AD102-'Choose Housekeeping Genes'!AF$12),AD102-'Choose Housekeeping Genes'!AF$12,"")</f>
        <v/>
      </c>
      <c r="BW102" s="22" t="str">
        <f ca="1">IF(ISNUMBER(AE102-'Choose Housekeeping Genes'!AG$12),AE102-'Choose Housekeeping Genes'!AG$12,"")</f>
        <v/>
      </c>
      <c r="BX102" s="22" t="str">
        <f ca="1">IF(ISNUMBER(AF102-'Choose Housekeeping Genes'!AH$12),AF102-'Choose Housekeeping Genes'!AH$12,"")</f>
        <v/>
      </c>
      <c r="BY102" s="22" t="str">
        <f ca="1">IF(ISNUMBER(AG102-'Choose Housekeeping Genes'!AI$12),AG102-'Choose Housekeeping Genes'!AI$12,"")</f>
        <v/>
      </c>
      <c r="BZ102" s="22" t="str">
        <f ca="1">IF(ISNUMBER(AH102-'Choose Housekeeping Genes'!AJ$12),AH102-'Choose Housekeeping Genes'!AJ$12,"")</f>
        <v/>
      </c>
      <c r="CA102" s="22" t="str">
        <f ca="1">IF(ISNUMBER(AI102-'Choose Housekeeping Genes'!AK$12),AI102-'Choose Housekeeping Genes'!AK$12,"")</f>
        <v/>
      </c>
      <c r="CB102" s="22" t="str">
        <f ca="1">IF(ISNUMBER(AJ102-'Choose Housekeeping Genes'!AL$12),AJ102-'Choose Housekeeping Genes'!AL$12,"")</f>
        <v/>
      </c>
      <c r="CC102" s="22" t="str">
        <f ca="1">IF(ISNUMBER(AK102-'Choose Housekeeping Genes'!AM$12),AK102-'Choose Housekeeping Genes'!AM$12,"")</f>
        <v/>
      </c>
      <c r="CD102" s="22" t="str">
        <f ca="1">IF(ISNUMBER(AL102-'Choose Housekeeping Genes'!AN$12),AL102-'Choose Housekeeping Genes'!AN$12,"")</f>
        <v/>
      </c>
      <c r="CE102" s="22" t="str">
        <f ca="1">IF(ISNUMBER(AM102-'Choose Housekeeping Genes'!AO$12),AM102-'Choose Housekeeping Genes'!AO$12,"")</f>
        <v/>
      </c>
      <c r="CF102" s="22" t="str">
        <f ca="1">IF(ISNUMBER(AN102-'Choose Housekeeping Genes'!AP$12),AN102-'Choose Housekeeping Genes'!AP$12,"")</f>
        <v/>
      </c>
      <c r="CG102" s="22" t="str">
        <f ca="1">IF(ISNUMBER(AO102-'Choose Housekeeping Genes'!AQ$12),AO102-'Choose Housekeeping Genes'!AQ$12,"")</f>
        <v/>
      </c>
      <c r="CH102" s="22" t="str">
        <f ca="1">IF(ISNUMBER(AP102-'Choose Housekeeping Genes'!AR$12),AP102-'Choose Housekeeping Genes'!AR$12,"")</f>
        <v/>
      </c>
      <c r="CI102" s="22" t="str">
        <f ca="1">IF(ISNUMBER(AQ102-'Choose Housekeeping Genes'!AS$12),AQ102-'Choose Housekeeping Genes'!AS$12,"")</f>
        <v/>
      </c>
      <c r="CJ102" s="22" t="str">
        <f ca="1">IF(ISNUMBER(AR102-'Choose Housekeeping Genes'!AT$12),AR102-'Choose Housekeeping Genes'!AT$12,"")</f>
        <v/>
      </c>
      <c r="CK102" s="69" t="e">
        <f t="shared" ca="1" si="49"/>
        <v>#DIV/0!</v>
      </c>
      <c r="CL102" s="148" t="e">
        <f t="shared" ca="1" si="50"/>
        <v>#DIV/0!</v>
      </c>
      <c r="DA102" s="73" t="str">
        <f>'Transcript table'!C110</f>
        <v>lnc-LFAR1</v>
      </c>
      <c r="DB102" s="21" t="s">
        <v>242</v>
      </c>
      <c r="DC102" s="68" t="str">
        <f t="shared" ca="1" si="51"/>
        <v/>
      </c>
      <c r="DD102" s="68" t="str">
        <f t="shared" ca="1" si="52"/>
        <v/>
      </c>
      <c r="DE102" s="68" t="str">
        <f t="shared" ca="1" si="53"/>
        <v/>
      </c>
      <c r="DF102" s="68" t="str">
        <f t="shared" ca="1" si="54"/>
        <v/>
      </c>
      <c r="DG102" s="68" t="str">
        <f t="shared" ca="1" si="55"/>
        <v/>
      </c>
      <c r="DH102" s="68" t="str">
        <f t="shared" ca="1" si="56"/>
        <v/>
      </c>
      <c r="DI102" s="68" t="str">
        <f t="shared" ca="1" si="57"/>
        <v/>
      </c>
      <c r="DJ102" s="68" t="str">
        <f t="shared" ca="1" si="58"/>
        <v/>
      </c>
      <c r="DK102" s="68" t="str">
        <f t="shared" ca="1" si="59"/>
        <v/>
      </c>
      <c r="DL102" s="68" t="str">
        <f t="shared" ca="1" si="60"/>
        <v/>
      </c>
      <c r="DM102" s="68" t="str">
        <f t="shared" ca="1" si="61"/>
        <v/>
      </c>
      <c r="DN102" s="68" t="str">
        <f t="shared" ca="1" si="62"/>
        <v/>
      </c>
      <c r="DO102" s="68" t="str">
        <f t="shared" ca="1" si="63"/>
        <v/>
      </c>
      <c r="DP102" s="68" t="str">
        <f t="shared" ca="1" si="64"/>
        <v/>
      </c>
      <c r="DQ102" s="68" t="str">
        <f t="shared" ca="1" si="65"/>
        <v/>
      </c>
      <c r="DR102" s="68" t="str">
        <f t="shared" ca="1" si="66"/>
        <v/>
      </c>
      <c r="DS102" s="68" t="str">
        <f t="shared" ca="1" si="67"/>
        <v/>
      </c>
      <c r="DT102" s="68" t="str">
        <f t="shared" ca="1" si="68"/>
        <v/>
      </c>
      <c r="DU102" s="68" t="str">
        <f t="shared" ca="1" si="69"/>
        <v/>
      </c>
      <c r="DV102" s="68" t="str">
        <f t="shared" ca="1" si="70"/>
        <v/>
      </c>
      <c r="DW102" s="146" t="str">
        <f>'Transcript table'!C110</f>
        <v>lnc-LFAR1</v>
      </c>
      <c r="DX102" s="145" t="s">
        <v>242</v>
      </c>
      <c r="DY102" s="68" t="str">
        <f t="shared" ca="1" si="71"/>
        <v/>
      </c>
      <c r="DZ102" s="68" t="str">
        <f t="shared" ca="1" si="72"/>
        <v/>
      </c>
      <c r="EA102" s="68" t="str">
        <f t="shared" ca="1" si="73"/>
        <v/>
      </c>
      <c r="EB102" s="68" t="str">
        <f t="shared" ca="1" si="74"/>
        <v/>
      </c>
      <c r="EC102" s="68" t="str">
        <f t="shared" ca="1" si="75"/>
        <v/>
      </c>
      <c r="ED102" s="68" t="str">
        <f t="shared" ca="1" si="76"/>
        <v/>
      </c>
      <c r="EE102" s="68" t="str">
        <f t="shared" ca="1" si="77"/>
        <v/>
      </c>
      <c r="EF102" s="68" t="str">
        <f t="shared" ca="1" si="78"/>
        <v/>
      </c>
      <c r="EG102" s="68" t="str">
        <f t="shared" ca="1" si="79"/>
        <v/>
      </c>
      <c r="EH102" s="68" t="str">
        <f t="shared" ca="1" si="80"/>
        <v/>
      </c>
      <c r="EI102" s="68" t="str">
        <f t="shared" ca="1" si="81"/>
        <v/>
      </c>
      <c r="EJ102" s="68" t="str">
        <f t="shared" ca="1" si="82"/>
        <v/>
      </c>
      <c r="EK102" s="68" t="str">
        <f t="shared" ca="1" si="83"/>
        <v/>
      </c>
      <c r="EL102" s="68" t="str">
        <f t="shared" ca="1" si="84"/>
        <v/>
      </c>
      <c r="EM102" s="68" t="str">
        <f t="shared" ca="1" si="85"/>
        <v/>
      </c>
      <c r="EN102" s="68" t="str">
        <f t="shared" ca="1" si="86"/>
        <v/>
      </c>
      <c r="EO102" s="68" t="str">
        <f t="shared" ca="1" si="87"/>
        <v/>
      </c>
      <c r="EP102" s="68" t="str">
        <f t="shared" ca="1" si="88"/>
        <v/>
      </c>
      <c r="EQ102" s="68" t="str">
        <f t="shared" ca="1" si="89"/>
        <v/>
      </c>
      <c r="ER102" s="68" t="str">
        <f t="shared" ca="1" si="90"/>
        <v/>
      </c>
    </row>
    <row r="103" spans="1:148" ht="12.75" customHeight="1">
      <c r="A103" s="139" t="str">
        <f>'Test Sample Data'!A103</f>
        <v>lncLGR</v>
      </c>
      <c r="B103" s="141" t="s">
        <v>240</v>
      </c>
      <c r="C103" s="22" t="str">
        <f>IF(SUM('Test Sample Data'!C$3:C$194)&gt;10,IF(AND(ISNUMBER('Test Sample Data'!C103),'Test Sample Data'!C103&lt;35,'Test Sample Data'!C103&gt;0),'Test Sample Data'!C103-'Choose Housekeeping Genes'!D$20,35-'Choose Housekeeping Genes'!D$20),"")</f>
        <v/>
      </c>
      <c r="D103" s="22" t="str">
        <f>IF(SUM('Test Sample Data'!D$3:D$194)&gt;10,IF(AND(ISNUMBER('Test Sample Data'!D103),'Test Sample Data'!D103&lt;35,'Test Sample Data'!D103&gt;0),'Test Sample Data'!D103-'Choose Housekeeping Genes'!E$20,35-'Choose Housekeeping Genes'!E$20),"")</f>
        <v/>
      </c>
      <c r="E103" s="22" t="str">
        <f>IF(SUM('Test Sample Data'!E$3:E$194)&gt;10,IF(AND(ISNUMBER('Test Sample Data'!E103),'Test Sample Data'!E103&lt;35,'Test Sample Data'!E103&gt;0),'Test Sample Data'!E103-'Choose Housekeeping Genes'!F$20,35-'Choose Housekeeping Genes'!F$20),"")</f>
        <v/>
      </c>
      <c r="F103" s="22" t="str">
        <f>IF(SUM('Test Sample Data'!F$3:F$194)&gt;10,IF(AND(ISNUMBER('Test Sample Data'!F103),'Test Sample Data'!F103&lt;35,'Test Sample Data'!F103&gt;0),'Test Sample Data'!F103-'Choose Housekeeping Genes'!G$20,35-'Choose Housekeeping Genes'!G$20),"")</f>
        <v/>
      </c>
      <c r="G103" s="22" t="str">
        <f>IF(SUM('Test Sample Data'!G$3:G$194)&gt;10,IF(AND(ISNUMBER('Test Sample Data'!G103),'Test Sample Data'!G103&lt;35,'Test Sample Data'!G103&gt;0),'Test Sample Data'!G103-'Choose Housekeeping Genes'!H$20,35-'Choose Housekeeping Genes'!H$20),"")</f>
        <v/>
      </c>
      <c r="H103" s="22" t="str">
        <f>IF(SUM('Test Sample Data'!H$3:H$194)&gt;10,IF(AND(ISNUMBER('Test Sample Data'!H103),'Test Sample Data'!H103&lt;35,'Test Sample Data'!H103&gt;0),'Test Sample Data'!H103-'Choose Housekeeping Genes'!I$20,35-'Choose Housekeeping Genes'!I$20),"")</f>
        <v/>
      </c>
      <c r="I103" s="22" t="str">
        <f>IF(SUM('Test Sample Data'!I$3:I$194)&gt;10,IF(AND(ISNUMBER('Test Sample Data'!I103),'Test Sample Data'!I103&lt;35,'Test Sample Data'!I103&gt;0),'Test Sample Data'!I103-'Choose Housekeeping Genes'!J$20,35-'Choose Housekeeping Genes'!J$20),"")</f>
        <v/>
      </c>
      <c r="J103" s="22" t="str">
        <f>IF(SUM('Test Sample Data'!J$3:J$194)&gt;10,IF(AND(ISNUMBER('Test Sample Data'!J103),'Test Sample Data'!J103&lt;35,'Test Sample Data'!J103&gt;0),'Test Sample Data'!J103-'Choose Housekeeping Genes'!K$20,35-'Choose Housekeeping Genes'!K$20),"")</f>
        <v/>
      </c>
      <c r="K103" s="22" t="str">
        <f>IF(SUM('Test Sample Data'!K$3:K$194)&gt;10,IF(AND(ISNUMBER('Test Sample Data'!K103),'Test Sample Data'!K103&lt;35,'Test Sample Data'!K103&gt;0),'Test Sample Data'!K103-'Choose Housekeeping Genes'!L$20,35-'Choose Housekeeping Genes'!L$20),"")</f>
        <v/>
      </c>
      <c r="L103" s="22" t="str">
        <f>IF(SUM('Test Sample Data'!L$3:L$194)&gt;10,IF(AND(ISNUMBER('Test Sample Data'!L103),'Test Sample Data'!L103&lt;35,'Test Sample Data'!L103&gt;0),'Test Sample Data'!L103-'Choose Housekeeping Genes'!M$20,35-'Choose Housekeeping Genes'!M$20),"")</f>
        <v/>
      </c>
      <c r="M103" s="22" t="str">
        <f>IF(SUM('Test Sample Data'!M$3:M$194)&gt;10,IF(AND(ISNUMBER('Test Sample Data'!M103),'Test Sample Data'!M103&lt;35,'Test Sample Data'!M103&gt;0),'Test Sample Data'!M103-'Choose Housekeeping Genes'!N$20,35-'Choose Housekeeping Genes'!N$20),"")</f>
        <v/>
      </c>
      <c r="N103" s="22" t="str">
        <f>IF(SUM('Test Sample Data'!N$3:N$194)&gt;10,IF(AND(ISNUMBER('Test Sample Data'!N103),'Test Sample Data'!N103&lt;35,'Test Sample Data'!N103&gt;0),'Test Sample Data'!N103-'Choose Housekeeping Genes'!O$20,35-'Choose Housekeeping Genes'!O$20),"")</f>
        <v/>
      </c>
      <c r="O103" s="22" t="str">
        <f>IF(SUM('Test Sample Data'!O$3:O$194)&gt;10,IF(AND(ISNUMBER('Test Sample Data'!O103),'Test Sample Data'!O103&lt;35,'Test Sample Data'!O103&gt;0),'Test Sample Data'!O103-'Choose Housekeeping Genes'!P$20,35-'Choose Housekeeping Genes'!P$20),"")</f>
        <v/>
      </c>
      <c r="P103" s="22" t="str">
        <f>IF(SUM('Test Sample Data'!P$3:P$194)&gt;10,IF(AND(ISNUMBER('Test Sample Data'!P103),'Test Sample Data'!P103&lt;35,'Test Sample Data'!P103&gt;0),'Test Sample Data'!P103-'Choose Housekeeping Genes'!Q$20,35-'Choose Housekeeping Genes'!Q$20),"")</f>
        <v/>
      </c>
      <c r="Q103" s="22" t="str">
        <f>IF(SUM('Test Sample Data'!Q$3:Q$194)&gt;10,IF(AND(ISNUMBER('Test Sample Data'!Q103),'Test Sample Data'!Q103&lt;35,'Test Sample Data'!Q103&gt;0),'Test Sample Data'!Q103-'Choose Housekeeping Genes'!R$20,35-'Choose Housekeeping Genes'!R$20),"")</f>
        <v/>
      </c>
      <c r="R103" s="22" t="str">
        <f>IF(SUM('Test Sample Data'!R$3:R$194)&gt;10,IF(AND(ISNUMBER('Test Sample Data'!R103),'Test Sample Data'!R103&lt;35,'Test Sample Data'!R103&gt;0),'Test Sample Data'!R103-'Choose Housekeeping Genes'!S$20,35-'Choose Housekeeping Genes'!S$20),"")</f>
        <v/>
      </c>
      <c r="S103" s="22" t="str">
        <f>IF(SUM('Test Sample Data'!S$3:S$194)&gt;10,IF(AND(ISNUMBER('Test Sample Data'!S103),'Test Sample Data'!S103&lt;35,'Test Sample Data'!S103&gt;0),'Test Sample Data'!S103-'Choose Housekeeping Genes'!T$20,35-'Choose Housekeeping Genes'!T$20),"")</f>
        <v/>
      </c>
      <c r="T103" s="22" t="str">
        <f>IF(SUM('Test Sample Data'!T$3:T$194)&gt;10,IF(AND(ISNUMBER('Test Sample Data'!T103),'Test Sample Data'!T103&lt;35,'Test Sample Data'!T103&gt;0),'Test Sample Data'!T103-'Choose Housekeeping Genes'!U$20,35-'Choose Housekeeping Genes'!U$20),"")</f>
        <v/>
      </c>
      <c r="U103" s="22" t="str">
        <f>IF(SUM('Test Sample Data'!U$3:U$194)&gt;10,IF(AND(ISNUMBER('Test Sample Data'!U103),'Test Sample Data'!U103&lt;35,'Test Sample Data'!U103&gt;0),'Test Sample Data'!U103-'Choose Housekeeping Genes'!V$20,35-'Choose Housekeeping Genes'!V$20),"")</f>
        <v/>
      </c>
      <c r="V103" s="22" t="str">
        <f>IF(SUM('Test Sample Data'!V$3:V$194)&gt;10,IF(AND(ISNUMBER('Test Sample Data'!V103),'Test Sample Data'!V103&lt;35,'Test Sample Data'!V103&gt;0),'Test Sample Data'!V103-'Choose Housekeeping Genes'!W$20,35-'Choose Housekeeping Genes'!W$20),"")</f>
        <v/>
      </c>
      <c r="W103" s="144" t="str">
        <f>'Control Sample Data'!A103</f>
        <v>lncLGR</v>
      </c>
      <c r="X103" s="145" t="s">
        <v>240</v>
      </c>
      <c r="Y103" s="22" t="str">
        <f>IF(SUM('Control Sample Data'!C$3:C$194)&gt;10,IF(AND(ISNUMBER('Control Sample Data'!C103),'Control Sample Data'!C103&lt;35,'Control Sample Data'!C103&gt;0),'Control Sample Data'!C103-'Choose Housekeeping Genes'!AA$20,35-'Choose Housekeeping Genes'!AA$20),"")</f>
        <v/>
      </c>
      <c r="Z103" s="22" t="str">
        <f>IF(SUM('Control Sample Data'!D$3:D$194)&gt;10,IF(AND(ISNUMBER('Control Sample Data'!D103),'Control Sample Data'!D103&lt;35,'Control Sample Data'!D103&gt;0),'Control Sample Data'!D103-'Choose Housekeeping Genes'!AB$20,35-'Choose Housekeeping Genes'!AB$20),"")</f>
        <v/>
      </c>
      <c r="AA103" s="22" t="str">
        <f>IF(SUM('Control Sample Data'!E$3:E$194)&gt;10,IF(AND(ISNUMBER('Control Sample Data'!E103),'Control Sample Data'!E103&lt;35,'Control Sample Data'!E103&gt;0),'Control Sample Data'!E103-'Choose Housekeeping Genes'!AC$20,35-'Choose Housekeeping Genes'!AC$20),"")</f>
        <v/>
      </c>
      <c r="AB103" s="22" t="str">
        <f>IF(SUM('Control Sample Data'!F$3:F$194)&gt;10,IF(AND(ISNUMBER('Control Sample Data'!F103),'Control Sample Data'!F103&lt;35,'Control Sample Data'!F103&gt;0),'Control Sample Data'!F103-'Choose Housekeeping Genes'!AD$20,35-'Choose Housekeeping Genes'!AD$20),"")</f>
        <v/>
      </c>
      <c r="AC103" s="22" t="str">
        <f>IF(SUM('Control Sample Data'!G$3:G$194)&gt;10,IF(AND(ISNUMBER('Control Sample Data'!G103),'Control Sample Data'!G103&lt;35,'Control Sample Data'!G103&gt;0),'Control Sample Data'!G103-'Choose Housekeeping Genes'!AE$20,35-'Choose Housekeeping Genes'!AE$20),"")</f>
        <v/>
      </c>
      <c r="AD103" s="22" t="str">
        <f>IF(SUM('Control Sample Data'!H$3:H$194)&gt;10,IF(AND(ISNUMBER('Control Sample Data'!H103),'Control Sample Data'!H103&lt;35,'Control Sample Data'!H103&gt;0),'Control Sample Data'!H103-'Choose Housekeeping Genes'!AF$20,35-'Choose Housekeeping Genes'!AF$20),"")</f>
        <v/>
      </c>
      <c r="AE103" s="22" t="str">
        <f>IF(SUM('Control Sample Data'!I$3:I$194)&gt;10,IF(AND(ISNUMBER('Control Sample Data'!I103),'Control Sample Data'!I103&lt;35,'Control Sample Data'!I103&gt;0),'Control Sample Data'!I103-'Choose Housekeeping Genes'!AG$20,35-'Choose Housekeeping Genes'!AG$20),"")</f>
        <v/>
      </c>
      <c r="AF103" s="22" t="str">
        <f>IF(SUM('Control Sample Data'!J$3:J$194)&gt;10,IF(AND(ISNUMBER('Control Sample Data'!J103),'Control Sample Data'!J103&lt;35,'Control Sample Data'!J103&gt;0),'Control Sample Data'!J103-'Choose Housekeeping Genes'!AH$20,35-'Choose Housekeeping Genes'!AH$20),"")</f>
        <v/>
      </c>
      <c r="AG103" s="22" t="str">
        <f>IF(SUM('Control Sample Data'!K$3:K$194)&gt;10,IF(AND(ISNUMBER('Control Sample Data'!K103),'Control Sample Data'!K103&lt;35,'Control Sample Data'!K103&gt;0),'Control Sample Data'!K103-'Choose Housekeeping Genes'!AI$20,35-'Choose Housekeeping Genes'!AI$20),"")</f>
        <v/>
      </c>
      <c r="AH103" s="22" t="str">
        <f>IF(SUM('Control Sample Data'!L$3:L$194)&gt;10,IF(AND(ISNUMBER('Control Sample Data'!L103),'Control Sample Data'!L103&lt;35,'Control Sample Data'!L103&gt;0),'Control Sample Data'!L103-'Choose Housekeeping Genes'!AJ$20,35-'Choose Housekeeping Genes'!AJ$20),"")</f>
        <v/>
      </c>
      <c r="AI103" s="22" t="str">
        <f>IF(SUM('Control Sample Data'!M$3:M$194)&gt;10,IF(AND(ISNUMBER('Control Sample Data'!M103),'Control Sample Data'!M103&lt;35,'Control Sample Data'!M103&gt;0),'Control Sample Data'!M103-'Choose Housekeeping Genes'!AK$20,35-'Choose Housekeeping Genes'!AK$20),"")</f>
        <v/>
      </c>
      <c r="AJ103" s="22" t="str">
        <f>IF(SUM('Control Sample Data'!N$3:N$194)&gt;10,IF(AND(ISNUMBER('Control Sample Data'!N103),'Control Sample Data'!N103&lt;35,'Control Sample Data'!N103&gt;0),'Control Sample Data'!N103-'Choose Housekeeping Genes'!AL$20,35-'Choose Housekeeping Genes'!AL$20),"")</f>
        <v/>
      </c>
      <c r="AK103" s="22" t="str">
        <f>IF(SUM('Control Sample Data'!O$3:O$194)&gt;10,IF(AND(ISNUMBER('Control Sample Data'!O103),'Control Sample Data'!O103&lt;35,'Control Sample Data'!O103&gt;0),'Control Sample Data'!O103-'Choose Housekeeping Genes'!AM$20,35-'Choose Housekeeping Genes'!AM$20),"")</f>
        <v/>
      </c>
      <c r="AL103" s="22" t="str">
        <f>IF(SUM('Control Sample Data'!P$3:P$194)&gt;10,IF(AND(ISNUMBER('Control Sample Data'!P103),'Control Sample Data'!P103&lt;35,'Control Sample Data'!P103&gt;0),'Control Sample Data'!P103-'Choose Housekeeping Genes'!AN$20,35-'Choose Housekeeping Genes'!AN$20),"")</f>
        <v/>
      </c>
      <c r="AM103" s="22" t="str">
        <f>IF(SUM('Control Sample Data'!Q$3:Q$194)&gt;10,IF(AND(ISNUMBER('Control Sample Data'!Q103),'Control Sample Data'!Q103&lt;35,'Control Sample Data'!Q103&gt;0),'Control Sample Data'!Q103-'Choose Housekeeping Genes'!AO$20,35-'Choose Housekeeping Genes'!AO$20),"")</f>
        <v/>
      </c>
      <c r="AN103" s="22" t="str">
        <f>IF(SUM('Control Sample Data'!R$3:R$194)&gt;10,IF(AND(ISNUMBER('Control Sample Data'!R103),'Control Sample Data'!R103&lt;35,'Control Sample Data'!R103&gt;0),'Control Sample Data'!R103-'Choose Housekeeping Genes'!AP$20,35-'Choose Housekeeping Genes'!AP$20),"")</f>
        <v/>
      </c>
      <c r="AO103" s="22" t="str">
        <f>IF(SUM('Control Sample Data'!S$3:S$194)&gt;10,IF(AND(ISNUMBER('Control Sample Data'!S103),'Control Sample Data'!S103&lt;35,'Control Sample Data'!S103&gt;0),'Control Sample Data'!S103-'Choose Housekeeping Genes'!AQ$20,35-'Choose Housekeeping Genes'!AQ$20),"")</f>
        <v/>
      </c>
      <c r="AP103" s="22" t="str">
        <f>IF(SUM('Control Sample Data'!T$3:T$194)&gt;10,IF(AND(ISNUMBER('Control Sample Data'!T103),'Control Sample Data'!T103&lt;35,'Control Sample Data'!T103&gt;0),'Control Sample Data'!T103-'Choose Housekeeping Genes'!AR$20,35-'Choose Housekeeping Genes'!AR$20),"")</f>
        <v/>
      </c>
      <c r="AQ103" s="22" t="str">
        <f>IF(SUM('Control Sample Data'!U$3:U$194)&gt;10,IF(AND(ISNUMBER('Control Sample Data'!U103),'Control Sample Data'!U103&lt;35,'Control Sample Data'!U103&gt;0),'Control Sample Data'!U103-'Choose Housekeeping Genes'!AS$20,35-'Choose Housekeeping Genes'!AS$20),"")</f>
        <v/>
      </c>
      <c r="AR103" s="22" t="str">
        <f>IF(SUM('Control Sample Data'!V$3:V$194)&gt;10,IF(AND(ISNUMBER('Control Sample Data'!V103),'Control Sample Data'!V103&lt;35,'Control Sample Data'!V103&gt;0),'Control Sample Data'!V103-'Choose Housekeeping Genes'!AT$20,35-'Choose Housekeeping Genes'!AT$20),"")</f>
        <v/>
      </c>
      <c r="AS103" s="73" t="str">
        <f>'Control Sample Data'!A103</f>
        <v>lncLGR</v>
      </c>
      <c r="AT103" s="21" t="s">
        <v>240</v>
      </c>
      <c r="AU103" s="22" t="str">
        <f ca="1">IF(ISNUMBER(C103-'Choose Housekeeping Genes'!D$12),C103-'Choose Housekeeping Genes'!D$12,"")</f>
        <v/>
      </c>
      <c r="AV103" s="22" t="str">
        <f ca="1">IF(ISNUMBER(D103-'Choose Housekeeping Genes'!E$12),D103-'Choose Housekeeping Genes'!E$12,"")</f>
        <v/>
      </c>
      <c r="AW103" s="22" t="str">
        <f ca="1">IF(ISNUMBER(E103-'Choose Housekeeping Genes'!F$12),E103-'Choose Housekeeping Genes'!F$12,"")</f>
        <v/>
      </c>
      <c r="AX103" s="22" t="str">
        <f ca="1">IF(ISNUMBER(F103-'Choose Housekeeping Genes'!G$12),F103-'Choose Housekeeping Genes'!G$12,"")</f>
        <v/>
      </c>
      <c r="AY103" s="22" t="str">
        <f ca="1">IF(ISNUMBER(G103-'Choose Housekeeping Genes'!H$12),G103-'Choose Housekeeping Genes'!H$12,"")</f>
        <v/>
      </c>
      <c r="AZ103" s="22" t="str">
        <f ca="1">IF(ISNUMBER(H103-'Choose Housekeeping Genes'!I$12),H103-'Choose Housekeeping Genes'!I$12,"")</f>
        <v/>
      </c>
      <c r="BA103" s="22" t="str">
        <f ca="1">IF(ISNUMBER(I103-'Choose Housekeeping Genes'!J$12),I103-'Choose Housekeeping Genes'!J$12,"")</f>
        <v/>
      </c>
      <c r="BB103" s="22" t="str">
        <f ca="1">IF(ISNUMBER(J103-'Choose Housekeeping Genes'!K$12),J103-'Choose Housekeeping Genes'!K$12,"")</f>
        <v/>
      </c>
      <c r="BC103" s="22" t="str">
        <f ca="1">IF(ISNUMBER(K103-'Choose Housekeeping Genes'!L$12),K103-'Choose Housekeeping Genes'!L$12,"")</f>
        <v/>
      </c>
      <c r="BD103" s="22" t="str">
        <f ca="1">IF(ISNUMBER(L103-'Choose Housekeeping Genes'!M$12),L103-'Choose Housekeeping Genes'!M$12,"")</f>
        <v/>
      </c>
      <c r="BE103" s="22" t="str">
        <f ca="1">IF(ISNUMBER(M103-'Choose Housekeeping Genes'!N$12),M103-'Choose Housekeeping Genes'!N$12,"")</f>
        <v/>
      </c>
      <c r="BF103" s="22" t="str">
        <f ca="1">IF(ISNUMBER(N103-'Choose Housekeeping Genes'!O$12),N103-'Choose Housekeeping Genes'!O$12,"")</f>
        <v/>
      </c>
      <c r="BG103" s="22" t="str">
        <f ca="1">IF(ISNUMBER(O103-'Choose Housekeeping Genes'!P$12),O103-'Choose Housekeeping Genes'!P$12,"")</f>
        <v/>
      </c>
      <c r="BH103" s="22" t="str">
        <f ca="1">IF(ISNUMBER(P103-'Choose Housekeeping Genes'!Q$12),P103-'Choose Housekeeping Genes'!Q$12,"")</f>
        <v/>
      </c>
      <c r="BI103" s="22" t="str">
        <f ca="1">IF(ISNUMBER(Q103-'Choose Housekeeping Genes'!R$12),Q103-'Choose Housekeeping Genes'!R$12,"")</f>
        <v/>
      </c>
      <c r="BJ103" s="22" t="str">
        <f ca="1">IF(ISNUMBER(R103-'Choose Housekeeping Genes'!S$12),R103-'Choose Housekeeping Genes'!S$12,"")</f>
        <v/>
      </c>
      <c r="BK103" s="22" t="str">
        <f ca="1">IF(ISNUMBER(S103-'Choose Housekeeping Genes'!T$12),S103-'Choose Housekeeping Genes'!T$12,"")</f>
        <v/>
      </c>
      <c r="BL103" s="22" t="str">
        <f ca="1">IF(ISNUMBER(T103-'Choose Housekeeping Genes'!U$12),T103-'Choose Housekeeping Genes'!U$12,"")</f>
        <v/>
      </c>
      <c r="BM103" s="22" t="str">
        <f ca="1">IF(ISNUMBER(U103-'Choose Housekeeping Genes'!V$12),U103-'Choose Housekeeping Genes'!V$12,"")</f>
        <v/>
      </c>
      <c r="BN103" s="22" t="str">
        <f ca="1">IF(ISNUMBER(V103-'Choose Housekeeping Genes'!W$12),V103-'Choose Housekeeping Genes'!W$12,"")</f>
        <v/>
      </c>
      <c r="BO103" s="147" t="str">
        <f t="shared" si="91"/>
        <v>lncLGR</v>
      </c>
      <c r="BP103" s="145" t="s">
        <v>240</v>
      </c>
      <c r="BQ103" s="22" t="str">
        <f ca="1">IF(ISNUMBER(Y103-'Choose Housekeeping Genes'!AA$12),Y103-'Choose Housekeeping Genes'!AA$12,"")</f>
        <v/>
      </c>
      <c r="BR103" s="22" t="str">
        <f ca="1">IF(ISNUMBER(Z103-'Choose Housekeeping Genes'!AB$12),Z103-'Choose Housekeeping Genes'!AB$12,"")</f>
        <v/>
      </c>
      <c r="BS103" s="22" t="str">
        <f ca="1">IF(ISNUMBER(AA103-'Choose Housekeeping Genes'!AC$12),AA103-'Choose Housekeeping Genes'!AC$12,"")</f>
        <v/>
      </c>
      <c r="BT103" s="22" t="str">
        <f ca="1">IF(ISNUMBER(AB103-'Choose Housekeeping Genes'!AD$12),AB103-'Choose Housekeeping Genes'!AD$12,"")</f>
        <v/>
      </c>
      <c r="BU103" s="22" t="str">
        <f ca="1">IF(ISNUMBER(AC103-'Choose Housekeeping Genes'!AE$12),AC103-'Choose Housekeeping Genes'!AE$12,"")</f>
        <v/>
      </c>
      <c r="BV103" s="22" t="str">
        <f ca="1">IF(ISNUMBER(AD103-'Choose Housekeeping Genes'!AF$12),AD103-'Choose Housekeeping Genes'!AF$12,"")</f>
        <v/>
      </c>
      <c r="BW103" s="22" t="str">
        <f ca="1">IF(ISNUMBER(AE103-'Choose Housekeeping Genes'!AG$12),AE103-'Choose Housekeeping Genes'!AG$12,"")</f>
        <v/>
      </c>
      <c r="BX103" s="22" t="str">
        <f ca="1">IF(ISNUMBER(AF103-'Choose Housekeeping Genes'!AH$12),AF103-'Choose Housekeeping Genes'!AH$12,"")</f>
        <v/>
      </c>
      <c r="BY103" s="22" t="str">
        <f ca="1">IF(ISNUMBER(AG103-'Choose Housekeeping Genes'!AI$12),AG103-'Choose Housekeeping Genes'!AI$12,"")</f>
        <v/>
      </c>
      <c r="BZ103" s="22" t="str">
        <f ca="1">IF(ISNUMBER(AH103-'Choose Housekeeping Genes'!AJ$12),AH103-'Choose Housekeeping Genes'!AJ$12,"")</f>
        <v/>
      </c>
      <c r="CA103" s="22" t="str">
        <f ca="1">IF(ISNUMBER(AI103-'Choose Housekeeping Genes'!AK$12),AI103-'Choose Housekeeping Genes'!AK$12,"")</f>
        <v/>
      </c>
      <c r="CB103" s="22" t="str">
        <f ca="1">IF(ISNUMBER(AJ103-'Choose Housekeeping Genes'!AL$12),AJ103-'Choose Housekeeping Genes'!AL$12,"")</f>
        <v/>
      </c>
      <c r="CC103" s="22" t="str">
        <f ca="1">IF(ISNUMBER(AK103-'Choose Housekeeping Genes'!AM$12),AK103-'Choose Housekeeping Genes'!AM$12,"")</f>
        <v/>
      </c>
      <c r="CD103" s="22" t="str">
        <f ca="1">IF(ISNUMBER(AL103-'Choose Housekeeping Genes'!AN$12),AL103-'Choose Housekeeping Genes'!AN$12,"")</f>
        <v/>
      </c>
      <c r="CE103" s="22" t="str">
        <f ca="1">IF(ISNUMBER(AM103-'Choose Housekeeping Genes'!AO$12),AM103-'Choose Housekeeping Genes'!AO$12,"")</f>
        <v/>
      </c>
      <c r="CF103" s="22" t="str">
        <f ca="1">IF(ISNUMBER(AN103-'Choose Housekeeping Genes'!AP$12),AN103-'Choose Housekeeping Genes'!AP$12,"")</f>
        <v/>
      </c>
      <c r="CG103" s="22" t="str">
        <f ca="1">IF(ISNUMBER(AO103-'Choose Housekeeping Genes'!AQ$12),AO103-'Choose Housekeeping Genes'!AQ$12,"")</f>
        <v/>
      </c>
      <c r="CH103" s="22" t="str">
        <f ca="1">IF(ISNUMBER(AP103-'Choose Housekeeping Genes'!AR$12),AP103-'Choose Housekeeping Genes'!AR$12,"")</f>
        <v/>
      </c>
      <c r="CI103" s="22" t="str">
        <f ca="1">IF(ISNUMBER(AQ103-'Choose Housekeeping Genes'!AS$12),AQ103-'Choose Housekeeping Genes'!AS$12,"")</f>
        <v/>
      </c>
      <c r="CJ103" s="22" t="str">
        <f ca="1">IF(ISNUMBER(AR103-'Choose Housekeeping Genes'!AT$12),AR103-'Choose Housekeeping Genes'!AT$12,"")</f>
        <v/>
      </c>
      <c r="CK103" s="69" t="e">
        <f t="shared" ca="1" si="49"/>
        <v>#DIV/0!</v>
      </c>
      <c r="CL103" s="148" t="e">
        <f t="shared" ca="1" si="50"/>
        <v>#DIV/0!</v>
      </c>
      <c r="DA103" s="73" t="str">
        <f>'Transcript table'!C111</f>
        <v>lncLGR</v>
      </c>
      <c r="DB103" s="21" t="s">
        <v>240</v>
      </c>
      <c r="DC103" s="68" t="str">
        <f t="shared" ca="1" si="51"/>
        <v/>
      </c>
      <c r="DD103" s="68" t="str">
        <f t="shared" ca="1" si="52"/>
        <v/>
      </c>
      <c r="DE103" s="68" t="str">
        <f t="shared" ca="1" si="53"/>
        <v/>
      </c>
      <c r="DF103" s="68" t="str">
        <f t="shared" ca="1" si="54"/>
        <v/>
      </c>
      <c r="DG103" s="68" t="str">
        <f t="shared" ca="1" si="55"/>
        <v/>
      </c>
      <c r="DH103" s="68" t="str">
        <f t="shared" ca="1" si="56"/>
        <v/>
      </c>
      <c r="DI103" s="68" t="str">
        <f t="shared" ca="1" si="57"/>
        <v/>
      </c>
      <c r="DJ103" s="68" t="str">
        <f t="shared" ca="1" si="58"/>
        <v/>
      </c>
      <c r="DK103" s="68" t="str">
        <f t="shared" ca="1" si="59"/>
        <v/>
      </c>
      <c r="DL103" s="68" t="str">
        <f t="shared" ca="1" si="60"/>
        <v/>
      </c>
      <c r="DM103" s="68" t="str">
        <f t="shared" ca="1" si="61"/>
        <v/>
      </c>
      <c r="DN103" s="68" t="str">
        <f t="shared" ca="1" si="62"/>
        <v/>
      </c>
      <c r="DO103" s="68" t="str">
        <f t="shared" ca="1" si="63"/>
        <v/>
      </c>
      <c r="DP103" s="68" t="str">
        <f t="shared" ca="1" si="64"/>
        <v/>
      </c>
      <c r="DQ103" s="68" t="str">
        <f t="shared" ca="1" si="65"/>
        <v/>
      </c>
      <c r="DR103" s="68" t="str">
        <f t="shared" ca="1" si="66"/>
        <v/>
      </c>
      <c r="DS103" s="68" t="str">
        <f t="shared" ca="1" si="67"/>
        <v/>
      </c>
      <c r="DT103" s="68" t="str">
        <f t="shared" ca="1" si="68"/>
        <v/>
      </c>
      <c r="DU103" s="68" t="str">
        <f t="shared" ca="1" si="69"/>
        <v/>
      </c>
      <c r="DV103" s="68" t="str">
        <f t="shared" ca="1" si="70"/>
        <v/>
      </c>
      <c r="DW103" s="146" t="str">
        <f>'Transcript table'!C111</f>
        <v>lncLGR</v>
      </c>
      <c r="DX103" s="145" t="s">
        <v>240</v>
      </c>
      <c r="DY103" s="68" t="str">
        <f t="shared" ca="1" si="71"/>
        <v/>
      </c>
      <c r="DZ103" s="68" t="str">
        <f t="shared" ca="1" si="72"/>
        <v/>
      </c>
      <c r="EA103" s="68" t="str">
        <f t="shared" ca="1" si="73"/>
        <v/>
      </c>
      <c r="EB103" s="68" t="str">
        <f t="shared" ca="1" si="74"/>
        <v/>
      </c>
      <c r="EC103" s="68" t="str">
        <f t="shared" ca="1" si="75"/>
        <v/>
      </c>
      <c r="ED103" s="68" t="str">
        <f t="shared" ca="1" si="76"/>
        <v/>
      </c>
      <c r="EE103" s="68" t="str">
        <f t="shared" ca="1" si="77"/>
        <v/>
      </c>
      <c r="EF103" s="68" t="str">
        <f t="shared" ca="1" si="78"/>
        <v/>
      </c>
      <c r="EG103" s="68" t="str">
        <f t="shared" ca="1" si="79"/>
        <v/>
      </c>
      <c r="EH103" s="68" t="str">
        <f t="shared" ca="1" si="80"/>
        <v/>
      </c>
      <c r="EI103" s="68" t="str">
        <f t="shared" ca="1" si="81"/>
        <v/>
      </c>
      <c r="EJ103" s="68" t="str">
        <f t="shared" ca="1" si="82"/>
        <v/>
      </c>
      <c r="EK103" s="68" t="str">
        <f t="shared" ca="1" si="83"/>
        <v/>
      </c>
      <c r="EL103" s="68" t="str">
        <f t="shared" ca="1" si="84"/>
        <v/>
      </c>
      <c r="EM103" s="68" t="str">
        <f t="shared" ca="1" si="85"/>
        <v/>
      </c>
      <c r="EN103" s="68" t="str">
        <f t="shared" ca="1" si="86"/>
        <v/>
      </c>
      <c r="EO103" s="68" t="str">
        <f t="shared" ca="1" si="87"/>
        <v/>
      </c>
      <c r="EP103" s="68" t="str">
        <f t="shared" ca="1" si="88"/>
        <v/>
      </c>
      <c r="EQ103" s="68" t="str">
        <f t="shared" ca="1" si="89"/>
        <v/>
      </c>
      <c r="ER103" s="68" t="str">
        <f t="shared" ca="1" si="90"/>
        <v/>
      </c>
    </row>
    <row r="104" spans="1:148" ht="12.75" customHeight="1">
      <c r="A104" s="139" t="str">
        <f>'Test Sample Data'!A104</f>
        <v>lncOL1</v>
      </c>
      <c r="B104" s="141" t="s">
        <v>238</v>
      </c>
      <c r="C104" s="22" t="str">
        <f>IF(SUM('Test Sample Data'!C$3:C$194)&gt;10,IF(AND(ISNUMBER('Test Sample Data'!C104),'Test Sample Data'!C104&lt;35,'Test Sample Data'!C104&gt;0),'Test Sample Data'!C104-'Choose Housekeeping Genes'!D$20,35-'Choose Housekeeping Genes'!D$20),"")</f>
        <v/>
      </c>
      <c r="D104" s="22" t="str">
        <f>IF(SUM('Test Sample Data'!D$3:D$194)&gt;10,IF(AND(ISNUMBER('Test Sample Data'!D104),'Test Sample Data'!D104&lt;35,'Test Sample Data'!D104&gt;0),'Test Sample Data'!D104-'Choose Housekeeping Genes'!E$20,35-'Choose Housekeeping Genes'!E$20),"")</f>
        <v/>
      </c>
      <c r="E104" s="22" t="str">
        <f>IF(SUM('Test Sample Data'!E$3:E$194)&gt;10,IF(AND(ISNUMBER('Test Sample Data'!E104),'Test Sample Data'!E104&lt;35,'Test Sample Data'!E104&gt;0),'Test Sample Data'!E104-'Choose Housekeeping Genes'!F$20,35-'Choose Housekeeping Genes'!F$20),"")</f>
        <v/>
      </c>
      <c r="F104" s="22" t="str">
        <f>IF(SUM('Test Sample Data'!F$3:F$194)&gt;10,IF(AND(ISNUMBER('Test Sample Data'!F104),'Test Sample Data'!F104&lt;35,'Test Sample Data'!F104&gt;0),'Test Sample Data'!F104-'Choose Housekeeping Genes'!G$20,35-'Choose Housekeeping Genes'!G$20),"")</f>
        <v/>
      </c>
      <c r="G104" s="22" t="str">
        <f>IF(SUM('Test Sample Data'!G$3:G$194)&gt;10,IF(AND(ISNUMBER('Test Sample Data'!G104),'Test Sample Data'!G104&lt;35,'Test Sample Data'!G104&gt;0),'Test Sample Data'!G104-'Choose Housekeeping Genes'!H$20,35-'Choose Housekeeping Genes'!H$20),"")</f>
        <v/>
      </c>
      <c r="H104" s="22" t="str">
        <f>IF(SUM('Test Sample Data'!H$3:H$194)&gt;10,IF(AND(ISNUMBER('Test Sample Data'!H104),'Test Sample Data'!H104&lt;35,'Test Sample Data'!H104&gt;0),'Test Sample Data'!H104-'Choose Housekeeping Genes'!I$20,35-'Choose Housekeeping Genes'!I$20),"")</f>
        <v/>
      </c>
      <c r="I104" s="22" t="str">
        <f>IF(SUM('Test Sample Data'!I$3:I$194)&gt;10,IF(AND(ISNUMBER('Test Sample Data'!I104),'Test Sample Data'!I104&lt;35,'Test Sample Data'!I104&gt;0),'Test Sample Data'!I104-'Choose Housekeeping Genes'!J$20,35-'Choose Housekeeping Genes'!J$20),"")</f>
        <v/>
      </c>
      <c r="J104" s="22" t="str">
        <f>IF(SUM('Test Sample Data'!J$3:J$194)&gt;10,IF(AND(ISNUMBER('Test Sample Data'!J104),'Test Sample Data'!J104&lt;35,'Test Sample Data'!J104&gt;0),'Test Sample Data'!J104-'Choose Housekeeping Genes'!K$20,35-'Choose Housekeeping Genes'!K$20),"")</f>
        <v/>
      </c>
      <c r="K104" s="22" t="str">
        <f>IF(SUM('Test Sample Data'!K$3:K$194)&gt;10,IF(AND(ISNUMBER('Test Sample Data'!K104),'Test Sample Data'!K104&lt;35,'Test Sample Data'!K104&gt;0),'Test Sample Data'!K104-'Choose Housekeeping Genes'!L$20,35-'Choose Housekeeping Genes'!L$20),"")</f>
        <v/>
      </c>
      <c r="L104" s="22" t="str">
        <f>IF(SUM('Test Sample Data'!L$3:L$194)&gt;10,IF(AND(ISNUMBER('Test Sample Data'!L104),'Test Sample Data'!L104&lt;35,'Test Sample Data'!L104&gt;0),'Test Sample Data'!L104-'Choose Housekeeping Genes'!M$20,35-'Choose Housekeeping Genes'!M$20),"")</f>
        <v/>
      </c>
      <c r="M104" s="22" t="str">
        <f>IF(SUM('Test Sample Data'!M$3:M$194)&gt;10,IF(AND(ISNUMBER('Test Sample Data'!M104),'Test Sample Data'!M104&lt;35,'Test Sample Data'!M104&gt;0),'Test Sample Data'!M104-'Choose Housekeeping Genes'!N$20,35-'Choose Housekeeping Genes'!N$20),"")</f>
        <v/>
      </c>
      <c r="N104" s="22" t="str">
        <f>IF(SUM('Test Sample Data'!N$3:N$194)&gt;10,IF(AND(ISNUMBER('Test Sample Data'!N104),'Test Sample Data'!N104&lt;35,'Test Sample Data'!N104&gt;0),'Test Sample Data'!N104-'Choose Housekeeping Genes'!O$20,35-'Choose Housekeeping Genes'!O$20),"")</f>
        <v/>
      </c>
      <c r="O104" s="22" t="str">
        <f>IF(SUM('Test Sample Data'!O$3:O$194)&gt;10,IF(AND(ISNUMBER('Test Sample Data'!O104),'Test Sample Data'!O104&lt;35,'Test Sample Data'!O104&gt;0),'Test Sample Data'!O104-'Choose Housekeeping Genes'!P$20,35-'Choose Housekeeping Genes'!P$20),"")</f>
        <v/>
      </c>
      <c r="P104" s="22" t="str">
        <f>IF(SUM('Test Sample Data'!P$3:P$194)&gt;10,IF(AND(ISNUMBER('Test Sample Data'!P104),'Test Sample Data'!P104&lt;35,'Test Sample Data'!P104&gt;0),'Test Sample Data'!P104-'Choose Housekeeping Genes'!Q$20,35-'Choose Housekeeping Genes'!Q$20),"")</f>
        <v/>
      </c>
      <c r="Q104" s="22" t="str">
        <f>IF(SUM('Test Sample Data'!Q$3:Q$194)&gt;10,IF(AND(ISNUMBER('Test Sample Data'!Q104),'Test Sample Data'!Q104&lt;35,'Test Sample Data'!Q104&gt;0),'Test Sample Data'!Q104-'Choose Housekeeping Genes'!R$20,35-'Choose Housekeeping Genes'!R$20),"")</f>
        <v/>
      </c>
      <c r="R104" s="22" t="str">
        <f>IF(SUM('Test Sample Data'!R$3:R$194)&gt;10,IF(AND(ISNUMBER('Test Sample Data'!R104),'Test Sample Data'!R104&lt;35,'Test Sample Data'!R104&gt;0),'Test Sample Data'!R104-'Choose Housekeeping Genes'!S$20,35-'Choose Housekeeping Genes'!S$20),"")</f>
        <v/>
      </c>
      <c r="S104" s="22" t="str">
        <f>IF(SUM('Test Sample Data'!S$3:S$194)&gt;10,IF(AND(ISNUMBER('Test Sample Data'!S104),'Test Sample Data'!S104&lt;35,'Test Sample Data'!S104&gt;0),'Test Sample Data'!S104-'Choose Housekeeping Genes'!T$20,35-'Choose Housekeeping Genes'!T$20),"")</f>
        <v/>
      </c>
      <c r="T104" s="22" t="str">
        <f>IF(SUM('Test Sample Data'!T$3:T$194)&gt;10,IF(AND(ISNUMBER('Test Sample Data'!T104),'Test Sample Data'!T104&lt;35,'Test Sample Data'!T104&gt;0),'Test Sample Data'!T104-'Choose Housekeeping Genes'!U$20,35-'Choose Housekeeping Genes'!U$20),"")</f>
        <v/>
      </c>
      <c r="U104" s="22" t="str">
        <f>IF(SUM('Test Sample Data'!U$3:U$194)&gt;10,IF(AND(ISNUMBER('Test Sample Data'!U104),'Test Sample Data'!U104&lt;35,'Test Sample Data'!U104&gt;0),'Test Sample Data'!U104-'Choose Housekeeping Genes'!V$20,35-'Choose Housekeeping Genes'!V$20),"")</f>
        <v/>
      </c>
      <c r="V104" s="22" t="str">
        <f>IF(SUM('Test Sample Data'!V$3:V$194)&gt;10,IF(AND(ISNUMBER('Test Sample Data'!V104),'Test Sample Data'!V104&lt;35,'Test Sample Data'!V104&gt;0),'Test Sample Data'!V104-'Choose Housekeeping Genes'!W$20,35-'Choose Housekeeping Genes'!W$20),"")</f>
        <v/>
      </c>
      <c r="W104" s="144" t="str">
        <f>'Control Sample Data'!A104</f>
        <v>lncOL1</v>
      </c>
      <c r="X104" s="145" t="s">
        <v>238</v>
      </c>
      <c r="Y104" s="22" t="str">
        <f>IF(SUM('Control Sample Data'!C$3:C$194)&gt;10,IF(AND(ISNUMBER('Control Sample Data'!C104),'Control Sample Data'!C104&lt;35,'Control Sample Data'!C104&gt;0),'Control Sample Data'!C104-'Choose Housekeeping Genes'!AA$20,35-'Choose Housekeeping Genes'!AA$20),"")</f>
        <v/>
      </c>
      <c r="Z104" s="22" t="str">
        <f>IF(SUM('Control Sample Data'!D$3:D$194)&gt;10,IF(AND(ISNUMBER('Control Sample Data'!D104),'Control Sample Data'!D104&lt;35,'Control Sample Data'!D104&gt;0),'Control Sample Data'!D104-'Choose Housekeeping Genes'!AB$20,35-'Choose Housekeeping Genes'!AB$20),"")</f>
        <v/>
      </c>
      <c r="AA104" s="22" t="str">
        <f>IF(SUM('Control Sample Data'!E$3:E$194)&gt;10,IF(AND(ISNUMBER('Control Sample Data'!E104),'Control Sample Data'!E104&lt;35,'Control Sample Data'!E104&gt;0),'Control Sample Data'!E104-'Choose Housekeeping Genes'!AC$20,35-'Choose Housekeeping Genes'!AC$20),"")</f>
        <v/>
      </c>
      <c r="AB104" s="22" t="str">
        <f>IF(SUM('Control Sample Data'!F$3:F$194)&gt;10,IF(AND(ISNUMBER('Control Sample Data'!F104),'Control Sample Data'!F104&lt;35,'Control Sample Data'!F104&gt;0),'Control Sample Data'!F104-'Choose Housekeeping Genes'!AD$20,35-'Choose Housekeeping Genes'!AD$20),"")</f>
        <v/>
      </c>
      <c r="AC104" s="22" t="str">
        <f>IF(SUM('Control Sample Data'!G$3:G$194)&gt;10,IF(AND(ISNUMBER('Control Sample Data'!G104),'Control Sample Data'!G104&lt;35,'Control Sample Data'!G104&gt;0),'Control Sample Data'!G104-'Choose Housekeeping Genes'!AE$20,35-'Choose Housekeeping Genes'!AE$20),"")</f>
        <v/>
      </c>
      <c r="AD104" s="22" t="str">
        <f>IF(SUM('Control Sample Data'!H$3:H$194)&gt;10,IF(AND(ISNUMBER('Control Sample Data'!H104),'Control Sample Data'!H104&lt;35,'Control Sample Data'!H104&gt;0),'Control Sample Data'!H104-'Choose Housekeeping Genes'!AF$20,35-'Choose Housekeeping Genes'!AF$20),"")</f>
        <v/>
      </c>
      <c r="AE104" s="22" t="str">
        <f>IF(SUM('Control Sample Data'!I$3:I$194)&gt;10,IF(AND(ISNUMBER('Control Sample Data'!I104),'Control Sample Data'!I104&lt;35,'Control Sample Data'!I104&gt;0),'Control Sample Data'!I104-'Choose Housekeeping Genes'!AG$20,35-'Choose Housekeeping Genes'!AG$20),"")</f>
        <v/>
      </c>
      <c r="AF104" s="22" t="str">
        <f>IF(SUM('Control Sample Data'!J$3:J$194)&gt;10,IF(AND(ISNUMBER('Control Sample Data'!J104),'Control Sample Data'!J104&lt;35,'Control Sample Data'!J104&gt;0),'Control Sample Data'!J104-'Choose Housekeeping Genes'!AH$20,35-'Choose Housekeeping Genes'!AH$20),"")</f>
        <v/>
      </c>
      <c r="AG104" s="22" t="str">
        <f>IF(SUM('Control Sample Data'!K$3:K$194)&gt;10,IF(AND(ISNUMBER('Control Sample Data'!K104),'Control Sample Data'!K104&lt;35,'Control Sample Data'!K104&gt;0),'Control Sample Data'!K104-'Choose Housekeeping Genes'!AI$20,35-'Choose Housekeeping Genes'!AI$20),"")</f>
        <v/>
      </c>
      <c r="AH104" s="22" t="str">
        <f>IF(SUM('Control Sample Data'!L$3:L$194)&gt;10,IF(AND(ISNUMBER('Control Sample Data'!L104),'Control Sample Data'!L104&lt;35,'Control Sample Data'!L104&gt;0),'Control Sample Data'!L104-'Choose Housekeeping Genes'!AJ$20,35-'Choose Housekeeping Genes'!AJ$20),"")</f>
        <v/>
      </c>
      <c r="AI104" s="22" t="str">
        <f>IF(SUM('Control Sample Data'!M$3:M$194)&gt;10,IF(AND(ISNUMBER('Control Sample Data'!M104),'Control Sample Data'!M104&lt;35,'Control Sample Data'!M104&gt;0),'Control Sample Data'!M104-'Choose Housekeeping Genes'!AK$20,35-'Choose Housekeeping Genes'!AK$20),"")</f>
        <v/>
      </c>
      <c r="AJ104" s="22" t="str">
        <f>IF(SUM('Control Sample Data'!N$3:N$194)&gt;10,IF(AND(ISNUMBER('Control Sample Data'!N104),'Control Sample Data'!N104&lt;35,'Control Sample Data'!N104&gt;0),'Control Sample Data'!N104-'Choose Housekeeping Genes'!AL$20,35-'Choose Housekeeping Genes'!AL$20),"")</f>
        <v/>
      </c>
      <c r="AK104" s="22" t="str">
        <f>IF(SUM('Control Sample Data'!O$3:O$194)&gt;10,IF(AND(ISNUMBER('Control Sample Data'!O104),'Control Sample Data'!O104&lt;35,'Control Sample Data'!O104&gt;0),'Control Sample Data'!O104-'Choose Housekeeping Genes'!AM$20,35-'Choose Housekeeping Genes'!AM$20),"")</f>
        <v/>
      </c>
      <c r="AL104" s="22" t="str">
        <f>IF(SUM('Control Sample Data'!P$3:P$194)&gt;10,IF(AND(ISNUMBER('Control Sample Data'!P104),'Control Sample Data'!P104&lt;35,'Control Sample Data'!P104&gt;0),'Control Sample Data'!P104-'Choose Housekeeping Genes'!AN$20,35-'Choose Housekeeping Genes'!AN$20),"")</f>
        <v/>
      </c>
      <c r="AM104" s="22" t="str">
        <f>IF(SUM('Control Sample Data'!Q$3:Q$194)&gt;10,IF(AND(ISNUMBER('Control Sample Data'!Q104),'Control Sample Data'!Q104&lt;35,'Control Sample Data'!Q104&gt;0),'Control Sample Data'!Q104-'Choose Housekeeping Genes'!AO$20,35-'Choose Housekeeping Genes'!AO$20),"")</f>
        <v/>
      </c>
      <c r="AN104" s="22" t="str">
        <f>IF(SUM('Control Sample Data'!R$3:R$194)&gt;10,IF(AND(ISNUMBER('Control Sample Data'!R104),'Control Sample Data'!R104&lt;35,'Control Sample Data'!R104&gt;0),'Control Sample Data'!R104-'Choose Housekeeping Genes'!AP$20,35-'Choose Housekeeping Genes'!AP$20),"")</f>
        <v/>
      </c>
      <c r="AO104" s="22" t="str">
        <f>IF(SUM('Control Sample Data'!S$3:S$194)&gt;10,IF(AND(ISNUMBER('Control Sample Data'!S104),'Control Sample Data'!S104&lt;35,'Control Sample Data'!S104&gt;0),'Control Sample Data'!S104-'Choose Housekeeping Genes'!AQ$20,35-'Choose Housekeeping Genes'!AQ$20),"")</f>
        <v/>
      </c>
      <c r="AP104" s="22" t="str">
        <f>IF(SUM('Control Sample Data'!T$3:T$194)&gt;10,IF(AND(ISNUMBER('Control Sample Data'!T104),'Control Sample Data'!T104&lt;35,'Control Sample Data'!T104&gt;0),'Control Sample Data'!T104-'Choose Housekeeping Genes'!AR$20,35-'Choose Housekeeping Genes'!AR$20),"")</f>
        <v/>
      </c>
      <c r="AQ104" s="22" t="str">
        <f>IF(SUM('Control Sample Data'!U$3:U$194)&gt;10,IF(AND(ISNUMBER('Control Sample Data'!U104),'Control Sample Data'!U104&lt;35,'Control Sample Data'!U104&gt;0),'Control Sample Data'!U104-'Choose Housekeeping Genes'!AS$20,35-'Choose Housekeeping Genes'!AS$20),"")</f>
        <v/>
      </c>
      <c r="AR104" s="22" t="str">
        <f>IF(SUM('Control Sample Data'!V$3:V$194)&gt;10,IF(AND(ISNUMBER('Control Sample Data'!V104),'Control Sample Data'!V104&lt;35,'Control Sample Data'!V104&gt;0),'Control Sample Data'!V104-'Choose Housekeeping Genes'!AT$20,35-'Choose Housekeeping Genes'!AT$20),"")</f>
        <v/>
      </c>
      <c r="AS104" s="73" t="str">
        <f>'Control Sample Data'!A104</f>
        <v>lncOL1</v>
      </c>
      <c r="AT104" s="21" t="s">
        <v>238</v>
      </c>
      <c r="AU104" s="22" t="str">
        <f ca="1">IF(ISNUMBER(C104-'Choose Housekeeping Genes'!D$12),C104-'Choose Housekeeping Genes'!D$12,"")</f>
        <v/>
      </c>
      <c r="AV104" s="22" t="str">
        <f ca="1">IF(ISNUMBER(D104-'Choose Housekeeping Genes'!E$12),D104-'Choose Housekeeping Genes'!E$12,"")</f>
        <v/>
      </c>
      <c r="AW104" s="22" t="str">
        <f ca="1">IF(ISNUMBER(E104-'Choose Housekeeping Genes'!F$12),E104-'Choose Housekeeping Genes'!F$12,"")</f>
        <v/>
      </c>
      <c r="AX104" s="22" t="str">
        <f ca="1">IF(ISNUMBER(F104-'Choose Housekeeping Genes'!G$12),F104-'Choose Housekeeping Genes'!G$12,"")</f>
        <v/>
      </c>
      <c r="AY104" s="22" t="str">
        <f ca="1">IF(ISNUMBER(G104-'Choose Housekeeping Genes'!H$12),G104-'Choose Housekeeping Genes'!H$12,"")</f>
        <v/>
      </c>
      <c r="AZ104" s="22" t="str">
        <f ca="1">IF(ISNUMBER(H104-'Choose Housekeeping Genes'!I$12),H104-'Choose Housekeeping Genes'!I$12,"")</f>
        <v/>
      </c>
      <c r="BA104" s="22" t="str">
        <f ca="1">IF(ISNUMBER(I104-'Choose Housekeeping Genes'!J$12),I104-'Choose Housekeeping Genes'!J$12,"")</f>
        <v/>
      </c>
      <c r="BB104" s="22" t="str">
        <f ca="1">IF(ISNUMBER(J104-'Choose Housekeeping Genes'!K$12),J104-'Choose Housekeeping Genes'!K$12,"")</f>
        <v/>
      </c>
      <c r="BC104" s="22" t="str">
        <f ca="1">IF(ISNUMBER(K104-'Choose Housekeeping Genes'!L$12),K104-'Choose Housekeeping Genes'!L$12,"")</f>
        <v/>
      </c>
      <c r="BD104" s="22" t="str">
        <f ca="1">IF(ISNUMBER(L104-'Choose Housekeeping Genes'!M$12),L104-'Choose Housekeeping Genes'!M$12,"")</f>
        <v/>
      </c>
      <c r="BE104" s="22" t="str">
        <f ca="1">IF(ISNUMBER(M104-'Choose Housekeeping Genes'!N$12),M104-'Choose Housekeeping Genes'!N$12,"")</f>
        <v/>
      </c>
      <c r="BF104" s="22" t="str">
        <f ca="1">IF(ISNUMBER(N104-'Choose Housekeeping Genes'!O$12),N104-'Choose Housekeeping Genes'!O$12,"")</f>
        <v/>
      </c>
      <c r="BG104" s="22" t="str">
        <f ca="1">IF(ISNUMBER(O104-'Choose Housekeeping Genes'!P$12),O104-'Choose Housekeeping Genes'!P$12,"")</f>
        <v/>
      </c>
      <c r="BH104" s="22" t="str">
        <f ca="1">IF(ISNUMBER(P104-'Choose Housekeeping Genes'!Q$12),P104-'Choose Housekeeping Genes'!Q$12,"")</f>
        <v/>
      </c>
      <c r="BI104" s="22" t="str">
        <f ca="1">IF(ISNUMBER(Q104-'Choose Housekeeping Genes'!R$12),Q104-'Choose Housekeeping Genes'!R$12,"")</f>
        <v/>
      </c>
      <c r="BJ104" s="22" t="str">
        <f ca="1">IF(ISNUMBER(R104-'Choose Housekeeping Genes'!S$12),R104-'Choose Housekeeping Genes'!S$12,"")</f>
        <v/>
      </c>
      <c r="BK104" s="22" t="str">
        <f ca="1">IF(ISNUMBER(S104-'Choose Housekeeping Genes'!T$12),S104-'Choose Housekeeping Genes'!T$12,"")</f>
        <v/>
      </c>
      <c r="BL104" s="22" t="str">
        <f ca="1">IF(ISNUMBER(T104-'Choose Housekeeping Genes'!U$12),T104-'Choose Housekeeping Genes'!U$12,"")</f>
        <v/>
      </c>
      <c r="BM104" s="22" t="str">
        <f ca="1">IF(ISNUMBER(U104-'Choose Housekeeping Genes'!V$12),U104-'Choose Housekeeping Genes'!V$12,"")</f>
        <v/>
      </c>
      <c r="BN104" s="22" t="str">
        <f ca="1">IF(ISNUMBER(V104-'Choose Housekeeping Genes'!W$12),V104-'Choose Housekeeping Genes'!W$12,"")</f>
        <v/>
      </c>
      <c r="BO104" s="147" t="str">
        <f t="shared" si="91"/>
        <v>lncOL1</v>
      </c>
      <c r="BP104" s="145" t="s">
        <v>238</v>
      </c>
      <c r="BQ104" s="22" t="str">
        <f ca="1">IF(ISNUMBER(Y104-'Choose Housekeeping Genes'!AA$12),Y104-'Choose Housekeeping Genes'!AA$12,"")</f>
        <v/>
      </c>
      <c r="BR104" s="22" t="str">
        <f ca="1">IF(ISNUMBER(Z104-'Choose Housekeeping Genes'!AB$12),Z104-'Choose Housekeeping Genes'!AB$12,"")</f>
        <v/>
      </c>
      <c r="BS104" s="22" t="str">
        <f ca="1">IF(ISNUMBER(AA104-'Choose Housekeeping Genes'!AC$12),AA104-'Choose Housekeeping Genes'!AC$12,"")</f>
        <v/>
      </c>
      <c r="BT104" s="22" t="str">
        <f ca="1">IF(ISNUMBER(AB104-'Choose Housekeeping Genes'!AD$12),AB104-'Choose Housekeeping Genes'!AD$12,"")</f>
        <v/>
      </c>
      <c r="BU104" s="22" t="str">
        <f ca="1">IF(ISNUMBER(AC104-'Choose Housekeeping Genes'!AE$12),AC104-'Choose Housekeeping Genes'!AE$12,"")</f>
        <v/>
      </c>
      <c r="BV104" s="22" t="str">
        <f ca="1">IF(ISNUMBER(AD104-'Choose Housekeeping Genes'!AF$12),AD104-'Choose Housekeeping Genes'!AF$12,"")</f>
        <v/>
      </c>
      <c r="BW104" s="22" t="str">
        <f ca="1">IF(ISNUMBER(AE104-'Choose Housekeeping Genes'!AG$12),AE104-'Choose Housekeeping Genes'!AG$12,"")</f>
        <v/>
      </c>
      <c r="BX104" s="22" t="str">
        <f ca="1">IF(ISNUMBER(AF104-'Choose Housekeeping Genes'!AH$12),AF104-'Choose Housekeeping Genes'!AH$12,"")</f>
        <v/>
      </c>
      <c r="BY104" s="22" t="str">
        <f ca="1">IF(ISNUMBER(AG104-'Choose Housekeeping Genes'!AI$12),AG104-'Choose Housekeeping Genes'!AI$12,"")</f>
        <v/>
      </c>
      <c r="BZ104" s="22" t="str">
        <f ca="1">IF(ISNUMBER(AH104-'Choose Housekeeping Genes'!AJ$12),AH104-'Choose Housekeeping Genes'!AJ$12,"")</f>
        <v/>
      </c>
      <c r="CA104" s="22" t="str">
        <f ca="1">IF(ISNUMBER(AI104-'Choose Housekeeping Genes'!AK$12),AI104-'Choose Housekeeping Genes'!AK$12,"")</f>
        <v/>
      </c>
      <c r="CB104" s="22" t="str">
        <f ca="1">IF(ISNUMBER(AJ104-'Choose Housekeeping Genes'!AL$12),AJ104-'Choose Housekeeping Genes'!AL$12,"")</f>
        <v/>
      </c>
      <c r="CC104" s="22" t="str">
        <f ca="1">IF(ISNUMBER(AK104-'Choose Housekeeping Genes'!AM$12),AK104-'Choose Housekeeping Genes'!AM$12,"")</f>
        <v/>
      </c>
      <c r="CD104" s="22" t="str">
        <f ca="1">IF(ISNUMBER(AL104-'Choose Housekeeping Genes'!AN$12),AL104-'Choose Housekeeping Genes'!AN$12,"")</f>
        <v/>
      </c>
      <c r="CE104" s="22" t="str">
        <f ca="1">IF(ISNUMBER(AM104-'Choose Housekeeping Genes'!AO$12),AM104-'Choose Housekeeping Genes'!AO$12,"")</f>
        <v/>
      </c>
      <c r="CF104" s="22" t="str">
        <f ca="1">IF(ISNUMBER(AN104-'Choose Housekeeping Genes'!AP$12),AN104-'Choose Housekeeping Genes'!AP$12,"")</f>
        <v/>
      </c>
      <c r="CG104" s="22" t="str">
        <f ca="1">IF(ISNUMBER(AO104-'Choose Housekeeping Genes'!AQ$12),AO104-'Choose Housekeeping Genes'!AQ$12,"")</f>
        <v/>
      </c>
      <c r="CH104" s="22" t="str">
        <f ca="1">IF(ISNUMBER(AP104-'Choose Housekeeping Genes'!AR$12),AP104-'Choose Housekeeping Genes'!AR$12,"")</f>
        <v/>
      </c>
      <c r="CI104" s="22" t="str">
        <f ca="1">IF(ISNUMBER(AQ104-'Choose Housekeeping Genes'!AS$12),AQ104-'Choose Housekeeping Genes'!AS$12,"")</f>
        <v/>
      </c>
      <c r="CJ104" s="22" t="str">
        <f ca="1">IF(ISNUMBER(AR104-'Choose Housekeeping Genes'!AT$12),AR104-'Choose Housekeeping Genes'!AT$12,"")</f>
        <v/>
      </c>
      <c r="CK104" s="69" t="e">
        <f t="shared" ca="1" si="49"/>
        <v>#DIV/0!</v>
      </c>
      <c r="CL104" s="148" t="e">
        <f t="shared" ca="1" si="50"/>
        <v>#DIV/0!</v>
      </c>
      <c r="DA104" s="73" t="str">
        <f>'Transcript table'!C112</f>
        <v>lncOL1</v>
      </c>
      <c r="DB104" s="21" t="s">
        <v>238</v>
      </c>
      <c r="DC104" s="68" t="str">
        <f t="shared" ca="1" si="51"/>
        <v/>
      </c>
      <c r="DD104" s="68" t="str">
        <f t="shared" ca="1" si="52"/>
        <v/>
      </c>
      <c r="DE104" s="68" t="str">
        <f t="shared" ca="1" si="53"/>
        <v/>
      </c>
      <c r="DF104" s="68" t="str">
        <f t="shared" ca="1" si="54"/>
        <v/>
      </c>
      <c r="DG104" s="68" t="str">
        <f t="shared" ca="1" si="55"/>
        <v/>
      </c>
      <c r="DH104" s="68" t="str">
        <f t="shared" ca="1" si="56"/>
        <v/>
      </c>
      <c r="DI104" s="68" t="str">
        <f t="shared" ca="1" si="57"/>
        <v/>
      </c>
      <c r="DJ104" s="68" t="str">
        <f t="shared" ca="1" si="58"/>
        <v/>
      </c>
      <c r="DK104" s="68" t="str">
        <f t="shared" ca="1" si="59"/>
        <v/>
      </c>
      <c r="DL104" s="68" t="str">
        <f t="shared" ca="1" si="60"/>
        <v/>
      </c>
      <c r="DM104" s="68" t="str">
        <f t="shared" ca="1" si="61"/>
        <v/>
      </c>
      <c r="DN104" s="68" t="str">
        <f t="shared" ca="1" si="62"/>
        <v/>
      </c>
      <c r="DO104" s="68" t="str">
        <f t="shared" ca="1" si="63"/>
        <v/>
      </c>
      <c r="DP104" s="68" t="str">
        <f t="shared" ca="1" si="64"/>
        <v/>
      </c>
      <c r="DQ104" s="68" t="str">
        <f t="shared" ca="1" si="65"/>
        <v/>
      </c>
      <c r="DR104" s="68" t="str">
        <f t="shared" ca="1" si="66"/>
        <v/>
      </c>
      <c r="DS104" s="68" t="str">
        <f t="shared" ca="1" si="67"/>
        <v/>
      </c>
      <c r="DT104" s="68" t="str">
        <f t="shared" ca="1" si="68"/>
        <v/>
      </c>
      <c r="DU104" s="68" t="str">
        <f t="shared" ca="1" si="69"/>
        <v/>
      </c>
      <c r="DV104" s="68" t="str">
        <f t="shared" ca="1" si="70"/>
        <v/>
      </c>
      <c r="DW104" s="146" t="str">
        <f>'Transcript table'!C112</f>
        <v>lncOL1</v>
      </c>
      <c r="DX104" s="145" t="s">
        <v>238</v>
      </c>
      <c r="DY104" s="68" t="str">
        <f t="shared" ca="1" si="71"/>
        <v/>
      </c>
      <c r="DZ104" s="68" t="str">
        <f t="shared" ca="1" si="72"/>
        <v/>
      </c>
      <c r="EA104" s="68" t="str">
        <f t="shared" ca="1" si="73"/>
        <v/>
      </c>
      <c r="EB104" s="68" t="str">
        <f t="shared" ca="1" si="74"/>
        <v/>
      </c>
      <c r="EC104" s="68" t="str">
        <f t="shared" ca="1" si="75"/>
        <v/>
      </c>
      <c r="ED104" s="68" t="str">
        <f t="shared" ca="1" si="76"/>
        <v/>
      </c>
      <c r="EE104" s="68" t="str">
        <f t="shared" ca="1" si="77"/>
        <v/>
      </c>
      <c r="EF104" s="68" t="str">
        <f t="shared" ca="1" si="78"/>
        <v/>
      </c>
      <c r="EG104" s="68" t="str">
        <f t="shared" ca="1" si="79"/>
        <v/>
      </c>
      <c r="EH104" s="68" t="str">
        <f t="shared" ca="1" si="80"/>
        <v/>
      </c>
      <c r="EI104" s="68" t="str">
        <f t="shared" ca="1" si="81"/>
        <v/>
      </c>
      <c r="EJ104" s="68" t="str">
        <f t="shared" ca="1" si="82"/>
        <v/>
      </c>
      <c r="EK104" s="68" t="str">
        <f t="shared" ca="1" si="83"/>
        <v/>
      </c>
      <c r="EL104" s="68" t="str">
        <f t="shared" ca="1" si="84"/>
        <v/>
      </c>
      <c r="EM104" s="68" t="str">
        <f t="shared" ca="1" si="85"/>
        <v/>
      </c>
      <c r="EN104" s="68" t="str">
        <f t="shared" ca="1" si="86"/>
        <v/>
      </c>
      <c r="EO104" s="68" t="str">
        <f t="shared" ca="1" si="87"/>
        <v/>
      </c>
      <c r="EP104" s="68" t="str">
        <f t="shared" ca="1" si="88"/>
        <v/>
      </c>
      <c r="EQ104" s="68" t="str">
        <f t="shared" ca="1" si="89"/>
        <v/>
      </c>
      <c r="ER104" s="68" t="str">
        <f t="shared" ca="1" si="90"/>
        <v/>
      </c>
    </row>
    <row r="105" spans="1:148" ht="12.75" customHeight="1">
      <c r="A105" s="139" t="str">
        <f>'Test Sample Data'!A105</f>
        <v>Lncpint-1</v>
      </c>
      <c r="B105" s="141" t="s">
        <v>236</v>
      </c>
      <c r="C105" s="22" t="str">
        <f>IF(SUM('Test Sample Data'!C$3:C$194)&gt;10,IF(AND(ISNUMBER('Test Sample Data'!C105),'Test Sample Data'!C105&lt;35,'Test Sample Data'!C105&gt;0),'Test Sample Data'!C105-'Choose Housekeeping Genes'!D$20,35-'Choose Housekeeping Genes'!D$20),"")</f>
        <v/>
      </c>
      <c r="D105" s="22" t="str">
        <f>IF(SUM('Test Sample Data'!D$3:D$194)&gt;10,IF(AND(ISNUMBER('Test Sample Data'!D105),'Test Sample Data'!D105&lt;35,'Test Sample Data'!D105&gt;0),'Test Sample Data'!D105-'Choose Housekeeping Genes'!E$20,35-'Choose Housekeeping Genes'!E$20),"")</f>
        <v/>
      </c>
      <c r="E105" s="22" t="str">
        <f>IF(SUM('Test Sample Data'!E$3:E$194)&gt;10,IF(AND(ISNUMBER('Test Sample Data'!E105),'Test Sample Data'!E105&lt;35,'Test Sample Data'!E105&gt;0),'Test Sample Data'!E105-'Choose Housekeeping Genes'!F$20,35-'Choose Housekeeping Genes'!F$20),"")</f>
        <v/>
      </c>
      <c r="F105" s="22" t="str">
        <f>IF(SUM('Test Sample Data'!F$3:F$194)&gt;10,IF(AND(ISNUMBER('Test Sample Data'!F105),'Test Sample Data'!F105&lt;35,'Test Sample Data'!F105&gt;0),'Test Sample Data'!F105-'Choose Housekeeping Genes'!G$20,35-'Choose Housekeeping Genes'!G$20),"")</f>
        <v/>
      </c>
      <c r="G105" s="22" t="str">
        <f>IF(SUM('Test Sample Data'!G$3:G$194)&gt;10,IF(AND(ISNUMBER('Test Sample Data'!G105),'Test Sample Data'!G105&lt;35,'Test Sample Data'!G105&gt;0),'Test Sample Data'!G105-'Choose Housekeeping Genes'!H$20,35-'Choose Housekeeping Genes'!H$20),"")</f>
        <v/>
      </c>
      <c r="H105" s="22" t="str">
        <f>IF(SUM('Test Sample Data'!H$3:H$194)&gt;10,IF(AND(ISNUMBER('Test Sample Data'!H105),'Test Sample Data'!H105&lt;35,'Test Sample Data'!H105&gt;0),'Test Sample Data'!H105-'Choose Housekeeping Genes'!I$20,35-'Choose Housekeeping Genes'!I$20),"")</f>
        <v/>
      </c>
      <c r="I105" s="22" t="str">
        <f>IF(SUM('Test Sample Data'!I$3:I$194)&gt;10,IF(AND(ISNUMBER('Test Sample Data'!I105),'Test Sample Data'!I105&lt;35,'Test Sample Data'!I105&gt;0),'Test Sample Data'!I105-'Choose Housekeeping Genes'!J$20,35-'Choose Housekeeping Genes'!J$20),"")</f>
        <v/>
      </c>
      <c r="J105" s="22" t="str">
        <f>IF(SUM('Test Sample Data'!J$3:J$194)&gt;10,IF(AND(ISNUMBER('Test Sample Data'!J105),'Test Sample Data'!J105&lt;35,'Test Sample Data'!J105&gt;0),'Test Sample Data'!J105-'Choose Housekeeping Genes'!K$20,35-'Choose Housekeeping Genes'!K$20),"")</f>
        <v/>
      </c>
      <c r="K105" s="22" t="str">
        <f>IF(SUM('Test Sample Data'!K$3:K$194)&gt;10,IF(AND(ISNUMBER('Test Sample Data'!K105),'Test Sample Data'!K105&lt;35,'Test Sample Data'!K105&gt;0),'Test Sample Data'!K105-'Choose Housekeeping Genes'!L$20,35-'Choose Housekeeping Genes'!L$20),"")</f>
        <v/>
      </c>
      <c r="L105" s="22" t="str">
        <f>IF(SUM('Test Sample Data'!L$3:L$194)&gt;10,IF(AND(ISNUMBER('Test Sample Data'!L105),'Test Sample Data'!L105&lt;35,'Test Sample Data'!L105&gt;0),'Test Sample Data'!L105-'Choose Housekeeping Genes'!M$20,35-'Choose Housekeeping Genes'!M$20),"")</f>
        <v/>
      </c>
      <c r="M105" s="22" t="str">
        <f>IF(SUM('Test Sample Data'!M$3:M$194)&gt;10,IF(AND(ISNUMBER('Test Sample Data'!M105),'Test Sample Data'!M105&lt;35,'Test Sample Data'!M105&gt;0),'Test Sample Data'!M105-'Choose Housekeeping Genes'!N$20,35-'Choose Housekeeping Genes'!N$20),"")</f>
        <v/>
      </c>
      <c r="N105" s="22" t="str">
        <f>IF(SUM('Test Sample Data'!N$3:N$194)&gt;10,IF(AND(ISNUMBER('Test Sample Data'!N105),'Test Sample Data'!N105&lt;35,'Test Sample Data'!N105&gt;0),'Test Sample Data'!N105-'Choose Housekeeping Genes'!O$20,35-'Choose Housekeeping Genes'!O$20),"")</f>
        <v/>
      </c>
      <c r="O105" s="22" t="str">
        <f>IF(SUM('Test Sample Data'!O$3:O$194)&gt;10,IF(AND(ISNUMBER('Test Sample Data'!O105),'Test Sample Data'!O105&lt;35,'Test Sample Data'!O105&gt;0),'Test Sample Data'!O105-'Choose Housekeeping Genes'!P$20,35-'Choose Housekeeping Genes'!P$20),"")</f>
        <v/>
      </c>
      <c r="P105" s="22" t="str">
        <f>IF(SUM('Test Sample Data'!P$3:P$194)&gt;10,IF(AND(ISNUMBER('Test Sample Data'!P105),'Test Sample Data'!P105&lt;35,'Test Sample Data'!P105&gt;0),'Test Sample Data'!P105-'Choose Housekeeping Genes'!Q$20,35-'Choose Housekeeping Genes'!Q$20),"")</f>
        <v/>
      </c>
      <c r="Q105" s="22" t="str">
        <f>IF(SUM('Test Sample Data'!Q$3:Q$194)&gt;10,IF(AND(ISNUMBER('Test Sample Data'!Q105),'Test Sample Data'!Q105&lt;35,'Test Sample Data'!Q105&gt;0),'Test Sample Data'!Q105-'Choose Housekeeping Genes'!R$20,35-'Choose Housekeeping Genes'!R$20),"")</f>
        <v/>
      </c>
      <c r="R105" s="22" t="str">
        <f>IF(SUM('Test Sample Data'!R$3:R$194)&gt;10,IF(AND(ISNUMBER('Test Sample Data'!R105),'Test Sample Data'!R105&lt;35,'Test Sample Data'!R105&gt;0),'Test Sample Data'!R105-'Choose Housekeeping Genes'!S$20,35-'Choose Housekeeping Genes'!S$20),"")</f>
        <v/>
      </c>
      <c r="S105" s="22" t="str">
        <f>IF(SUM('Test Sample Data'!S$3:S$194)&gt;10,IF(AND(ISNUMBER('Test Sample Data'!S105),'Test Sample Data'!S105&lt;35,'Test Sample Data'!S105&gt;0),'Test Sample Data'!S105-'Choose Housekeeping Genes'!T$20,35-'Choose Housekeeping Genes'!T$20),"")</f>
        <v/>
      </c>
      <c r="T105" s="22" t="str">
        <f>IF(SUM('Test Sample Data'!T$3:T$194)&gt;10,IF(AND(ISNUMBER('Test Sample Data'!T105),'Test Sample Data'!T105&lt;35,'Test Sample Data'!T105&gt;0),'Test Sample Data'!T105-'Choose Housekeeping Genes'!U$20,35-'Choose Housekeeping Genes'!U$20),"")</f>
        <v/>
      </c>
      <c r="U105" s="22" t="str">
        <f>IF(SUM('Test Sample Data'!U$3:U$194)&gt;10,IF(AND(ISNUMBER('Test Sample Data'!U105),'Test Sample Data'!U105&lt;35,'Test Sample Data'!U105&gt;0),'Test Sample Data'!U105-'Choose Housekeeping Genes'!V$20,35-'Choose Housekeeping Genes'!V$20),"")</f>
        <v/>
      </c>
      <c r="V105" s="22" t="str">
        <f>IF(SUM('Test Sample Data'!V$3:V$194)&gt;10,IF(AND(ISNUMBER('Test Sample Data'!V105),'Test Sample Data'!V105&lt;35,'Test Sample Data'!V105&gt;0),'Test Sample Data'!V105-'Choose Housekeeping Genes'!W$20,35-'Choose Housekeeping Genes'!W$20),"")</f>
        <v/>
      </c>
      <c r="W105" s="144" t="str">
        <f>'Control Sample Data'!A105</f>
        <v>Lncpint-1</v>
      </c>
      <c r="X105" s="145" t="s">
        <v>236</v>
      </c>
      <c r="Y105" s="22" t="str">
        <f>IF(SUM('Control Sample Data'!C$3:C$194)&gt;10,IF(AND(ISNUMBER('Control Sample Data'!C105),'Control Sample Data'!C105&lt;35,'Control Sample Data'!C105&gt;0),'Control Sample Data'!C105-'Choose Housekeeping Genes'!AA$20,35-'Choose Housekeeping Genes'!AA$20),"")</f>
        <v/>
      </c>
      <c r="Z105" s="22" t="str">
        <f>IF(SUM('Control Sample Data'!D$3:D$194)&gt;10,IF(AND(ISNUMBER('Control Sample Data'!D105),'Control Sample Data'!D105&lt;35,'Control Sample Data'!D105&gt;0),'Control Sample Data'!D105-'Choose Housekeeping Genes'!AB$20,35-'Choose Housekeeping Genes'!AB$20),"")</f>
        <v/>
      </c>
      <c r="AA105" s="22" t="str">
        <f>IF(SUM('Control Sample Data'!E$3:E$194)&gt;10,IF(AND(ISNUMBER('Control Sample Data'!E105),'Control Sample Data'!E105&lt;35,'Control Sample Data'!E105&gt;0),'Control Sample Data'!E105-'Choose Housekeeping Genes'!AC$20,35-'Choose Housekeeping Genes'!AC$20),"")</f>
        <v/>
      </c>
      <c r="AB105" s="22" t="str">
        <f>IF(SUM('Control Sample Data'!F$3:F$194)&gt;10,IF(AND(ISNUMBER('Control Sample Data'!F105),'Control Sample Data'!F105&lt;35,'Control Sample Data'!F105&gt;0),'Control Sample Data'!F105-'Choose Housekeeping Genes'!AD$20,35-'Choose Housekeeping Genes'!AD$20),"")</f>
        <v/>
      </c>
      <c r="AC105" s="22" t="str">
        <f>IF(SUM('Control Sample Data'!G$3:G$194)&gt;10,IF(AND(ISNUMBER('Control Sample Data'!G105),'Control Sample Data'!G105&lt;35,'Control Sample Data'!G105&gt;0),'Control Sample Data'!G105-'Choose Housekeeping Genes'!AE$20,35-'Choose Housekeeping Genes'!AE$20),"")</f>
        <v/>
      </c>
      <c r="AD105" s="22" t="str">
        <f>IF(SUM('Control Sample Data'!H$3:H$194)&gt;10,IF(AND(ISNUMBER('Control Sample Data'!H105),'Control Sample Data'!H105&lt;35,'Control Sample Data'!H105&gt;0),'Control Sample Data'!H105-'Choose Housekeeping Genes'!AF$20,35-'Choose Housekeeping Genes'!AF$20),"")</f>
        <v/>
      </c>
      <c r="AE105" s="22" t="str">
        <f>IF(SUM('Control Sample Data'!I$3:I$194)&gt;10,IF(AND(ISNUMBER('Control Sample Data'!I105),'Control Sample Data'!I105&lt;35,'Control Sample Data'!I105&gt;0),'Control Sample Data'!I105-'Choose Housekeeping Genes'!AG$20,35-'Choose Housekeeping Genes'!AG$20),"")</f>
        <v/>
      </c>
      <c r="AF105" s="22" t="str">
        <f>IF(SUM('Control Sample Data'!J$3:J$194)&gt;10,IF(AND(ISNUMBER('Control Sample Data'!J105),'Control Sample Data'!J105&lt;35,'Control Sample Data'!J105&gt;0),'Control Sample Data'!J105-'Choose Housekeeping Genes'!AH$20,35-'Choose Housekeeping Genes'!AH$20),"")</f>
        <v/>
      </c>
      <c r="AG105" s="22" t="str">
        <f>IF(SUM('Control Sample Data'!K$3:K$194)&gt;10,IF(AND(ISNUMBER('Control Sample Data'!K105),'Control Sample Data'!K105&lt;35,'Control Sample Data'!K105&gt;0),'Control Sample Data'!K105-'Choose Housekeeping Genes'!AI$20,35-'Choose Housekeeping Genes'!AI$20),"")</f>
        <v/>
      </c>
      <c r="AH105" s="22" t="str">
        <f>IF(SUM('Control Sample Data'!L$3:L$194)&gt;10,IF(AND(ISNUMBER('Control Sample Data'!L105),'Control Sample Data'!L105&lt;35,'Control Sample Data'!L105&gt;0),'Control Sample Data'!L105-'Choose Housekeeping Genes'!AJ$20,35-'Choose Housekeeping Genes'!AJ$20),"")</f>
        <v/>
      </c>
      <c r="AI105" s="22" t="str">
        <f>IF(SUM('Control Sample Data'!M$3:M$194)&gt;10,IF(AND(ISNUMBER('Control Sample Data'!M105),'Control Sample Data'!M105&lt;35,'Control Sample Data'!M105&gt;0),'Control Sample Data'!M105-'Choose Housekeeping Genes'!AK$20,35-'Choose Housekeeping Genes'!AK$20),"")</f>
        <v/>
      </c>
      <c r="AJ105" s="22" t="str">
        <f>IF(SUM('Control Sample Data'!N$3:N$194)&gt;10,IF(AND(ISNUMBER('Control Sample Data'!N105),'Control Sample Data'!N105&lt;35,'Control Sample Data'!N105&gt;0),'Control Sample Data'!N105-'Choose Housekeeping Genes'!AL$20,35-'Choose Housekeeping Genes'!AL$20),"")</f>
        <v/>
      </c>
      <c r="AK105" s="22" t="str">
        <f>IF(SUM('Control Sample Data'!O$3:O$194)&gt;10,IF(AND(ISNUMBER('Control Sample Data'!O105),'Control Sample Data'!O105&lt;35,'Control Sample Data'!O105&gt;0),'Control Sample Data'!O105-'Choose Housekeeping Genes'!AM$20,35-'Choose Housekeeping Genes'!AM$20),"")</f>
        <v/>
      </c>
      <c r="AL105" s="22" t="str">
        <f>IF(SUM('Control Sample Data'!P$3:P$194)&gt;10,IF(AND(ISNUMBER('Control Sample Data'!P105),'Control Sample Data'!P105&lt;35,'Control Sample Data'!P105&gt;0),'Control Sample Data'!P105-'Choose Housekeeping Genes'!AN$20,35-'Choose Housekeeping Genes'!AN$20),"")</f>
        <v/>
      </c>
      <c r="AM105" s="22" t="str">
        <f>IF(SUM('Control Sample Data'!Q$3:Q$194)&gt;10,IF(AND(ISNUMBER('Control Sample Data'!Q105),'Control Sample Data'!Q105&lt;35,'Control Sample Data'!Q105&gt;0),'Control Sample Data'!Q105-'Choose Housekeeping Genes'!AO$20,35-'Choose Housekeeping Genes'!AO$20),"")</f>
        <v/>
      </c>
      <c r="AN105" s="22" t="str">
        <f>IF(SUM('Control Sample Data'!R$3:R$194)&gt;10,IF(AND(ISNUMBER('Control Sample Data'!R105),'Control Sample Data'!R105&lt;35,'Control Sample Data'!R105&gt;0),'Control Sample Data'!R105-'Choose Housekeeping Genes'!AP$20,35-'Choose Housekeeping Genes'!AP$20),"")</f>
        <v/>
      </c>
      <c r="AO105" s="22" t="str">
        <f>IF(SUM('Control Sample Data'!S$3:S$194)&gt;10,IF(AND(ISNUMBER('Control Sample Data'!S105),'Control Sample Data'!S105&lt;35,'Control Sample Data'!S105&gt;0),'Control Sample Data'!S105-'Choose Housekeeping Genes'!AQ$20,35-'Choose Housekeeping Genes'!AQ$20),"")</f>
        <v/>
      </c>
      <c r="AP105" s="22" t="str">
        <f>IF(SUM('Control Sample Data'!T$3:T$194)&gt;10,IF(AND(ISNUMBER('Control Sample Data'!T105),'Control Sample Data'!T105&lt;35,'Control Sample Data'!T105&gt;0),'Control Sample Data'!T105-'Choose Housekeeping Genes'!AR$20,35-'Choose Housekeeping Genes'!AR$20),"")</f>
        <v/>
      </c>
      <c r="AQ105" s="22" t="str">
        <f>IF(SUM('Control Sample Data'!U$3:U$194)&gt;10,IF(AND(ISNUMBER('Control Sample Data'!U105),'Control Sample Data'!U105&lt;35,'Control Sample Data'!U105&gt;0),'Control Sample Data'!U105-'Choose Housekeeping Genes'!AS$20,35-'Choose Housekeeping Genes'!AS$20),"")</f>
        <v/>
      </c>
      <c r="AR105" s="22" t="str">
        <f>IF(SUM('Control Sample Data'!V$3:V$194)&gt;10,IF(AND(ISNUMBER('Control Sample Data'!V105),'Control Sample Data'!V105&lt;35,'Control Sample Data'!V105&gt;0),'Control Sample Data'!V105-'Choose Housekeeping Genes'!AT$20,35-'Choose Housekeeping Genes'!AT$20),"")</f>
        <v/>
      </c>
      <c r="AS105" s="73" t="str">
        <f>'Control Sample Data'!A105</f>
        <v>Lncpint-1</v>
      </c>
      <c r="AT105" s="21" t="s">
        <v>236</v>
      </c>
      <c r="AU105" s="22" t="str">
        <f ca="1">IF(ISNUMBER(C105-'Choose Housekeeping Genes'!D$12),C105-'Choose Housekeeping Genes'!D$12,"")</f>
        <v/>
      </c>
      <c r="AV105" s="22" t="str">
        <f ca="1">IF(ISNUMBER(D105-'Choose Housekeeping Genes'!E$12),D105-'Choose Housekeeping Genes'!E$12,"")</f>
        <v/>
      </c>
      <c r="AW105" s="22" t="str">
        <f ca="1">IF(ISNUMBER(E105-'Choose Housekeeping Genes'!F$12),E105-'Choose Housekeeping Genes'!F$12,"")</f>
        <v/>
      </c>
      <c r="AX105" s="22" t="str">
        <f ca="1">IF(ISNUMBER(F105-'Choose Housekeeping Genes'!G$12),F105-'Choose Housekeeping Genes'!G$12,"")</f>
        <v/>
      </c>
      <c r="AY105" s="22" t="str">
        <f ca="1">IF(ISNUMBER(G105-'Choose Housekeeping Genes'!H$12),G105-'Choose Housekeeping Genes'!H$12,"")</f>
        <v/>
      </c>
      <c r="AZ105" s="22" t="str">
        <f ca="1">IF(ISNUMBER(H105-'Choose Housekeeping Genes'!I$12),H105-'Choose Housekeeping Genes'!I$12,"")</f>
        <v/>
      </c>
      <c r="BA105" s="22" t="str">
        <f ca="1">IF(ISNUMBER(I105-'Choose Housekeeping Genes'!J$12),I105-'Choose Housekeeping Genes'!J$12,"")</f>
        <v/>
      </c>
      <c r="BB105" s="22" t="str">
        <f ca="1">IF(ISNUMBER(J105-'Choose Housekeeping Genes'!K$12),J105-'Choose Housekeeping Genes'!K$12,"")</f>
        <v/>
      </c>
      <c r="BC105" s="22" t="str">
        <f ca="1">IF(ISNUMBER(K105-'Choose Housekeeping Genes'!L$12),K105-'Choose Housekeeping Genes'!L$12,"")</f>
        <v/>
      </c>
      <c r="BD105" s="22" t="str">
        <f ca="1">IF(ISNUMBER(L105-'Choose Housekeeping Genes'!M$12),L105-'Choose Housekeeping Genes'!M$12,"")</f>
        <v/>
      </c>
      <c r="BE105" s="22" t="str">
        <f ca="1">IF(ISNUMBER(M105-'Choose Housekeeping Genes'!N$12),M105-'Choose Housekeeping Genes'!N$12,"")</f>
        <v/>
      </c>
      <c r="BF105" s="22" t="str">
        <f ca="1">IF(ISNUMBER(N105-'Choose Housekeeping Genes'!O$12),N105-'Choose Housekeeping Genes'!O$12,"")</f>
        <v/>
      </c>
      <c r="BG105" s="22" t="str">
        <f ca="1">IF(ISNUMBER(O105-'Choose Housekeeping Genes'!P$12),O105-'Choose Housekeeping Genes'!P$12,"")</f>
        <v/>
      </c>
      <c r="BH105" s="22" t="str">
        <f ca="1">IF(ISNUMBER(P105-'Choose Housekeeping Genes'!Q$12),P105-'Choose Housekeeping Genes'!Q$12,"")</f>
        <v/>
      </c>
      <c r="BI105" s="22" t="str">
        <f ca="1">IF(ISNUMBER(Q105-'Choose Housekeeping Genes'!R$12),Q105-'Choose Housekeeping Genes'!R$12,"")</f>
        <v/>
      </c>
      <c r="BJ105" s="22" t="str">
        <f ca="1">IF(ISNUMBER(R105-'Choose Housekeeping Genes'!S$12),R105-'Choose Housekeeping Genes'!S$12,"")</f>
        <v/>
      </c>
      <c r="BK105" s="22" t="str">
        <f ca="1">IF(ISNUMBER(S105-'Choose Housekeeping Genes'!T$12),S105-'Choose Housekeeping Genes'!T$12,"")</f>
        <v/>
      </c>
      <c r="BL105" s="22" t="str">
        <f ca="1">IF(ISNUMBER(T105-'Choose Housekeeping Genes'!U$12),T105-'Choose Housekeeping Genes'!U$12,"")</f>
        <v/>
      </c>
      <c r="BM105" s="22" t="str">
        <f ca="1">IF(ISNUMBER(U105-'Choose Housekeeping Genes'!V$12),U105-'Choose Housekeeping Genes'!V$12,"")</f>
        <v/>
      </c>
      <c r="BN105" s="22" t="str">
        <f ca="1">IF(ISNUMBER(V105-'Choose Housekeeping Genes'!W$12),V105-'Choose Housekeeping Genes'!W$12,"")</f>
        <v/>
      </c>
      <c r="BO105" s="147" t="str">
        <f t="shared" si="91"/>
        <v>Lncpint-1</v>
      </c>
      <c r="BP105" s="145" t="s">
        <v>236</v>
      </c>
      <c r="BQ105" s="22" t="str">
        <f ca="1">IF(ISNUMBER(Y105-'Choose Housekeeping Genes'!AA$12),Y105-'Choose Housekeeping Genes'!AA$12,"")</f>
        <v/>
      </c>
      <c r="BR105" s="22" t="str">
        <f ca="1">IF(ISNUMBER(Z105-'Choose Housekeeping Genes'!AB$12),Z105-'Choose Housekeeping Genes'!AB$12,"")</f>
        <v/>
      </c>
      <c r="BS105" s="22" t="str">
        <f ca="1">IF(ISNUMBER(AA105-'Choose Housekeeping Genes'!AC$12),AA105-'Choose Housekeeping Genes'!AC$12,"")</f>
        <v/>
      </c>
      <c r="BT105" s="22" t="str">
        <f ca="1">IF(ISNUMBER(AB105-'Choose Housekeeping Genes'!AD$12),AB105-'Choose Housekeeping Genes'!AD$12,"")</f>
        <v/>
      </c>
      <c r="BU105" s="22" t="str">
        <f ca="1">IF(ISNUMBER(AC105-'Choose Housekeeping Genes'!AE$12),AC105-'Choose Housekeeping Genes'!AE$12,"")</f>
        <v/>
      </c>
      <c r="BV105" s="22" t="str">
        <f ca="1">IF(ISNUMBER(AD105-'Choose Housekeeping Genes'!AF$12),AD105-'Choose Housekeeping Genes'!AF$12,"")</f>
        <v/>
      </c>
      <c r="BW105" s="22" t="str">
        <f ca="1">IF(ISNUMBER(AE105-'Choose Housekeeping Genes'!AG$12),AE105-'Choose Housekeeping Genes'!AG$12,"")</f>
        <v/>
      </c>
      <c r="BX105" s="22" t="str">
        <f ca="1">IF(ISNUMBER(AF105-'Choose Housekeeping Genes'!AH$12),AF105-'Choose Housekeeping Genes'!AH$12,"")</f>
        <v/>
      </c>
      <c r="BY105" s="22" t="str">
        <f ca="1">IF(ISNUMBER(AG105-'Choose Housekeeping Genes'!AI$12),AG105-'Choose Housekeeping Genes'!AI$12,"")</f>
        <v/>
      </c>
      <c r="BZ105" s="22" t="str">
        <f ca="1">IF(ISNUMBER(AH105-'Choose Housekeeping Genes'!AJ$12),AH105-'Choose Housekeeping Genes'!AJ$12,"")</f>
        <v/>
      </c>
      <c r="CA105" s="22" t="str">
        <f ca="1">IF(ISNUMBER(AI105-'Choose Housekeeping Genes'!AK$12),AI105-'Choose Housekeeping Genes'!AK$12,"")</f>
        <v/>
      </c>
      <c r="CB105" s="22" t="str">
        <f ca="1">IF(ISNUMBER(AJ105-'Choose Housekeeping Genes'!AL$12),AJ105-'Choose Housekeeping Genes'!AL$12,"")</f>
        <v/>
      </c>
      <c r="CC105" s="22" t="str">
        <f ca="1">IF(ISNUMBER(AK105-'Choose Housekeeping Genes'!AM$12),AK105-'Choose Housekeeping Genes'!AM$12,"")</f>
        <v/>
      </c>
      <c r="CD105" s="22" t="str">
        <f ca="1">IF(ISNUMBER(AL105-'Choose Housekeeping Genes'!AN$12),AL105-'Choose Housekeeping Genes'!AN$12,"")</f>
        <v/>
      </c>
      <c r="CE105" s="22" t="str">
        <f ca="1">IF(ISNUMBER(AM105-'Choose Housekeeping Genes'!AO$12),AM105-'Choose Housekeeping Genes'!AO$12,"")</f>
        <v/>
      </c>
      <c r="CF105" s="22" t="str">
        <f ca="1">IF(ISNUMBER(AN105-'Choose Housekeeping Genes'!AP$12),AN105-'Choose Housekeeping Genes'!AP$12,"")</f>
        <v/>
      </c>
      <c r="CG105" s="22" t="str">
        <f ca="1">IF(ISNUMBER(AO105-'Choose Housekeeping Genes'!AQ$12),AO105-'Choose Housekeeping Genes'!AQ$12,"")</f>
        <v/>
      </c>
      <c r="CH105" s="22" t="str">
        <f ca="1">IF(ISNUMBER(AP105-'Choose Housekeeping Genes'!AR$12),AP105-'Choose Housekeeping Genes'!AR$12,"")</f>
        <v/>
      </c>
      <c r="CI105" s="22" t="str">
        <f ca="1">IF(ISNUMBER(AQ105-'Choose Housekeeping Genes'!AS$12),AQ105-'Choose Housekeeping Genes'!AS$12,"")</f>
        <v/>
      </c>
      <c r="CJ105" s="22" t="str">
        <f ca="1">IF(ISNUMBER(AR105-'Choose Housekeeping Genes'!AT$12),AR105-'Choose Housekeeping Genes'!AT$12,"")</f>
        <v/>
      </c>
      <c r="CK105" s="69" t="e">
        <f t="shared" ca="1" si="49"/>
        <v>#DIV/0!</v>
      </c>
      <c r="CL105" s="148" t="e">
        <f t="shared" ca="1" si="50"/>
        <v>#DIV/0!</v>
      </c>
      <c r="DA105" s="73" t="str">
        <f>'Transcript table'!C113</f>
        <v>Lncpint-1</v>
      </c>
      <c r="DB105" s="21" t="s">
        <v>236</v>
      </c>
      <c r="DC105" s="68" t="str">
        <f t="shared" ca="1" si="51"/>
        <v/>
      </c>
      <c r="DD105" s="68" t="str">
        <f t="shared" ca="1" si="52"/>
        <v/>
      </c>
      <c r="DE105" s="68" t="str">
        <f t="shared" ca="1" si="53"/>
        <v/>
      </c>
      <c r="DF105" s="68" t="str">
        <f t="shared" ca="1" si="54"/>
        <v/>
      </c>
      <c r="DG105" s="68" t="str">
        <f t="shared" ca="1" si="55"/>
        <v/>
      </c>
      <c r="DH105" s="68" t="str">
        <f t="shared" ca="1" si="56"/>
        <v/>
      </c>
      <c r="DI105" s="68" t="str">
        <f t="shared" ca="1" si="57"/>
        <v/>
      </c>
      <c r="DJ105" s="68" t="str">
        <f t="shared" ca="1" si="58"/>
        <v/>
      </c>
      <c r="DK105" s="68" t="str">
        <f t="shared" ca="1" si="59"/>
        <v/>
      </c>
      <c r="DL105" s="68" t="str">
        <f t="shared" ca="1" si="60"/>
        <v/>
      </c>
      <c r="DM105" s="68" t="str">
        <f t="shared" ca="1" si="61"/>
        <v/>
      </c>
      <c r="DN105" s="68" t="str">
        <f t="shared" ca="1" si="62"/>
        <v/>
      </c>
      <c r="DO105" s="68" t="str">
        <f t="shared" ca="1" si="63"/>
        <v/>
      </c>
      <c r="DP105" s="68" t="str">
        <f t="shared" ca="1" si="64"/>
        <v/>
      </c>
      <c r="DQ105" s="68" t="str">
        <f t="shared" ca="1" si="65"/>
        <v/>
      </c>
      <c r="DR105" s="68" t="str">
        <f t="shared" ca="1" si="66"/>
        <v/>
      </c>
      <c r="DS105" s="68" t="str">
        <f t="shared" ca="1" si="67"/>
        <v/>
      </c>
      <c r="DT105" s="68" t="str">
        <f t="shared" ca="1" si="68"/>
        <v/>
      </c>
      <c r="DU105" s="68" t="str">
        <f t="shared" ca="1" si="69"/>
        <v/>
      </c>
      <c r="DV105" s="68" t="str">
        <f t="shared" ca="1" si="70"/>
        <v/>
      </c>
      <c r="DW105" s="146" t="str">
        <f>'Transcript table'!C113</f>
        <v>Lncpint-1</v>
      </c>
      <c r="DX105" s="145" t="s">
        <v>236</v>
      </c>
      <c r="DY105" s="68" t="str">
        <f t="shared" ca="1" si="71"/>
        <v/>
      </c>
      <c r="DZ105" s="68" t="str">
        <f t="shared" ca="1" si="72"/>
        <v/>
      </c>
      <c r="EA105" s="68" t="str">
        <f t="shared" ca="1" si="73"/>
        <v/>
      </c>
      <c r="EB105" s="68" t="str">
        <f t="shared" ca="1" si="74"/>
        <v/>
      </c>
      <c r="EC105" s="68" t="str">
        <f t="shared" ca="1" si="75"/>
        <v/>
      </c>
      <c r="ED105" s="68" t="str">
        <f t="shared" ca="1" si="76"/>
        <v/>
      </c>
      <c r="EE105" s="68" t="str">
        <f t="shared" ca="1" si="77"/>
        <v/>
      </c>
      <c r="EF105" s="68" t="str">
        <f t="shared" ca="1" si="78"/>
        <v/>
      </c>
      <c r="EG105" s="68" t="str">
        <f t="shared" ca="1" si="79"/>
        <v/>
      </c>
      <c r="EH105" s="68" t="str">
        <f t="shared" ca="1" si="80"/>
        <v/>
      </c>
      <c r="EI105" s="68" t="str">
        <f t="shared" ca="1" si="81"/>
        <v/>
      </c>
      <c r="EJ105" s="68" t="str">
        <f t="shared" ca="1" si="82"/>
        <v/>
      </c>
      <c r="EK105" s="68" t="str">
        <f t="shared" ca="1" si="83"/>
        <v/>
      </c>
      <c r="EL105" s="68" t="str">
        <f t="shared" ca="1" si="84"/>
        <v/>
      </c>
      <c r="EM105" s="68" t="str">
        <f t="shared" ca="1" si="85"/>
        <v/>
      </c>
      <c r="EN105" s="68" t="str">
        <f t="shared" ca="1" si="86"/>
        <v/>
      </c>
      <c r="EO105" s="68" t="str">
        <f t="shared" ca="1" si="87"/>
        <v/>
      </c>
      <c r="EP105" s="68" t="str">
        <f t="shared" ca="1" si="88"/>
        <v/>
      </c>
      <c r="EQ105" s="68" t="str">
        <f t="shared" ca="1" si="89"/>
        <v/>
      </c>
      <c r="ER105" s="68" t="str">
        <f t="shared" ca="1" si="90"/>
        <v/>
      </c>
    </row>
    <row r="106" spans="1:148" ht="12.75" customHeight="1">
      <c r="A106" s="139" t="str">
        <f>'Test Sample Data'!A106</f>
        <v>Lncpint-2</v>
      </c>
      <c r="B106" s="141" t="s">
        <v>234</v>
      </c>
      <c r="C106" s="22" t="str">
        <f>IF(SUM('Test Sample Data'!C$3:C$194)&gt;10,IF(AND(ISNUMBER('Test Sample Data'!C106),'Test Sample Data'!C106&lt;35,'Test Sample Data'!C106&gt;0),'Test Sample Data'!C106-'Choose Housekeeping Genes'!D$20,35-'Choose Housekeeping Genes'!D$20),"")</f>
        <v/>
      </c>
      <c r="D106" s="22" t="str">
        <f>IF(SUM('Test Sample Data'!D$3:D$194)&gt;10,IF(AND(ISNUMBER('Test Sample Data'!D106),'Test Sample Data'!D106&lt;35,'Test Sample Data'!D106&gt;0),'Test Sample Data'!D106-'Choose Housekeeping Genes'!E$20,35-'Choose Housekeeping Genes'!E$20),"")</f>
        <v/>
      </c>
      <c r="E106" s="22" t="str">
        <f>IF(SUM('Test Sample Data'!E$3:E$194)&gt;10,IF(AND(ISNUMBER('Test Sample Data'!E106),'Test Sample Data'!E106&lt;35,'Test Sample Data'!E106&gt;0),'Test Sample Data'!E106-'Choose Housekeeping Genes'!F$20,35-'Choose Housekeeping Genes'!F$20),"")</f>
        <v/>
      </c>
      <c r="F106" s="22" t="str">
        <f>IF(SUM('Test Sample Data'!F$3:F$194)&gt;10,IF(AND(ISNUMBER('Test Sample Data'!F106),'Test Sample Data'!F106&lt;35,'Test Sample Data'!F106&gt;0),'Test Sample Data'!F106-'Choose Housekeeping Genes'!G$20,35-'Choose Housekeeping Genes'!G$20),"")</f>
        <v/>
      </c>
      <c r="G106" s="22" t="str">
        <f>IF(SUM('Test Sample Data'!G$3:G$194)&gt;10,IF(AND(ISNUMBER('Test Sample Data'!G106),'Test Sample Data'!G106&lt;35,'Test Sample Data'!G106&gt;0),'Test Sample Data'!G106-'Choose Housekeeping Genes'!H$20,35-'Choose Housekeeping Genes'!H$20),"")</f>
        <v/>
      </c>
      <c r="H106" s="22" t="str">
        <f>IF(SUM('Test Sample Data'!H$3:H$194)&gt;10,IF(AND(ISNUMBER('Test Sample Data'!H106),'Test Sample Data'!H106&lt;35,'Test Sample Data'!H106&gt;0),'Test Sample Data'!H106-'Choose Housekeeping Genes'!I$20,35-'Choose Housekeeping Genes'!I$20),"")</f>
        <v/>
      </c>
      <c r="I106" s="22" t="str">
        <f>IF(SUM('Test Sample Data'!I$3:I$194)&gt;10,IF(AND(ISNUMBER('Test Sample Data'!I106),'Test Sample Data'!I106&lt;35,'Test Sample Data'!I106&gt;0),'Test Sample Data'!I106-'Choose Housekeeping Genes'!J$20,35-'Choose Housekeeping Genes'!J$20),"")</f>
        <v/>
      </c>
      <c r="J106" s="22" t="str">
        <f>IF(SUM('Test Sample Data'!J$3:J$194)&gt;10,IF(AND(ISNUMBER('Test Sample Data'!J106),'Test Sample Data'!J106&lt;35,'Test Sample Data'!J106&gt;0),'Test Sample Data'!J106-'Choose Housekeeping Genes'!K$20,35-'Choose Housekeeping Genes'!K$20),"")</f>
        <v/>
      </c>
      <c r="K106" s="22" t="str">
        <f>IF(SUM('Test Sample Data'!K$3:K$194)&gt;10,IF(AND(ISNUMBER('Test Sample Data'!K106),'Test Sample Data'!K106&lt;35,'Test Sample Data'!K106&gt;0),'Test Sample Data'!K106-'Choose Housekeeping Genes'!L$20,35-'Choose Housekeeping Genes'!L$20),"")</f>
        <v/>
      </c>
      <c r="L106" s="22" t="str">
        <f>IF(SUM('Test Sample Data'!L$3:L$194)&gt;10,IF(AND(ISNUMBER('Test Sample Data'!L106),'Test Sample Data'!L106&lt;35,'Test Sample Data'!L106&gt;0),'Test Sample Data'!L106-'Choose Housekeeping Genes'!M$20,35-'Choose Housekeeping Genes'!M$20),"")</f>
        <v/>
      </c>
      <c r="M106" s="22" t="str">
        <f>IF(SUM('Test Sample Data'!M$3:M$194)&gt;10,IF(AND(ISNUMBER('Test Sample Data'!M106),'Test Sample Data'!M106&lt;35,'Test Sample Data'!M106&gt;0),'Test Sample Data'!M106-'Choose Housekeeping Genes'!N$20,35-'Choose Housekeeping Genes'!N$20),"")</f>
        <v/>
      </c>
      <c r="N106" s="22" t="str">
        <f>IF(SUM('Test Sample Data'!N$3:N$194)&gt;10,IF(AND(ISNUMBER('Test Sample Data'!N106),'Test Sample Data'!N106&lt;35,'Test Sample Data'!N106&gt;0),'Test Sample Data'!N106-'Choose Housekeeping Genes'!O$20,35-'Choose Housekeeping Genes'!O$20),"")</f>
        <v/>
      </c>
      <c r="O106" s="22" t="str">
        <f>IF(SUM('Test Sample Data'!O$3:O$194)&gt;10,IF(AND(ISNUMBER('Test Sample Data'!O106),'Test Sample Data'!O106&lt;35,'Test Sample Data'!O106&gt;0),'Test Sample Data'!O106-'Choose Housekeeping Genes'!P$20,35-'Choose Housekeeping Genes'!P$20),"")</f>
        <v/>
      </c>
      <c r="P106" s="22" t="str">
        <f>IF(SUM('Test Sample Data'!P$3:P$194)&gt;10,IF(AND(ISNUMBER('Test Sample Data'!P106),'Test Sample Data'!P106&lt;35,'Test Sample Data'!P106&gt;0),'Test Sample Data'!P106-'Choose Housekeeping Genes'!Q$20,35-'Choose Housekeeping Genes'!Q$20),"")</f>
        <v/>
      </c>
      <c r="Q106" s="22" t="str">
        <f>IF(SUM('Test Sample Data'!Q$3:Q$194)&gt;10,IF(AND(ISNUMBER('Test Sample Data'!Q106),'Test Sample Data'!Q106&lt;35,'Test Sample Data'!Q106&gt;0),'Test Sample Data'!Q106-'Choose Housekeeping Genes'!R$20,35-'Choose Housekeeping Genes'!R$20),"")</f>
        <v/>
      </c>
      <c r="R106" s="22" t="str">
        <f>IF(SUM('Test Sample Data'!R$3:R$194)&gt;10,IF(AND(ISNUMBER('Test Sample Data'!R106),'Test Sample Data'!R106&lt;35,'Test Sample Data'!R106&gt;0),'Test Sample Data'!R106-'Choose Housekeeping Genes'!S$20,35-'Choose Housekeeping Genes'!S$20),"")</f>
        <v/>
      </c>
      <c r="S106" s="22" t="str">
        <f>IF(SUM('Test Sample Data'!S$3:S$194)&gt;10,IF(AND(ISNUMBER('Test Sample Data'!S106),'Test Sample Data'!S106&lt;35,'Test Sample Data'!S106&gt;0),'Test Sample Data'!S106-'Choose Housekeeping Genes'!T$20,35-'Choose Housekeeping Genes'!T$20),"")</f>
        <v/>
      </c>
      <c r="T106" s="22" t="str">
        <f>IF(SUM('Test Sample Data'!T$3:T$194)&gt;10,IF(AND(ISNUMBER('Test Sample Data'!T106),'Test Sample Data'!T106&lt;35,'Test Sample Data'!T106&gt;0),'Test Sample Data'!T106-'Choose Housekeeping Genes'!U$20,35-'Choose Housekeeping Genes'!U$20),"")</f>
        <v/>
      </c>
      <c r="U106" s="22" t="str">
        <f>IF(SUM('Test Sample Data'!U$3:U$194)&gt;10,IF(AND(ISNUMBER('Test Sample Data'!U106),'Test Sample Data'!U106&lt;35,'Test Sample Data'!U106&gt;0),'Test Sample Data'!U106-'Choose Housekeeping Genes'!V$20,35-'Choose Housekeeping Genes'!V$20),"")</f>
        <v/>
      </c>
      <c r="V106" s="22" t="str">
        <f>IF(SUM('Test Sample Data'!V$3:V$194)&gt;10,IF(AND(ISNUMBER('Test Sample Data'!V106),'Test Sample Data'!V106&lt;35,'Test Sample Data'!V106&gt;0),'Test Sample Data'!V106-'Choose Housekeeping Genes'!W$20,35-'Choose Housekeeping Genes'!W$20),"")</f>
        <v/>
      </c>
      <c r="W106" s="144" t="str">
        <f>'Control Sample Data'!A106</f>
        <v>Lncpint-2</v>
      </c>
      <c r="X106" s="145" t="s">
        <v>234</v>
      </c>
      <c r="Y106" s="22" t="str">
        <f>IF(SUM('Control Sample Data'!C$3:C$194)&gt;10,IF(AND(ISNUMBER('Control Sample Data'!C106),'Control Sample Data'!C106&lt;35,'Control Sample Data'!C106&gt;0),'Control Sample Data'!C106-'Choose Housekeeping Genes'!AA$20,35-'Choose Housekeeping Genes'!AA$20),"")</f>
        <v/>
      </c>
      <c r="Z106" s="22" t="str">
        <f>IF(SUM('Control Sample Data'!D$3:D$194)&gt;10,IF(AND(ISNUMBER('Control Sample Data'!D106),'Control Sample Data'!D106&lt;35,'Control Sample Data'!D106&gt;0),'Control Sample Data'!D106-'Choose Housekeeping Genes'!AB$20,35-'Choose Housekeeping Genes'!AB$20),"")</f>
        <v/>
      </c>
      <c r="AA106" s="22" t="str">
        <f>IF(SUM('Control Sample Data'!E$3:E$194)&gt;10,IF(AND(ISNUMBER('Control Sample Data'!E106),'Control Sample Data'!E106&lt;35,'Control Sample Data'!E106&gt;0),'Control Sample Data'!E106-'Choose Housekeeping Genes'!AC$20,35-'Choose Housekeeping Genes'!AC$20),"")</f>
        <v/>
      </c>
      <c r="AB106" s="22" t="str">
        <f>IF(SUM('Control Sample Data'!F$3:F$194)&gt;10,IF(AND(ISNUMBER('Control Sample Data'!F106),'Control Sample Data'!F106&lt;35,'Control Sample Data'!F106&gt;0),'Control Sample Data'!F106-'Choose Housekeeping Genes'!AD$20,35-'Choose Housekeeping Genes'!AD$20),"")</f>
        <v/>
      </c>
      <c r="AC106" s="22" t="str">
        <f>IF(SUM('Control Sample Data'!G$3:G$194)&gt;10,IF(AND(ISNUMBER('Control Sample Data'!G106),'Control Sample Data'!G106&lt;35,'Control Sample Data'!G106&gt;0),'Control Sample Data'!G106-'Choose Housekeeping Genes'!AE$20,35-'Choose Housekeeping Genes'!AE$20),"")</f>
        <v/>
      </c>
      <c r="AD106" s="22" t="str">
        <f>IF(SUM('Control Sample Data'!H$3:H$194)&gt;10,IF(AND(ISNUMBER('Control Sample Data'!H106),'Control Sample Data'!H106&lt;35,'Control Sample Data'!H106&gt;0),'Control Sample Data'!H106-'Choose Housekeeping Genes'!AF$20,35-'Choose Housekeeping Genes'!AF$20),"")</f>
        <v/>
      </c>
      <c r="AE106" s="22" t="str">
        <f>IF(SUM('Control Sample Data'!I$3:I$194)&gt;10,IF(AND(ISNUMBER('Control Sample Data'!I106),'Control Sample Data'!I106&lt;35,'Control Sample Data'!I106&gt;0),'Control Sample Data'!I106-'Choose Housekeeping Genes'!AG$20,35-'Choose Housekeeping Genes'!AG$20),"")</f>
        <v/>
      </c>
      <c r="AF106" s="22" t="str">
        <f>IF(SUM('Control Sample Data'!J$3:J$194)&gt;10,IF(AND(ISNUMBER('Control Sample Data'!J106),'Control Sample Data'!J106&lt;35,'Control Sample Data'!J106&gt;0),'Control Sample Data'!J106-'Choose Housekeeping Genes'!AH$20,35-'Choose Housekeeping Genes'!AH$20),"")</f>
        <v/>
      </c>
      <c r="AG106" s="22" t="str">
        <f>IF(SUM('Control Sample Data'!K$3:K$194)&gt;10,IF(AND(ISNUMBER('Control Sample Data'!K106),'Control Sample Data'!K106&lt;35,'Control Sample Data'!K106&gt;0),'Control Sample Data'!K106-'Choose Housekeeping Genes'!AI$20,35-'Choose Housekeeping Genes'!AI$20),"")</f>
        <v/>
      </c>
      <c r="AH106" s="22" t="str">
        <f>IF(SUM('Control Sample Data'!L$3:L$194)&gt;10,IF(AND(ISNUMBER('Control Sample Data'!L106),'Control Sample Data'!L106&lt;35,'Control Sample Data'!L106&gt;0),'Control Sample Data'!L106-'Choose Housekeeping Genes'!AJ$20,35-'Choose Housekeeping Genes'!AJ$20),"")</f>
        <v/>
      </c>
      <c r="AI106" s="22" t="str">
        <f>IF(SUM('Control Sample Data'!M$3:M$194)&gt;10,IF(AND(ISNUMBER('Control Sample Data'!M106),'Control Sample Data'!M106&lt;35,'Control Sample Data'!M106&gt;0),'Control Sample Data'!M106-'Choose Housekeeping Genes'!AK$20,35-'Choose Housekeeping Genes'!AK$20),"")</f>
        <v/>
      </c>
      <c r="AJ106" s="22" t="str">
        <f>IF(SUM('Control Sample Data'!N$3:N$194)&gt;10,IF(AND(ISNUMBER('Control Sample Data'!N106),'Control Sample Data'!N106&lt;35,'Control Sample Data'!N106&gt;0),'Control Sample Data'!N106-'Choose Housekeeping Genes'!AL$20,35-'Choose Housekeeping Genes'!AL$20),"")</f>
        <v/>
      </c>
      <c r="AK106" s="22" t="str">
        <f>IF(SUM('Control Sample Data'!O$3:O$194)&gt;10,IF(AND(ISNUMBER('Control Sample Data'!O106),'Control Sample Data'!O106&lt;35,'Control Sample Data'!O106&gt;0),'Control Sample Data'!O106-'Choose Housekeeping Genes'!AM$20,35-'Choose Housekeeping Genes'!AM$20),"")</f>
        <v/>
      </c>
      <c r="AL106" s="22" t="str">
        <f>IF(SUM('Control Sample Data'!P$3:P$194)&gt;10,IF(AND(ISNUMBER('Control Sample Data'!P106),'Control Sample Data'!P106&lt;35,'Control Sample Data'!P106&gt;0),'Control Sample Data'!P106-'Choose Housekeeping Genes'!AN$20,35-'Choose Housekeeping Genes'!AN$20),"")</f>
        <v/>
      </c>
      <c r="AM106" s="22" t="str">
        <f>IF(SUM('Control Sample Data'!Q$3:Q$194)&gt;10,IF(AND(ISNUMBER('Control Sample Data'!Q106),'Control Sample Data'!Q106&lt;35,'Control Sample Data'!Q106&gt;0),'Control Sample Data'!Q106-'Choose Housekeeping Genes'!AO$20,35-'Choose Housekeeping Genes'!AO$20),"")</f>
        <v/>
      </c>
      <c r="AN106" s="22" t="str">
        <f>IF(SUM('Control Sample Data'!R$3:R$194)&gt;10,IF(AND(ISNUMBER('Control Sample Data'!R106),'Control Sample Data'!R106&lt;35,'Control Sample Data'!R106&gt;0),'Control Sample Data'!R106-'Choose Housekeeping Genes'!AP$20,35-'Choose Housekeeping Genes'!AP$20),"")</f>
        <v/>
      </c>
      <c r="AO106" s="22" t="str">
        <f>IF(SUM('Control Sample Data'!S$3:S$194)&gt;10,IF(AND(ISNUMBER('Control Sample Data'!S106),'Control Sample Data'!S106&lt;35,'Control Sample Data'!S106&gt;0),'Control Sample Data'!S106-'Choose Housekeeping Genes'!AQ$20,35-'Choose Housekeeping Genes'!AQ$20),"")</f>
        <v/>
      </c>
      <c r="AP106" s="22" t="str">
        <f>IF(SUM('Control Sample Data'!T$3:T$194)&gt;10,IF(AND(ISNUMBER('Control Sample Data'!T106),'Control Sample Data'!T106&lt;35,'Control Sample Data'!T106&gt;0),'Control Sample Data'!T106-'Choose Housekeeping Genes'!AR$20,35-'Choose Housekeeping Genes'!AR$20),"")</f>
        <v/>
      </c>
      <c r="AQ106" s="22" t="str">
        <f>IF(SUM('Control Sample Data'!U$3:U$194)&gt;10,IF(AND(ISNUMBER('Control Sample Data'!U106),'Control Sample Data'!U106&lt;35,'Control Sample Data'!U106&gt;0),'Control Sample Data'!U106-'Choose Housekeeping Genes'!AS$20,35-'Choose Housekeeping Genes'!AS$20),"")</f>
        <v/>
      </c>
      <c r="AR106" s="22" t="str">
        <f>IF(SUM('Control Sample Data'!V$3:V$194)&gt;10,IF(AND(ISNUMBER('Control Sample Data'!V106),'Control Sample Data'!V106&lt;35,'Control Sample Data'!V106&gt;0),'Control Sample Data'!V106-'Choose Housekeeping Genes'!AT$20,35-'Choose Housekeeping Genes'!AT$20),"")</f>
        <v/>
      </c>
      <c r="AS106" s="73" t="str">
        <f>'Control Sample Data'!A106</f>
        <v>Lncpint-2</v>
      </c>
      <c r="AT106" s="21" t="s">
        <v>234</v>
      </c>
      <c r="AU106" s="22" t="str">
        <f ca="1">IF(ISNUMBER(C106-'Choose Housekeeping Genes'!D$12),C106-'Choose Housekeeping Genes'!D$12,"")</f>
        <v/>
      </c>
      <c r="AV106" s="22" t="str">
        <f ca="1">IF(ISNUMBER(D106-'Choose Housekeeping Genes'!E$12),D106-'Choose Housekeeping Genes'!E$12,"")</f>
        <v/>
      </c>
      <c r="AW106" s="22" t="str">
        <f ca="1">IF(ISNUMBER(E106-'Choose Housekeeping Genes'!F$12),E106-'Choose Housekeeping Genes'!F$12,"")</f>
        <v/>
      </c>
      <c r="AX106" s="22" t="str">
        <f ca="1">IF(ISNUMBER(F106-'Choose Housekeeping Genes'!G$12),F106-'Choose Housekeeping Genes'!G$12,"")</f>
        <v/>
      </c>
      <c r="AY106" s="22" t="str">
        <f ca="1">IF(ISNUMBER(G106-'Choose Housekeeping Genes'!H$12),G106-'Choose Housekeeping Genes'!H$12,"")</f>
        <v/>
      </c>
      <c r="AZ106" s="22" t="str">
        <f ca="1">IF(ISNUMBER(H106-'Choose Housekeeping Genes'!I$12),H106-'Choose Housekeeping Genes'!I$12,"")</f>
        <v/>
      </c>
      <c r="BA106" s="22" t="str">
        <f ca="1">IF(ISNUMBER(I106-'Choose Housekeeping Genes'!J$12),I106-'Choose Housekeeping Genes'!J$12,"")</f>
        <v/>
      </c>
      <c r="BB106" s="22" t="str">
        <f ca="1">IF(ISNUMBER(J106-'Choose Housekeeping Genes'!K$12),J106-'Choose Housekeeping Genes'!K$12,"")</f>
        <v/>
      </c>
      <c r="BC106" s="22" t="str">
        <f ca="1">IF(ISNUMBER(K106-'Choose Housekeeping Genes'!L$12),K106-'Choose Housekeeping Genes'!L$12,"")</f>
        <v/>
      </c>
      <c r="BD106" s="22" t="str">
        <f ca="1">IF(ISNUMBER(L106-'Choose Housekeeping Genes'!M$12),L106-'Choose Housekeeping Genes'!M$12,"")</f>
        <v/>
      </c>
      <c r="BE106" s="22" t="str">
        <f ca="1">IF(ISNUMBER(M106-'Choose Housekeeping Genes'!N$12),M106-'Choose Housekeeping Genes'!N$12,"")</f>
        <v/>
      </c>
      <c r="BF106" s="22" t="str">
        <f ca="1">IF(ISNUMBER(N106-'Choose Housekeeping Genes'!O$12),N106-'Choose Housekeeping Genes'!O$12,"")</f>
        <v/>
      </c>
      <c r="BG106" s="22" t="str">
        <f ca="1">IF(ISNUMBER(O106-'Choose Housekeeping Genes'!P$12),O106-'Choose Housekeeping Genes'!P$12,"")</f>
        <v/>
      </c>
      <c r="BH106" s="22" t="str">
        <f ca="1">IF(ISNUMBER(P106-'Choose Housekeeping Genes'!Q$12),P106-'Choose Housekeeping Genes'!Q$12,"")</f>
        <v/>
      </c>
      <c r="BI106" s="22" t="str">
        <f ca="1">IF(ISNUMBER(Q106-'Choose Housekeeping Genes'!R$12),Q106-'Choose Housekeeping Genes'!R$12,"")</f>
        <v/>
      </c>
      <c r="BJ106" s="22" t="str">
        <f ca="1">IF(ISNUMBER(R106-'Choose Housekeeping Genes'!S$12),R106-'Choose Housekeeping Genes'!S$12,"")</f>
        <v/>
      </c>
      <c r="BK106" s="22" t="str">
        <f ca="1">IF(ISNUMBER(S106-'Choose Housekeeping Genes'!T$12),S106-'Choose Housekeeping Genes'!T$12,"")</f>
        <v/>
      </c>
      <c r="BL106" s="22" t="str">
        <f ca="1">IF(ISNUMBER(T106-'Choose Housekeeping Genes'!U$12),T106-'Choose Housekeeping Genes'!U$12,"")</f>
        <v/>
      </c>
      <c r="BM106" s="22" t="str">
        <f ca="1">IF(ISNUMBER(U106-'Choose Housekeeping Genes'!V$12),U106-'Choose Housekeeping Genes'!V$12,"")</f>
        <v/>
      </c>
      <c r="BN106" s="22" t="str">
        <f ca="1">IF(ISNUMBER(V106-'Choose Housekeeping Genes'!W$12),V106-'Choose Housekeeping Genes'!W$12,"")</f>
        <v/>
      </c>
      <c r="BO106" s="147" t="str">
        <f t="shared" si="91"/>
        <v>Lncpint-2</v>
      </c>
      <c r="BP106" s="145" t="s">
        <v>234</v>
      </c>
      <c r="BQ106" s="22" t="str">
        <f ca="1">IF(ISNUMBER(Y106-'Choose Housekeeping Genes'!AA$12),Y106-'Choose Housekeeping Genes'!AA$12,"")</f>
        <v/>
      </c>
      <c r="BR106" s="22" t="str">
        <f ca="1">IF(ISNUMBER(Z106-'Choose Housekeeping Genes'!AB$12),Z106-'Choose Housekeeping Genes'!AB$12,"")</f>
        <v/>
      </c>
      <c r="BS106" s="22" t="str">
        <f ca="1">IF(ISNUMBER(AA106-'Choose Housekeeping Genes'!AC$12),AA106-'Choose Housekeeping Genes'!AC$12,"")</f>
        <v/>
      </c>
      <c r="BT106" s="22" t="str">
        <f ca="1">IF(ISNUMBER(AB106-'Choose Housekeeping Genes'!AD$12),AB106-'Choose Housekeeping Genes'!AD$12,"")</f>
        <v/>
      </c>
      <c r="BU106" s="22" t="str">
        <f ca="1">IF(ISNUMBER(AC106-'Choose Housekeeping Genes'!AE$12),AC106-'Choose Housekeeping Genes'!AE$12,"")</f>
        <v/>
      </c>
      <c r="BV106" s="22" t="str">
        <f ca="1">IF(ISNUMBER(AD106-'Choose Housekeeping Genes'!AF$12),AD106-'Choose Housekeeping Genes'!AF$12,"")</f>
        <v/>
      </c>
      <c r="BW106" s="22" t="str">
        <f ca="1">IF(ISNUMBER(AE106-'Choose Housekeeping Genes'!AG$12),AE106-'Choose Housekeeping Genes'!AG$12,"")</f>
        <v/>
      </c>
      <c r="BX106" s="22" t="str">
        <f ca="1">IF(ISNUMBER(AF106-'Choose Housekeeping Genes'!AH$12),AF106-'Choose Housekeeping Genes'!AH$12,"")</f>
        <v/>
      </c>
      <c r="BY106" s="22" t="str">
        <f ca="1">IF(ISNUMBER(AG106-'Choose Housekeeping Genes'!AI$12),AG106-'Choose Housekeeping Genes'!AI$12,"")</f>
        <v/>
      </c>
      <c r="BZ106" s="22" t="str">
        <f ca="1">IF(ISNUMBER(AH106-'Choose Housekeeping Genes'!AJ$12),AH106-'Choose Housekeeping Genes'!AJ$12,"")</f>
        <v/>
      </c>
      <c r="CA106" s="22" t="str">
        <f ca="1">IF(ISNUMBER(AI106-'Choose Housekeeping Genes'!AK$12),AI106-'Choose Housekeeping Genes'!AK$12,"")</f>
        <v/>
      </c>
      <c r="CB106" s="22" t="str">
        <f ca="1">IF(ISNUMBER(AJ106-'Choose Housekeeping Genes'!AL$12),AJ106-'Choose Housekeeping Genes'!AL$12,"")</f>
        <v/>
      </c>
      <c r="CC106" s="22" t="str">
        <f ca="1">IF(ISNUMBER(AK106-'Choose Housekeeping Genes'!AM$12),AK106-'Choose Housekeeping Genes'!AM$12,"")</f>
        <v/>
      </c>
      <c r="CD106" s="22" t="str">
        <f ca="1">IF(ISNUMBER(AL106-'Choose Housekeeping Genes'!AN$12),AL106-'Choose Housekeeping Genes'!AN$12,"")</f>
        <v/>
      </c>
      <c r="CE106" s="22" t="str">
        <f ca="1">IF(ISNUMBER(AM106-'Choose Housekeeping Genes'!AO$12),AM106-'Choose Housekeeping Genes'!AO$12,"")</f>
        <v/>
      </c>
      <c r="CF106" s="22" t="str">
        <f ca="1">IF(ISNUMBER(AN106-'Choose Housekeeping Genes'!AP$12),AN106-'Choose Housekeeping Genes'!AP$12,"")</f>
        <v/>
      </c>
      <c r="CG106" s="22" t="str">
        <f ca="1">IF(ISNUMBER(AO106-'Choose Housekeeping Genes'!AQ$12),AO106-'Choose Housekeeping Genes'!AQ$12,"")</f>
        <v/>
      </c>
      <c r="CH106" s="22" t="str">
        <f ca="1">IF(ISNUMBER(AP106-'Choose Housekeeping Genes'!AR$12),AP106-'Choose Housekeeping Genes'!AR$12,"")</f>
        <v/>
      </c>
      <c r="CI106" s="22" t="str">
        <f ca="1">IF(ISNUMBER(AQ106-'Choose Housekeeping Genes'!AS$12),AQ106-'Choose Housekeeping Genes'!AS$12,"")</f>
        <v/>
      </c>
      <c r="CJ106" s="22" t="str">
        <f ca="1">IF(ISNUMBER(AR106-'Choose Housekeeping Genes'!AT$12),AR106-'Choose Housekeeping Genes'!AT$12,"")</f>
        <v/>
      </c>
      <c r="CK106" s="69" t="e">
        <f t="shared" ca="1" si="49"/>
        <v>#DIV/0!</v>
      </c>
      <c r="CL106" s="148" t="e">
        <f t="shared" ca="1" si="50"/>
        <v>#DIV/0!</v>
      </c>
      <c r="DA106" s="73" t="str">
        <f>'Transcript table'!C114</f>
        <v>Lncpint-2</v>
      </c>
      <c r="DB106" s="21" t="s">
        <v>234</v>
      </c>
      <c r="DC106" s="68" t="str">
        <f t="shared" ca="1" si="51"/>
        <v/>
      </c>
      <c r="DD106" s="68" t="str">
        <f t="shared" ca="1" si="52"/>
        <v/>
      </c>
      <c r="DE106" s="68" t="str">
        <f t="shared" ca="1" si="53"/>
        <v/>
      </c>
      <c r="DF106" s="68" t="str">
        <f t="shared" ca="1" si="54"/>
        <v/>
      </c>
      <c r="DG106" s="68" t="str">
        <f t="shared" ca="1" si="55"/>
        <v/>
      </c>
      <c r="DH106" s="68" t="str">
        <f t="shared" ca="1" si="56"/>
        <v/>
      </c>
      <c r="DI106" s="68" t="str">
        <f t="shared" ca="1" si="57"/>
        <v/>
      </c>
      <c r="DJ106" s="68" t="str">
        <f t="shared" ca="1" si="58"/>
        <v/>
      </c>
      <c r="DK106" s="68" t="str">
        <f t="shared" ca="1" si="59"/>
        <v/>
      </c>
      <c r="DL106" s="68" t="str">
        <f t="shared" ca="1" si="60"/>
        <v/>
      </c>
      <c r="DM106" s="68" t="str">
        <f t="shared" ca="1" si="61"/>
        <v/>
      </c>
      <c r="DN106" s="68" t="str">
        <f t="shared" ca="1" si="62"/>
        <v/>
      </c>
      <c r="DO106" s="68" t="str">
        <f t="shared" ca="1" si="63"/>
        <v/>
      </c>
      <c r="DP106" s="68" t="str">
        <f t="shared" ca="1" si="64"/>
        <v/>
      </c>
      <c r="DQ106" s="68" t="str">
        <f t="shared" ca="1" si="65"/>
        <v/>
      </c>
      <c r="DR106" s="68" t="str">
        <f t="shared" ca="1" si="66"/>
        <v/>
      </c>
      <c r="DS106" s="68" t="str">
        <f t="shared" ca="1" si="67"/>
        <v/>
      </c>
      <c r="DT106" s="68" t="str">
        <f t="shared" ca="1" si="68"/>
        <v/>
      </c>
      <c r="DU106" s="68" t="str">
        <f t="shared" ca="1" si="69"/>
        <v/>
      </c>
      <c r="DV106" s="68" t="str">
        <f t="shared" ca="1" si="70"/>
        <v/>
      </c>
      <c r="DW106" s="146" t="str">
        <f>'Transcript table'!C114</f>
        <v>Lncpint-2</v>
      </c>
      <c r="DX106" s="145" t="s">
        <v>234</v>
      </c>
      <c r="DY106" s="68" t="str">
        <f t="shared" ca="1" si="71"/>
        <v/>
      </c>
      <c r="DZ106" s="68" t="str">
        <f t="shared" ca="1" si="72"/>
        <v/>
      </c>
      <c r="EA106" s="68" t="str">
        <f t="shared" ca="1" si="73"/>
        <v/>
      </c>
      <c r="EB106" s="68" t="str">
        <f t="shared" ca="1" si="74"/>
        <v/>
      </c>
      <c r="EC106" s="68" t="str">
        <f t="shared" ca="1" si="75"/>
        <v/>
      </c>
      <c r="ED106" s="68" t="str">
        <f t="shared" ca="1" si="76"/>
        <v/>
      </c>
      <c r="EE106" s="68" t="str">
        <f t="shared" ca="1" si="77"/>
        <v/>
      </c>
      <c r="EF106" s="68" t="str">
        <f t="shared" ca="1" si="78"/>
        <v/>
      </c>
      <c r="EG106" s="68" t="str">
        <f t="shared" ca="1" si="79"/>
        <v/>
      </c>
      <c r="EH106" s="68" t="str">
        <f t="shared" ca="1" si="80"/>
        <v/>
      </c>
      <c r="EI106" s="68" t="str">
        <f t="shared" ca="1" si="81"/>
        <v/>
      </c>
      <c r="EJ106" s="68" t="str">
        <f t="shared" ca="1" si="82"/>
        <v/>
      </c>
      <c r="EK106" s="68" t="str">
        <f t="shared" ca="1" si="83"/>
        <v/>
      </c>
      <c r="EL106" s="68" t="str">
        <f t="shared" ca="1" si="84"/>
        <v/>
      </c>
      <c r="EM106" s="68" t="str">
        <f t="shared" ca="1" si="85"/>
        <v/>
      </c>
      <c r="EN106" s="68" t="str">
        <f t="shared" ca="1" si="86"/>
        <v/>
      </c>
      <c r="EO106" s="68" t="str">
        <f t="shared" ca="1" si="87"/>
        <v/>
      </c>
      <c r="EP106" s="68" t="str">
        <f t="shared" ca="1" si="88"/>
        <v/>
      </c>
      <c r="EQ106" s="68" t="str">
        <f t="shared" ca="1" si="89"/>
        <v/>
      </c>
      <c r="ER106" s="68" t="str">
        <f t="shared" ca="1" si="90"/>
        <v/>
      </c>
    </row>
    <row r="107" spans="1:148" ht="12.75" customHeight="1">
      <c r="A107" s="139" t="str">
        <f>'Test Sample Data'!A107</f>
        <v>Lncpint-3</v>
      </c>
      <c r="B107" s="141" t="s">
        <v>232</v>
      </c>
      <c r="C107" s="22" t="str">
        <f>IF(SUM('Test Sample Data'!C$3:C$194)&gt;10,IF(AND(ISNUMBER('Test Sample Data'!C107),'Test Sample Data'!C107&lt;35,'Test Sample Data'!C107&gt;0),'Test Sample Data'!C107-'Choose Housekeeping Genes'!D$20,35-'Choose Housekeeping Genes'!D$20),"")</f>
        <v/>
      </c>
      <c r="D107" s="22" t="str">
        <f>IF(SUM('Test Sample Data'!D$3:D$194)&gt;10,IF(AND(ISNUMBER('Test Sample Data'!D107),'Test Sample Data'!D107&lt;35,'Test Sample Data'!D107&gt;0),'Test Sample Data'!D107-'Choose Housekeeping Genes'!E$20,35-'Choose Housekeeping Genes'!E$20),"")</f>
        <v/>
      </c>
      <c r="E107" s="22" t="str">
        <f>IF(SUM('Test Sample Data'!E$3:E$194)&gt;10,IF(AND(ISNUMBER('Test Sample Data'!E107),'Test Sample Data'!E107&lt;35,'Test Sample Data'!E107&gt;0),'Test Sample Data'!E107-'Choose Housekeeping Genes'!F$20,35-'Choose Housekeeping Genes'!F$20),"")</f>
        <v/>
      </c>
      <c r="F107" s="22" t="str">
        <f>IF(SUM('Test Sample Data'!F$3:F$194)&gt;10,IF(AND(ISNUMBER('Test Sample Data'!F107),'Test Sample Data'!F107&lt;35,'Test Sample Data'!F107&gt;0),'Test Sample Data'!F107-'Choose Housekeeping Genes'!G$20,35-'Choose Housekeeping Genes'!G$20),"")</f>
        <v/>
      </c>
      <c r="G107" s="22" t="str">
        <f>IF(SUM('Test Sample Data'!G$3:G$194)&gt;10,IF(AND(ISNUMBER('Test Sample Data'!G107),'Test Sample Data'!G107&lt;35,'Test Sample Data'!G107&gt;0),'Test Sample Data'!G107-'Choose Housekeeping Genes'!H$20,35-'Choose Housekeeping Genes'!H$20),"")</f>
        <v/>
      </c>
      <c r="H107" s="22" t="str">
        <f>IF(SUM('Test Sample Data'!H$3:H$194)&gt;10,IF(AND(ISNUMBER('Test Sample Data'!H107),'Test Sample Data'!H107&lt;35,'Test Sample Data'!H107&gt;0),'Test Sample Data'!H107-'Choose Housekeeping Genes'!I$20,35-'Choose Housekeeping Genes'!I$20),"")</f>
        <v/>
      </c>
      <c r="I107" s="22" t="str">
        <f>IF(SUM('Test Sample Data'!I$3:I$194)&gt;10,IF(AND(ISNUMBER('Test Sample Data'!I107),'Test Sample Data'!I107&lt;35,'Test Sample Data'!I107&gt;0),'Test Sample Data'!I107-'Choose Housekeeping Genes'!J$20,35-'Choose Housekeeping Genes'!J$20),"")</f>
        <v/>
      </c>
      <c r="J107" s="22" t="str">
        <f>IF(SUM('Test Sample Data'!J$3:J$194)&gt;10,IF(AND(ISNUMBER('Test Sample Data'!J107),'Test Sample Data'!J107&lt;35,'Test Sample Data'!J107&gt;0),'Test Sample Data'!J107-'Choose Housekeeping Genes'!K$20,35-'Choose Housekeeping Genes'!K$20),"")</f>
        <v/>
      </c>
      <c r="K107" s="22" t="str">
        <f>IF(SUM('Test Sample Data'!K$3:K$194)&gt;10,IF(AND(ISNUMBER('Test Sample Data'!K107),'Test Sample Data'!K107&lt;35,'Test Sample Data'!K107&gt;0),'Test Sample Data'!K107-'Choose Housekeeping Genes'!L$20,35-'Choose Housekeeping Genes'!L$20),"")</f>
        <v/>
      </c>
      <c r="L107" s="22" t="str">
        <f>IF(SUM('Test Sample Data'!L$3:L$194)&gt;10,IF(AND(ISNUMBER('Test Sample Data'!L107),'Test Sample Data'!L107&lt;35,'Test Sample Data'!L107&gt;0),'Test Sample Data'!L107-'Choose Housekeeping Genes'!M$20,35-'Choose Housekeeping Genes'!M$20),"")</f>
        <v/>
      </c>
      <c r="M107" s="22" t="str">
        <f>IF(SUM('Test Sample Data'!M$3:M$194)&gt;10,IF(AND(ISNUMBER('Test Sample Data'!M107),'Test Sample Data'!M107&lt;35,'Test Sample Data'!M107&gt;0),'Test Sample Data'!M107-'Choose Housekeeping Genes'!N$20,35-'Choose Housekeeping Genes'!N$20),"")</f>
        <v/>
      </c>
      <c r="N107" s="22" t="str">
        <f>IF(SUM('Test Sample Data'!N$3:N$194)&gt;10,IF(AND(ISNUMBER('Test Sample Data'!N107),'Test Sample Data'!N107&lt;35,'Test Sample Data'!N107&gt;0),'Test Sample Data'!N107-'Choose Housekeeping Genes'!O$20,35-'Choose Housekeeping Genes'!O$20),"")</f>
        <v/>
      </c>
      <c r="O107" s="22" t="str">
        <f>IF(SUM('Test Sample Data'!O$3:O$194)&gt;10,IF(AND(ISNUMBER('Test Sample Data'!O107),'Test Sample Data'!O107&lt;35,'Test Sample Data'!O107&gt;0),'Test Sample Data'!O107-'Choose Housekeeping Genes'!P$20,35-'Choose Housekeeping Genes'!P$20),"")</f>
        <v/>
      </c>
      <c r="P107" s="22" t="str">
        <f>IF(SUM('Test Sample Data'!P$3:P$194)&gt;10,IF(AND(ISNUMBER('Test Sample Data'!P107),'Test Sample Data'!P107&lt;35,'Test Sample Data'!P107&gt;0),'Test Sample Data'!P107-'Choose Housekeeping Genes'!Q$20,35-'Choose Housekeeping Genes'!Q$20),"")</f>
        <v/>
      </c>
      <c r="Q107" s="22" t="str">
        <f>IF(SUM('Test Sample Data'!Q$3:Q$194)&gt;10,IF(AND(ISNUMBER('Test Sample Data'!Q107),'Test Sample Data'!Q107&lt;35,'Test Sample Data'!Q107&gt;0),'Test Sample Data'!Q107-'Choose Housekeeping Genes'!R$20,35-'Choose Housekeeping Genes'!R$20),"")</f>
        <v/>
      </c>
      <c r="R107" s="22" t="str">
        <f>IF(SUM('Test Sample Data'!R$3:R$194)&gt;10,IF(AND(ISNUMBER('Test Sample Data'!R107),'Test Sample Data'!R107&lt;35,'Test Sample Data'!R107&gt;0),'Test Sample Data'!R107-'Choose Housekeeping Genes'!S$20,35-'Choose Housekeeping Genes'!S$20),"")</f>
        <v/>
      </c>
      <c r="S107" s="22" t="str">
        <f>IF(SUM('Test Sample Data'!S$3:S$194)&gt;10,IF(AND(ISNUMBER('Test Sample Data'!S107),'Test Sample Data'!S107&lt;35,'Test Sample Data'!S107&gt;0),'Test Sample Data'!S107-'Choose Housekeeping Genes'!T$20,35-'Choose Housekeeping Genes'!T$20),"")</f>
        <v/>
      </c>
      <c r="T107" s="22" t="str">
        <f>IF(SUM('Test Sample Data'!T$3:T$194)&gt;10,IF(AND(ISNUMBER('Test Sample Data'!T107),'Test Sample Data'!T107&lt;35,'Test Sample Data'!T107&gt;0),'Test Sample Data'!T107-'Choose Housekeeping Genes'!U$20,35-'Choose Housekeeping Genes'!U$20),"")</f>
        <v/>
      </c>
      <c r="U107" s="22" t="str">
        <f>IF(SUM('Test Sample Data'!U$3:U$194)&gt;10,IF(AND(ISNUMBER('Test Sample Data'!U107),'Test Sample Data'!U107&lt;35,'Test Sample Data'!U107&gt;0),'Test Sample Data'!U107-'Choose Housekeeping Genes'!V$20,35-'Choose Housekeeping Genes'!V$20),"")</f>
        <v/>
      </c>
      <c r="V107" s="22" t="str">
        <f>IF(SUM('Test Sample Data'!V$3:V$194)&gt;10,IF(AND(ISNUMBER('Test Sample Data'!V107),'Test Sample Data'!V107&lt;35,'Test Sample Data'!V107&gt;0),'Test Sample Data'!V107-'Choose Housekeeping Genes'!W$20,35-'Choose Housekeeping Genes'!W$20),"")</f>
        <v/>
      </c>
      <c r="W107" s="144" t="str">
        <f>'Control Sample Data'!A107</f>
        <v>Lncpint-3</v>
      </c>
      <c r="X107" s="145" t="s">
        <v>232</v>
      </c>
      <c r="Y107" s="22" t="str">
        <f>IF(SUM('Control Sample Data'!C$3:C$194)&gt;10,IF(AND(ISNUMBER('Control Sample Data'!C107),'Control Sample Data'!C107&lt;35,'Control Sample Data'!C107&gt;0),'Control Sample Data'!C107-'Choose Housekeeping Genes'!AA$20,35-'Choose Housekeeping Genes'!AA$20),"")</f>
        <v/>
      </c>
      <c r="Z107" s="22" t="str">
        <f>IF(SUM('Control Sample Data'!D$3:D$194)&gt;10,IF(AND(ISNUMBER('Control Sample Data'!D107),'Control Sample Data'!D107&lt;35,'Control Sample Data'!D107&gt;0),'Control Sample Data'!D107-'Choose Housekeeping Genes'!AB$20,35-'Choose Housekeeping Genes'!AB$20),"")</f>
        <v/>
      </c>
      <c r="AA107" s="22" t="str">
        <f>IF(SUM('Control Sample Data'!E$3:E$194)&gt;10,IF(AND(ISNUMBER('Control Sample Data'!E107),'Control Sample Data'!E107&lt;35,'Control Sample Data'!E107&gt;0),'Control Sample Data'!E107-'Choose Housekeeping Genes'!AC$20,35-'Choose Housekeeping Genes'!AC$20),"")</f>
        <v/>
      </c>
      <c r="AB107" s="22" t="str">
        <f>IF(SUM('Control Sample Data'!F$3:F$194)&gt;10,IF(AND(ISNUMBER('Control Sample Data'!F107),'Control Sample Data'!F107&lt;35,'Control Sample Data'!F107&gt;0),'Control Sample Data'!F107-'Choose Housekeeping Genes'!AD$20,35-'Choose Housekeeping Genes'!AD$20),"")</f>
        <v/>
      </c>
      <c r="AC107" s="22" t="str">
        <f>IF(SUM('Control Sample Data'!G$3:G$194)&gt;10,IF(AND(ISNUMBER('Control Sample Data'!G107),'Control Sample Data'!G107&lt;35,'Control Sample Data'!G107&gt;0),'Control Sample Data'!G107-'Choose Housekeeping Genes'!AE$20,35-'Choose Housekeeping Genes'!AE$20),"")</f>
        <v/>
      </c>
      <c r="AD107" s="22" t="str">
        <f>IF(SUM('Control Sample Data'!H$3:H$194)&gt;10,IF(AND(ISNUMBER('Control Sample Data'!H107),'Control Sample Data'!H107&lt;35,'Control Sample Data'!H107&gt;0),'Control Sample Data'!H107-'Choose Housekeeping Genes'!AF$20,35-'Choose Housekeeping Genes'!AF$20),"")</f>
        <v/>
      </c>
      <c r="AE107" s="22" t="str">
        <f>IF(SUM('Control Sample Data'!I$3:I$194)&gt;10,IF(AND(ISNUMBER('Control Sample Data'!I107),'Control Sample Data'!I107&lt;35,'Control Sample Data'!I107&gt;0),'Control Sample Data'!I107-'Choose Housekeeping Genes'!AG$20,35-'Choose Housekeeping Genes'!AG$20),"")</f>
        <v/>
      </c>
      <c r="AF107" s="22" t="str">
        <f>IF(SUM('Control Sample Data'!J$3:J$194)&gt;10,IF(AND(ISNUMBER('Control Sample Data'!J107),'Control Sample Data'!J107&lt;35,'Control Sample Data'!J107&gt;0),'Control Sample Data'!J107-'Choose Housekeeping Genes'!AH$20,35-'Choose Housekeeping Genes'!AH$20),"")</f>
        <v/>
      </c>
      <c r="AG107" s="22" t="str">
        <f>IF(SUM('Control Sample Data'!K$3:K$194)&gt;10,IF(AND(ISNUMBER('Control Sample Data'!K107),'Control Sample Data'!K107&lt;35,'Control Sample Data'!K107&gt;0),'Control Sample Data'!K107-'Choose Housekeeping Genes'!AI$20,35-'Choose Housekeeping Genes'!AI$20),"")</f>
        <v/>
      </c>
      <c r="AH107" s="22" t="str">
        <f>IF(SUM('Control Sample Data'!L$3:L$194)&gt;10,IF(AND(ISNUMBER('Control Sample Data'!L107),'Control Sample Data'!L107&lt;35,'Control Sample Data'!L107&gt;0),'Control Sample Data'!L107-'Choose Housekeeping Genes'!AJ$20,35-'Choose Housekeeping Genes'!AJ$20),"")</f>
        <v/>
      </c>
      <c r="AI107" s="22" t="str">
        <f>IF(SUM('Control Sample Data'!M$3:M$194)&gt;10,IF(AND(ISNUMBER('Control Sample Data'!M107),'Control Sample Data'!M107&lt;35,'Control Sample Data'!M107&gt;0),'Control Sample Data'!M107-'Choose Housekeeping Genes'!AK$20,35-'Choose Housekeeping Genes'!AK$20),"")</f>
        <v/>
      </c>
      <c r="AJ107" s="22" t="str">
        <f>IF(SUM('Control Sample Data'!N$3:N$194)&gt;10,IF(AND(ISNUMBER('Control Sample Data'!N107),'Control Sample Data'!N107&lt;35,'Control Sample Data'!N107&gt;0),'Control Sample Data'!N107-'Choose Housekeeping Genes'!AL$20,35-'Choose Housekeeping Genes'!AL$20),"")</f>
        <v/>
      </c>
      <c r="AK107" s="22" t="str">
        <f>IF(SUM('Control Sample Data'!O$3:O$194)&gt;10,IF(AND(ISNUMBER('Control Sample Data'!O107),'Control Sample Data'!O107&lt;35,'Control Sample Data'!O107&gt;0),'Control Sample Data'!O107-'Choose Housekeeping Genes'!AM$20,35-'Choose Housekeeping Genes'!AM$20),"")</f>
        <v/>
      </c>
      <c r="AL107" s="22" t="str">
        <f>IF(SUM('Control Sample Data'!P$3:P$194)&gt;10,IF(AND(ISNUMBER('Control Sample Data'!P107),'Control Sample Data'!P107&lt;35,'Control Sample Data'!P107&gt;0),'Control Sample Data'!P107-'Choose Housekeeping Genes'!AN$20,35-'Choose Housekeeping Genes'!AN$20),"")</f>
        <v/>
      </c>
      <c r="AM107" s="22" t="str">
        <f>IF(SUM('Control Sample Data'!Q$3:Q$194)&gt;10,IF(AND(ISNUMBER('Control Sample Data'!Q107),'Control Sample Data'!Q107&lt;35,'Control Sample Data'!Q107&gt;0),'Control Sample Data'!Q107-'Choose Housekeeping Genes'!AO$20,35-'Choose Housekeeping Genes'!AO$20),"")</f>
        <v/>
      </c>
      <c r="AN107" s="22" t="str">
        <f>IF(SUM('Control Sample Data'!R$3:R$194)&gt;10,IF(AND(ISNUMBER('Control Sample Data'!R107),'Control Sample Data'!R107&lt;35,'Control Sample Data'!R107&gt;0),'Control Sample Data'!R107-'Choose Housekeeping Genes'!AP$20,35-'Choose Housekeeping Genes'!AP$20),"")</f>
        <v/>
      </c>
      <c r="AO107" s="22" t="str">
        <f>IF(SUM('Control Sample Data'!S$3:S$194)&gt;10,IF(AND(ISNUMBER('Control Sample Data'!S107),'Control Sample Data'!S107&lt;35,'Control Sample Data'!S107&gt;0),'Control Sample Data'!S107-'Choose Housekeeping Genes'!AQ$20,35-'Choose Housekeeping Genes'!AQ$20),"")</f>
        <v/>
      </c>
      <c r="AP107" s="22" t="str">
        <f>IF(SUM('Control Sample Data'!T$3:T$194)&gt;10,IF(AND(ISNUMBER('Control Sample Data'!T107),'Control Sample Data'!T107&lt;35,'Control Sample Data'!T107&gt;0),'Control Sample Data'!T107-'Choose Housekeeping Genes'!AR$20,35-'Choose Housekeeping Genes'!AR$20),"")</f>
        <v/>
      </c>
      <c r="AQ107" s="22" t="str">
        <f>IF(SUM('Control Sample Data'!U$3:U$194)&gt;10,IF(AND(ISNUMBER('Control Sample Data'!U107),'Control Sample Data'!U107&lt;35,'Control Sample Data'!U107&gt;0),'Control Sample Data'!U107-'Choose Housekeeping Genes'!AS$20,35-'Choose Housekeeping Genes'!AS$20),"")</f>
        <v/>
      </c>
      <c r="AR107" s="22" t="str">
        <f>IF(SUM('Control Sample Data'!V$3:V$194)&gt;10,IF(AND(ISNUMBER('Control Sample Data'!V107),'Control Sample Data'!V107&lt;35,'Control Sample Data'!V107&gt;0),'Control Sample Data'!V107-'Choose Housekeeping Genes'!AT$20,35-'Choose Housekeeping Genes'!AT$20),"")</f>
        <v/>
      </c>
      <c r="AS107" s="73" t="str">
        <f>'Control Sample Data'!A107</f>
        <v>Lncpint-3</v>
      </c>
      <c r="AT107" s="21" t="s">
        <v>232</v>
      </c>
      <c r="AU107" s="22" t="str">
        <f ca="1">IF(ISNUMBER(C107-'Choose Housekeeping Genes'!D$12),C107-'Choose Housekeeping Genes'!D$12,"")</f>
        <v/>
      </c>
      <c r="AV107" s="22" t="str">
        <f ca="1">IF(ISNUMBER(D107-'Choose Housekeeping Genes'!E$12),D107-'Choose Housekeeping Genes'!E$12,"")</f>
        <v/>
      </c>
      <c r="AW107" s="22" t="str">
        <f ca="1">IF(ISNUMBER(E107-'Choose Housekeeping Genes'!F$12),E107-'Choose Housekeeping Genes'!F$12,"")</f>
        <v/>
      </c>
      <c r="AX107" s="22" t="str">
        <f ca="1">IF(ISNUMBER(F107-'Choose Housekeeping Genes'!G$12),F107-'Choose Housekeeping Genes'!G$12,"")</f>
        <v/>
      </c>
      <c r="AY107" s="22" t="str">
        <f ca="1">IF(ISNUMBER(G107-'Choose Housekeeping Genes'!H$12),G107-'Choose Housekeeping Genes'!H$12,"")</f>
        <v/>
      </c>
      <c r="AZ107" s="22" t="str">
        <f ca="1">IF(ISNUMBER(H107-'Choose Housekeeping Genes'!I$12),H107-'Choose Housekeeping Genes'!I$12,"")</f>
        <v/>
      </c>
      <c r="BA107" s="22" t="str">
        <f ca="1">IF(ISNUMBER(I107-'Choose Housekeeping Genes'!J$12),I107-'Choose Housekeeping Genes'!J$12,"")</f>
        <v/>
      </c>
      <c r="BB107" s="22" t="str">
        <f ca="1">IF(ISNUMBER(J107-'Choose Housekeeping Genes'!K$12),J107-'Choose Housekeeping Genes'!K$12,"")</f>
        <v/>
      </c>
      <c r="BC107" s="22" t="str">
        <f ca="1">IF(ISNUMBER(K107-'Choose Housekeeping Genes'!L$12),K107-'Choose Housekeeping Genes'!L$12,"")</f>
        <v/>
      </c>
      <c r="BD107" s="22" t="str">
        <f ca="1">IF(ISNUMBER(L107-'Choose Housekeeping Genes'!M$12),L107-'Choose Housekeeping Genes'!M$12,"")</f>
        <v/>
      </c>
      <c r="BE107" s="22" t="str">
        <f ca="1">IF(ISNUMBER(M107-'Choose Housekeeping Genes'!N$12),M107-'Choose Housekeeping Genes'!N$12,"")</f>
        <v/>
      </c>
      <c r="BF107" s="22" t="str">
        <f ca="1">IF(ISNUMBER(N107-'Choose Housekeeping Genes'!O$12),N107-'Choose Housekeeping Genes'!O$12,"")</f>
        <v/>
      </c>
      <c r="BG107" s="22" t="str">
        <f ca="1">IF(ISNUMBER(O107-'Choose Housekeeping Genes'!P$12),O107-'Choose Housekeeping Genes'!P$12,"")</f>
        <v/>
      </c>
      <c r="BH107" s="22" t="str">
        <f ca="1">IF(ISNUMBER(P107-'Choose Housekeeping Genes'!Q$12),P107-'Choose Housekeeping Genes'!Q$12,"")</f>
        <v/>
      </c>
      <c r="BI107" s="22" t="str">
        <f ca="1">IF(ISNUMBER(Q107-'Choose Housekeeping Genes'!R$12),Q107-'Choose Housekeeping Genes'!R$12,"")</f>
        <v/>
      </c>
      <c r="BJ107" s="22" t="str">
        <f ca="1">IF(ISNUMBER(R107-'Choose Housekeeping Genes'!S$12),R107-'Choose Housekeeping Genes'!S$12,"")</f>
        <v/>
      </c>
      <c r="BK107" s="22" t="str">
        <f ca="1">IF(ISNUMBER(S107-'Choose Housekeeping Genes'!T$12),S107-'Choose Housekeeping Genes'!T$12,"")</f>
        <v/>
      </c>
      <c r="BL107" s="22" t="str">
        <f ca="1">IF(ISNUMBER(T107-'Choose Housekeeping Genes'!U$12),T107-'Choose Housekeeping Genes'!U$12,"")</f>
        <v/>
      </c>
      <c r="BM107" s="22" t="str">
        <f ca="1">IF(ISNUMBER(U107-'Choose Housekeeping Genes'!V$12),U107-'Choose Housekeeping Genes'!V$12,"")</f>
        <v/>
      </c>
      <c r="BN107" s="22" t="str">
        <f ca="1">IF(ISNUMBER(V107-'Choose Housekeeping Genes'!W$12),V107-'Choose Housekeeping Genes'!W$12,"")</f>
        <v/>
      </c>
      <c r="BO107" s="147" t="str">
        <f t="shared" si="91"/>
        <v>Lncpint-3</v>
      </c>
      <c r="BP107" s="145" t="s">
        <v>232</v>
      </c>
      <c r="BQ107" s="22" t="str">
        <f ca="1">IF(ISNUMBER(Y107-'Choose Housekeeping Genes'!AA$12),Y107-'Choose Housekeeping Genes'!AA$12,"")</f>
        <v/>
      </c>
      <c r="BR107" s="22" t="str">
        <f ca="1">IF(ISNUMBER(Z107-'Choose Housekeeping Genes'!AB$12),Z107-'Choose Housekeeping Genes'!AB$12,"")</f>
        <v/>
      </c>
      <c r="BS107" s="22" t="str">
        <f ca="1">IF(ISNUMBER(AA107-'Choose Housekeeping Genes'!AC$12),AA107-'Choose Housekeeping Genes'!AC$12,"")</f>
        <v/>
      </c>
      <c r="BT107" s="22" t="str">
        <f ca="1">IF(ISNUMBER(AB107-'Choose Housekeeping Genes'!AD$12),AB107-'Choose Housekeeping Genes'!AD$12,"")</f>
        <v/>
      </c>
      <c r="BU107" s="22" t="str">
        <f ca="1">IF(ISNUMBER(AC107-'Choose Housekeeping Genes'!AE$12),AC107-'Choose Housekeeping Genes'!AE$12,"")</f>
        <v/>
      </c>
      <c r="BV107" s="22" t="str">
        <f ca="1">IF(ISNUMBER(AD107-'Choose Housekeeping Genes'!AF$12),AD107-'Choose Housekeeping Genes'!AF$12,"")</f>
        <v/>
      </c>
      <c r="BW107" s="22" t="str">
        <f ca="1">IF(ISNUMBER(AE107-'Choose Housekeeping Genes'!AG$12),AE107-'Choose Housekeeping Genes'!AG$12,"")</f>
        <v/>
      </c>
      <c r="BX107" s="22" t="str">
        <f ca="1">IF(ISNUMBER(AF107-'Choose Housekeeping Genes'!AH$12),AF107-'Choose Housekeeping Genes'!AH$12,"")</f>
        <v/>
      </c>
      <c r="BY107" s="22" t="str">
        <f ca="1">IF(ISNUMBER(AG107-'Choose Housekeeping Genes'!AI$12),AG107-'Choose Housekeeping Genes'!AI$12,"")</f>
        <v/>
      </c>
      <c r="BZ107" s="22" t="str">
        <f ca="1">IF(ISNUMBER(AH107-'Choose Housekeeping Genes'!AJ$12),AH107-'Choose Housekeeping Genes'!AJ$12,"")</f>
        <v/>
      </c>
      <c r="CA107" s="22" t="str">
        <f ca="1">IF(ISNUMBER(AI107-'Choose Housekeeping Genes'!AK$12),AI107-'Choose Housekeeping Genes'!AK$12,"")</f>
        <v/>
      </c>
      <c r="CB107" s="22" t="str">
        <f ca="1">IF(ISNUMBER(AJ107-'Choose Housekeeping Genes'!AL$12),AJ107-'Choose Housekeeping Genes'!AL$12,"")</f>
        <v/>
      </c>
      <c r="CC107" s="22" t="str">
        <f ca="1">IF(ISNUMBER(AK107-'Choose Housekeeping Genes'!AM$12),AK107-'Choose Housekeeping Genes'!AM$12,"")</f>
        <v/>
      </c>
      <c r="CD107" s="22" t="str">
        <f ca="1">IF(ISNUMBER(AL107-'Choose Housekeeping Genes'!AN$12),AL107-'Choose Housekeeping Genes'!AN$12,"")</f>
        <v/>
      </c>
      <c r="CE107" s="22" t="str">
        <f ca="1">IF(ISNUMBER(AM107-'Choose Housekeeping Genes'!AO$12),AM107-'Choose Housekeeping Genes'!AO$12,"")</f>
        <v/>
      </c>
      <c r="CF107" s="22" t="str">
        <f ca="1">IF(ISNUMBER(AN107-'Choose Housekeeping Genes'!AP$12),AN107-'Choose Housekeeping Genes'!AP$12,"")</f>
        <v/>
      </c>
      <c r="CG107" s="22" t="str">
        <f ca="1">IF(ISNUMBER(AO107-'Choose Housekeeping Genes'!AQ$12),AO107-'Choose Housekeeping Genes'!AQ$12,"")</f>
        <v/>
      </c>
      <c r="CH107" s="22" t="str">
        <f ca="1">IF(ISNUMBER(AP107-'Choose Housekeeping Genes'!AR$12),AP107-'Choose Housekeeping Genes'!AR$12,"")</f>
        <v/>
      </c>
      <c r="CI107" s="22" t="str">
        <f ca="1">IF(ISNUMBER(AQ107-'Choose Housekeeping Genes'!AS$12),AQ107-'Choose Housekeeping Genes'!AS$12,"")</f>
        <v/>
      </c>
      <c r="CJ107" s="22" t="str">
        <f ca="1">IF(ISNUMBER(AR107-'Choose Housekeeping Genes'!AT$12),AR107-'Choose Housekeeping Genes'!AT$12,"")</f>
        <v/>
      </c>
      <c r="CK107" s="69" t="e">
        <f t="shared" ca="1" si="49"/>
        <v>#DIV/0!</v>
      </c>
      <c r="CL107" s="148" t="e">
        <f t="shared" ca="1" si="50"/>
        <v>#DIV/0!</v>
      </c>
      <c r="DA107" s="73" t="str">
        <f>'Transcript table'!C115</f>
        <v>Lncpint-3</v>
      </c>
      <c r="DB107" s="21" t="s">
        <v>232</v>
      </c>
      <c r="DC107" s="68" t="str">
        <f t="shared" ca="1" si="51"/>
        <v/>
      </c>
      <c r="DD107" s="68" t="str">
        <f t="shared" ca="1" si="52"/>
        <v/>
      </c>
      <c r="DE107" s="68" t="str">
        <f t="shared" ca="1" si="53"/>
        <v/>
      </c>
      <c r="DF107" s="68" t="str">
        <f t="shared" ca="1" si="54"/>
        <v/>
      </c>
      <c r="DG107" s="68" t="str">
        <f t="shared" ca="1" si="55"/>
        <v/>
      </c>
      <c r="DH107" s="68" t="str">
        <f t="shared" ca="1" si="56"/>
        <v/>
      </c>
      <c r="DI107" s="68" t="str">
        <f t="shared" ca="1" si="57"/>
        <v/>
      </c>
      <c r="DJ107" s="68" t="str">
        <f t="shared" ca="1" si="58"/>
        <v/>
      </c>
      <c r="DK107" s="68" t="str">
        <f t="shared" ca="1" si="59"/>
        <v/>
      </c>
      <c r="DL107" s="68" t="str">
        <f t="shared" ca="1" si="60"/>
        <v/>
      </c>
      <c r="DM107" s="68" t="str">
        <f t="shared" ca="1" si="61"/>
        <v/>
      </c>
      <c r="DN107" s="68" t="str">
        <f t="shared" ca="1" si="62"/>
        <v/>
      </c>
      <c r="DO107" s="68" t="str">
        <f t="shared" ca="1" si="63"/>
        <v/>
      </c>
      <c r="DP107" s="68" t="str">
        <f t="shared" ca="1" si="64"/>
        <v/>
      </c>
      <c r="DQ107" s="68" t="str">
        <f t="shared" ca="1" si="65"/>
        <v/>
      </c>
      <c r="DR107" s="68" t="str">
        <f t="shared" ca="1" si="66"/>
        <v/>
      </c>
      <c r="DS107" s="68" t="str">
        <f t="shared" ca="1" si="67"/>
        <v/>
      </c>
      <c r="DT107" s="68" t="str">
        <f t="shared" ca="1" si="68"/>
        <v/>
      </c>
      <c r="DU107" s="68" t="str">
        <f t="shared" ca="1" si="69"/>
        <v/>
      </c>
      <c r="DV107" s="68" t="str">
        <f t="shared" ca="1" si="70"/>
        <v/>
      </c>
      <c r="DW107" s="146" t="str">
        <f>'Transcript table'!C115</f>
        <v>Lncpint-3</v>
      </c>
      <c r="DX107" s="145" t="s">
        <v>232</v>
      </c>
      <c r="DY107" s="68" t="str">
        <f t="shared" ca="1" si="71"/>
        <v/>
      </c>
      <c r="DZ107" s="68" t="str">
        <f t="shared" ca="1" si="72"/>
        <v/>
      </c>
      <c r="EA107" s="68" t="str">
        <f t="shared" ca="1" si="73"/>
        <v/>
      </c>
      <c r="EB107" s="68" t="str">
        <f t="shared" ca="1" si="74"/>
        <v/>
      </c>
      <c r="EC107" s="68" t="str">
        <f t="shared" ca="1" si="75"/>
        <v/>
      </c>
      <c r="ED107" s="68" t="str">
        <f t="shared" ca="1" si="76"/>
        <v/>
      </c>
      <c r="EE107" s="68" t="str">
        <f t="shared" ca="1" si="77"/>
        <v/>
      </c>
      <c r="EF107" s="68" t="str">
        <f t="shared" ca="1" si="78"/>
        <v/>
      </c>
      <c r="EG107" s="68" t="str">
        <f t="shared" ca="1" si="79"/>
        <v/>
      </c>
      <c r="EH107" s="68" t="str">
        <f t="shared" ca="1" si="80"/>
        <v/>
      </c>
      <c r="EI107" s="68" t="str">
        <f t="shared" ca="1" si="81"/>
        <v/>
      </c>
      <c r="EJ107" s="68" t="str">
        <f t="shared" ca="1" si="82"/>
        <v/>
      </c>
      <c r="EK107" s="68" t="str">
        <f t="shared" ca="1" si="83"/>
        <v/>
      </c>
      <c r="EL107" s="68" t="str">
        <f t="shared" ca="1" si="84"/>
        <v/>
      </c>
      <c r="EM107" s="68" t="str">
        <f t="shared" ca="1" si="85"/>
        <v/>
      </c>
      <c r="EN107" s="68" t="str">
        <f t="shared" ca="1" si="86"/>
        <v/>
      </c>
      <c r="EO107" s="68" t="str">
        <f t="shared" ca="1" si="87"/>
        <v/>
      </c>
      <c r="EP107" s="68" t="str">
        <f t="shared" ca="1" si="88"/>
        <v/>
      </c>
      <c r="EQ107" s="68" t="str">
        <f t="shared" ca="1" si="89"/>
        <v/>
      </c>
      <c r="ER107" s="68" t="str">
        <f t="shared" ca="1" si="90"/>
        <v/>
      </c>
    </row>
    <row r="108" spans="1:148" ht="12.75" customHeight="1">
      <c r="A108" s="139" t="str">
        <f>'Test Sample Data'!A108</f>
        <v>lncPrep</v>
      </c>
      <c r="B108" s="141" t="s">
        <v>230</v>
      </c>
      <c r="C108" s="22" t="str">
        <f>IF(SUM('Test Sample Data'!C$3:C$194)&gt;10,IF(AND(ISNUMBER('Test Sample Data'!C108),'Test Sample Data'!C108&lt;35,'Test Sample Data'!C108&gt;0),'Test Sample Data'!C108-'Choose Housekeeping Genes'!D$20,35-'Choose Housekeeping Genes'!D$20),"")</f>
        <v/>
      </c>
      <c r="D108" s="22" t="str">
        <f>IF(SUM('Test Sample Data'!D$3:D$194)&gt;10,IF(AND(ISNUMBER('Test Sample Data'!D108),'Test Sample Data'!D108&lt;35,'Test Sample Data'!D108&gt;0),'Test Sample Data'!D108-'Choose Housekeeping Genes'!E$20,35-'Choose Housekeeping Genes'!E$20),"")</f>
        <v/>
      </c>
      <c r="E108" s="22" t="str">
        <f>IF(SUM('Test Sample Data'!E$3:E$194)&gt;10,IF(AND(ISNUMBER('Test Sample Data'!E108),'Test Sample Data'!E108&lt;35,'Test Sample Data'!E108&gt;0),'Test Sample Data'!E108-'Choose Housekeeping Genes'!F$20,35-'Choose Housekeeping Genes'!F$20),"")</f>
        <v/>
      </c>
      <c r="F108" s="22" t="str">
        <f>IF(SUM('Test Sample Data'!F$3:F$194)&gt;10,IF(AND(ISNUMBER('Test Sample Data'!F108),'Test Sample Data'!F108&lt;35,'Test Sample Data'!F108&gt;0),'Test Sample Data'!F108-'Choose Housekeeping Genes'!G$20,35-'Choose Housekeeping Genes'!G$20),"")</f>
        <v/>
      </c>
      <c r="G108" s="22" t="str">
        <f>IF(SUM('Test Sample Data'!G$3:G$194)&gt;10,IF(AND(ISNUMBER('Test Sample Data'!G108),'Test Sample Data'!G108&lt;35,'Test Sample Data'!G108&gt;0),'Test Sample Data'!G108-'Choose Housekeeping Genes'!H$20,35-'Choose Housekeeping Genes'!H$20),"")</f>
        <v/>
      </c>
      <c r="H108" s="22" t="str">
        <f>IF(SUM('Test Sample Data'!H$3:H$194)&gt;10,IF(AND(ISNUMBER('Test Sample Data'!H108),'Test Sample Data'!H108&lt;35,'Test Sample Data'!H108&gt;0),'Test Sample Data'!H108-'Choose Housekeeping Genes'!I$20,35-'Choose Housekeeping Genes'!I$20),"")</f>
        <v/>
      </c>
      <c r="I108" s="22" t="str">
        <f>IF(SUM('Test Sample Data'!I$3:I$194)&gt;10,IF(AND(ISNUMBER('Test Sample Data'!I108),'Test Sample Data'!I108&lt;35,'Test Sample Data'!I108&gt;0),'Test Sample Data'!I108-'Choose Housekeeping Genes'!J$20,35-'Choose Housekeeping Genes'!J$20),"")</f>
        <v/>
      </c>
      <c r="J108" s="22" t="str">
        <f>IF(SUM('Test Sample Data'!J$3:J$194)&gt;10,IF(AND(ISNUMBER('Test Sample Data'!J108),'Test Sample Data'!J108&lt;35,'Test Sample Data'!J108&gt;0),'Test Sample Data'!J108-'Choose Housekeeping Genes'!K$20,35-'Choose Housekeeping Genes'!K$20),"")</f>
        <v/>
      </c>
      <c r="K108" s="22" t="str">
        <f>IF(SUM('Test Sample Data'!K$3:K$194)&gt;10,IF(AND(ISNUMBER('Test Sample Data'!K108),'Test Sample Data'!K108&lt;35,'Test Sample Data'!K108&gt;0),'Test Sample Data'!K108-'Choose Housekeeping Genes'!L$20,35-'Choose Housekeeping Genes'!L$20),"")</f>
        <v/>
      </c>
      <c r="L108" s="22" t="str">
        <f>IF(SUM('Test Sample Data'!L$3:L$194)&gt;10,IF(AND(ISNUMBER('Test Sample Data'!L108),'Test Sample Data'!L108&lt;35,'Test Sample Data'!L108&gt;0),'Test Sample Data'!L108-'Choose Housekeeping Genes'!M$20,35-'Choose Housekeeping Genes'!M$20),"")</f>
        <v/>
      </c>
      <c r="M108" s="22" t="str">
        <f>IF(SUM('Test Sample Data'!M$3:M$194)&gt;10,IF(AND(ISNUMBER('Test Sample Data'!M108),'Test Sample Data'!M108&lt;35,'Test Sample Data'!M108&gt;0),'Test Sample Data'!M108-'Choose Housekeeping Genes'!N$20,35-'Choose Housekeeping Genes'!N$20),"")</f>
        <v/>
      </c>
      <c r="N108" s="22" t="str">
        <f>IF(SUM('Test Sample Data'!N$3:N$194)&gt;10,IF(AND(ISNUMBER('Test Sample Data'!N108),'Test Sample Data'!N108&lt;35,'Test Sample Data'!N108&gt;0),'Test Sample Data'!N108-'Choose Housekeeping Genes'!O$20,35-'Choose Housekeeping Genes'!O$20),"")</f>
        <v/>
      </c>
      <c r="O108" s="22" t="str">
        <f>IF(SUM('Test Sample Data'!O$3:O$194)&gt;10,IF(AND(ISNUMBER('Test Sample Data'!O108),'Test Sample Data'!O108&lt;35,'Test Sample Data'!O108&gt;0),'Test Sample Data'!O108-'Choose Housekeeping Genes'!P$20,35-'Choose Housekeeping Genes'!P$20),"")</f>
        <v/>
      </c>
      <c r="P108" s="22" t="str">
        <f>IF(SUM('Test Sample Data'!P$3:P$194)&gt;10,IF(AND(ISNUMBER('Test Sample Data'!P108),'Test Sample Data'!P108&lt;35,'Test Sample Data'!P108&gt;0),'Test Sample Data'!P108-'Choose Housekeeping Genes'!Q$20,35-'Choose Housekeeping Genes'!Q$20),"")</f>
        <v/>
      </c>
      <c r="Q108" s="22" t="str">
        <f>IF(SUM('Test Sample Data'!Q$3:Q$194)&gt;10,IF(AND(ISNUMBER('Test Sample Data'!Q108),'Test Sample Data'!Q108&lt;35,'Test Sample Data'!Q108&gt;0),'Test Sample Data'!Q108-'Choose Housekeeping Genes'!R$20,35-'Choose Housekeeping Genes'!R$20),"")</f>
        <v/>
      </c>
      <c r="R108" s="22" t="str">
        <f>IF(SUM('Test Sample Data'!R$3:R$194)&gt;10,IF(AND(ISNUMBER('Test Sample Data'!R108),'Test Sample Data'!R108&lt;35,'Test Sample Data'!R108&gt;0),'Test Sample Data'!R108-'Choose Housekeeping Genes'!S$20,35-'Choose Housekeeping Genes'!S$20),"")</f>
        <v/>
      </c>
      <c r="S108" s="22" t="str">
        <f>IF(SUM('Test Sample Data'!S$3:S$194)&gt;10,IF(AND(ISNUMBER('Test Sample Data'!S108),'Test Sample Data'!S108&lt;35,'Test Sample Data'!S108&gt;0),'Test Sample Data'!S108-'Choose Housekeeping Genes'!T$20,35-'Choose Housekeeping Genes'!T$20),"")</f>
        <v/>
      </c>
      <c r="T108" s="22" t="str">
        <f>IF(SUM('Test Sample Data'!T$3:T$194)&gt;10,IF(AND(ISNUMBER('Test Sample Data'!T108),'Test Sample Data'!T108&lt;35,'Test Sample Data'!T108&gt;0),'Test Sample Data'!T108-'Choose Housekeeping Genes'!U$20,35-'Choose Housekeeping Genes'!U$20),"")</f>
        <v/>
      </c>
      <c r="U108" s="22" t="str">
        <f>IF(SUM('Test Sample Data'!U$3:U$194)&gt;10,IF(AND(ISNUMBER('Test Sample Data'!U108),'Test Sample Data'!U108&lt;35,'Test Sample Data'!U108&gt;0),'Test Sample Data'!U108-'Choose Housekeeping Genes'!V$20,35-'Choose Housekeeping Genes'!V$20),"")</f>
        <v/>
      </c>
      <c r="V108" s="22" t="str">
        <f>IF(SUM('Test Sample Data'!V$3:V$194)&gt;10,IF(AND(ISNUMBER('Test Sample Data'!V108),'Test Sample Data'!V108&lt;35,'Test Sample Data'!V108&gt;0),'Test Sample Data'!V108-'Choose Housekeeping Genes'!W$20,35-'Choose Housekeeping Genes'!W$20),"")</f>
        <v/>
      </c>
      <c r="W108" s="144" t="str">
        <f>'Control Sample Data'!A108</f>
        <v>lncPrep</v>
      </c>
      <c r="X108" s="145" t="s">
        <v>230</v>
      </c>
      <c r="Y108" s="22" t="str">
        <f>IF(SUM('Control Sample Data'!C$3:C$194)&gt;10,IF(AND(ISNUMBER('Control Sample Data'!C108),'Control Sample Data'!C108&lt;35,'Control Sample Data'!C108&gt;0),'Control Sample Data'!C108-'Choose Housekeeping Genes'!AA$20,35-'Choose Housekeeping Genes'!AA$20),"")</f>
        <v/>
      </c>
      <c r="Z108" s="22" t="str">
        <f>IF(SUM('Control Sample Data'!D$3:D$194)&gt;10,IF(AND(ISNUMBER('Control Sample Data'!D108),'Control Sample Data'!D108&lt;35,'Control Sample Data'!D108&gt;0),'Control Sample Data'!D108-'Choose Housekeeping Genes'!AB$20,35-'Choose Housekeeping Genes'!AB$20),"")</f>
        <v/>
      </c>
      <c r="AA108" s="22" t="str">
        <f>IF(SUM('Control Sample Data'!E$3:E$194)&gt;10,IF(AND(ISNUMBER('Control Sample Data'!E108),'Control Sample Data'!E108&lt;35,'Control Sample Data'!E108&gt;0),'Control Sample Data'!E108-'Choose Housekeeping Genes'!AC$20,35-'Choose Housekeeping Genes'!AC$20),"")</f>
        <v/>
      </c>
      <c r="AB108" s="22" t="str">
        <f>IF(SUM('Control Sample Data'!F$3:F$194)&gt;10,IF(AND(ISNUMBER('Control Sample Data'!F108),'Control Sample Data'!F108&lt;35,'Control Sample Data'!F108&gt;0),'Control Sample Data'!F108-'Choose Housekeeping Genes'!AD$20,35-'Choose Housekeeping Genes'!AD$20),"")</f>
        <v/>
      </c>
      <c r="AC108" s="22" t="str">
        <f>IF(SUM('Control Sample Data'!G$3:G$194)&gt;10,IF(AND(ISNUMBER('Control Sample Data'!G108),'Control Sample Data'!G108&lt;35,'Control Sample Data'!G108&gt;0),'Control Sample Data'!G108-'Choose Housekeeping Genes'!AE$20,35-'Choose Housekeeping Genes'!AE$20),"")</f>
        <v/>
      </c>
      <c r="AD108" s="22" t="str">
        <f>IF(SUM('Control Sample Data'!H$3:H$194)&gt;10,IF(AND(ISNUMBER('Control Sample Data'!H108),'Control Sample Data'!H108&lt;35,'Control Sample Data'!H108&gt;0),'Control Sample Data'!H108-'Choose Housekeeping Genes'!AF$20,35-'Choose Housekeeping Genes'!AF$20),"")</f>
        <v/>
      </c>
      <c r="AE108" s="22" t="str">
        <f>IF(SUM('Control Sample Data'!I$3:I$194)&gt;10,IF(AND(ISNUMBER('Control Sample Data'!I108),'Control Sample Data'!I108&lt;35,'Control Sample Data'!I108&gt;0),'Control Sample Data'!I108-'Choose Housekeeping Genes'!AG$20,35-'Choose Housekeeping Genes'!AG$20),"")</f>
        <v/>
      </c>
      <c r="AF108" s="22" t="str">
        <f>IF(SUM('Control Sample Data'!J$3:J$194)&gt;10,IF(AND(ISNUMBER('Control Sample Data'!J108),'Control Sample Data'!J108&lt;35,'Control Sample Data'!J108&gt;0),'Control Sample Data'!J108-'Choose Housekeeping Genes'!AH$20,35-'Choose Housekeeping Genes'!AH$20),"")</f>
        <v/>
      </c>
      <c r="AG108" s="22" t="str">
        <f>IF(SUM('Control Sample Data'!K$3:K$194)&gt;10,IF(AND(ISNUMBER('Control Sample Data'!K108),'Control Sample Data'!K108&lt;35,'Control Sample Data'!K108&gt;0),'Control Sample Data'!K108-'Choose Housekeeping Genes'!AI$20,35-'Choose Housekeeping Genes'!AI$20),"")</f>
        <v/>
      </c>
      <c r="AH108" s="22" t="str">
        <f>IF(SUM('Control Sample Data'!L$3:L$194)&gt;10,IF(AND(ISNUMBER('Control Sample Data'!L108),'Control Sample Data'!L108&lt;35,'Control Sample Data'!L108&gt;0),'Control Sample Data'!L108-'Choose Housekeeping Genes'!AJ$20,35-'Choose Housekeeping Genes'!AJ$20),"")</f>
        <v/>
      </c>
      <c r="AI108" s="22" t="str">
        <f>IF(SUM('Control Sample Data'!M$3:M$194)&gt;10,IF(AND(ISNUMBER('Control Sample Data'!M108),'Control Sample Data'!M108&lt;35,'Control Sample Data'!M108&gt;0),'Control Sample Data'!M108-'Choose Housekeeping Genes'!AK$20,35-'Choose Housekeeping Genes'!AK$20),"")</f>
        <v/>
      </c>
      <c r="AJ108" s="22" t="str">
        <f>IF(SUM('Control Sample Data'!N$3:N$194)&gt;10,IF(AND(ISNUMBER('Control Sample Data'!N108),'Control Sample Data'!N108&lt;35,'Control Sample Data'!N108&gt;0),'Control Sample Data'!N108-'Choose Housekeeping Genes'!AL$20,35-'Choose Housekeeping Genes'!AL$20),"")</f>
        <v/>
      </c>
      <c r="AK108" s="22" t="str">
        <f>IF(SUM('Control Sample Data'!O$3:O$194)&gt;10,IF(AND(ISNUMBER('Control Sample Data'!O108),'Control Sample Data'!O108&lt;35,'Control Sample Data'!O108&gt;0),'Control Sample Data'!O108-'Choose Housekeeping Genes'!AM$20,35-'Choose Housekeeping Genes'!AM$20),"")</f>
        <v/>
      </c>
      <c r="AL108" s="22" t="str">
        <f>IF(SUM('Control Sample Data'!P$3:P$194)&gt;10,IF(AND(ISNUMBER('Control Sample Data'!P108),'Control Sample Data'!P108&lt;35,'Control Sample Data'!P108&gt;0),'Control Sample Data'!P108-'Choose Housekeeping Genes'!AN$20,35-'Choose Housekeeping Genes'!AN$20),"")</f>
        <v/>
      </c>
      <c r="AM108" s="22" t="str">
        <f>IF(SUM('Control Sample Data'!Q$3:Q$194)&gt;10,IF(AND(ISNUMBER('Control Sample Data'!Q108),'Control Sample Data'!Q108&lt;35,'Control Sample Data'!Q108&gt;0),'Control Sample Data'!Q108-'Choose Housekeeping Genes'!AO$20,35-'Choose Housekeeping Genes'!AO$20),"")</f>
        <v/>
      </c>
      <c r="AN108" s="22" t="str">
        <f>IF(SUM('Control Sample Data'!R$3:R$194)&gt;10,IF(AND(ISNUMBER('Control Sample Data'!R108),'Control Sample Data'!R108&lt;35,'Control Sample Data'!R108&gt;0),'Control Sample Data'!R108-'Choose Housekeeping Genes'!AP$20,35-'Choose Housekeeping Genes'!AP$20),"")</f>
        <v/>
      </c>
      <c r="AO108" s="22" t="str">
        <f>IF(SUM('Control Sample Data'!S$3:S$194)&gt;10,IF(AND(ISNUMBER('Control Sample Data'!S108),'Control Sample Data'!S108&lt;35,'Control Sample Data'!S108&gt;0),'Control Sample Data'!S108-'Choose Housekeeping Genes'!AQ$20,35-'Choose Housekeeping Genes'!AQ$20),"")</f>
        <v/>
      </c>
      <c r="AP108" s="22" t="str">
        <f>IF(SUM('Control Sample Data'!T$3:T$194)&gt;10,IF(AND(ISNUMBER('Control Sample Data'!T108),'Control Sample Data'!T108&lt;35,'Control Sample Data'!T108&gt;0),'Control Sample Data'!T108-'Choose Housekeeping Genes'!AR$20,35-'Choose Housekeeping Genes'!AR$20),"")</f>
        <v/>
      </c>
      <c r="AQ108" s="22" t="str">
        <f>IF(SUM('Control Sample Data'!U$3:U$194)&gt;10,IF(AND(ISNUMBER('Control Sample Data'!U108),'Control Sample Data'!U108&lt;35,'Control Sample Data'!U108&gt;0),'Control Sample Data'!U108-'Choose Housekeeping Genes'!AS$20,35-'Choose Housekeeping Genes'!AS$20),"")</f>
        <v/>
      </c>
      <c r="AR108" s="22" t="str">
        <f>IF(SUM('Control Sample Data'!V$3:V$194)&gt;10,IF(AND(ISNUMBER('Control Sample Data'!V108),'Control Sample Data'!V108&lt;35,'Control Sample Data'!V108&gt;0),'Control Sample Data'!V108-'Choose Housekeeping Genes'!AT$20,35-'Choose Housekeeping Genes'!AT$20),"")</f>
        <v/>
      </c>
      <c r="AS108" s="73" t="str">
        <f>'Control Sample Data'!A108</f>
        <v>lncPrep</v>
      </c>
      <c r="AT108" s="21" t="s">
        <v>230</v>
      </c>
      <c r="AU108" s="22" t="str">
        <f ca="1">IF(ISNUMBER(C108-'Choose Housekeeping Genes'!D$12),C108-'Choose Housekeeping Genes'!D$12,"")</f>
        <v/>
      </c>
      <c r="AV108" s="22" t="str">
        <f ca="1">IF(ISNUMBER(D108-'Choose Housekeeping Genes'!E$12),D108-'Choose Housekeeping Genes'!E$12,"")</f>
        <v/>
      </c>
      <c r="AW108" s="22" t="str">
        <f ca="1">IF(ISNUMBER(E108-'Choose Housekeeping Genes'!F$12),E108-'Choose Housekeeping Genes'!F$12,"")</f>
        <v/>
      </c>
      <c r="AX108" s="22" t="str">
        <f ca="1">IF(ISNUMBER(F108-'Choose Housekeeping Genes'!G$12),F108-'Choose Housekeeping Genes'!G$12,"")</f>
        <v/>
      </c>
      <c r="AY108" s="22" t="str">
        <f ca="1">IF(ISNUMBER(G108-'Choose Housekeeping Genes'!H$12),G108-'Choose Housekeeping Genes'!H$12,"")</f>
        <v/>
      </c>
      <c r="AZ108" s="22" t="str">
        <f ca="1">IF(ISNUMBER(H108-'Choose Housekeeping Genes'!I$12),H108-'Choose Housekeeping Genes'!I$12,"")</f>
        <v/>
      </c>
      <c r="BA108" s="22" t="str">
        <f ca="1">IF(ISNUMBER(I108-'Choose Housekeeping Genes'!J$12),I108-'Choose Housekeeping Genes'!J$12,"")</f>
        <v/>
      </c>
      <c r="BB108" s="22" t="str">
        <f ca="1">IF(ISNUMBER(J108-'Choose Housekeeping Genes'!K$12),J108-'Choose Housekeeping Genes'!K$12,"")</f>
        <v/>
      </c>
      <c r="BC108" s="22" t="str">
        <f ca="1">IF(ISNUMBER(K108-'Choose Housekeeping Genes'!L$12),K108-'Choose Housekeeping Genes'!L$12,"")</f>
        <v/>
      </c>
      <c r="BD108" s="22" t="str">
        <f ca="1">IF(ISNUMBER(L108-'Choose Housekeeping Genes'!M$12),L108-'Choose Housekeeping Genes'!M$12,"")</f>
        <v/>
      </c>
      <c r="BE108" s="22" t="str">
        <f ca="1">IF(ISNUMBER(M108-'Choose Housekeeping Genes'!N$12),M108-'Choose Housekeeping Genes'!N$12,"")</f>
        <v/>
      </c>
      <c r="BF108" s="22" t="str">
        <f ca="1">IF(ISNUMBER(N108-'Choose Housekeeping Genes'!O$12),N108-'Choose Housekeeping Genes'!O$12,"")</f>
        <v/>
      </c>
      <c r="BG108" s="22" t="str">
        <f ca="1">IF(ISNUMBER(O108-'Choose Housekeeping Genes'!P$12),O108-'Choose Housekeeping Genes'!P$12,"")</f>
        <v/>
      </c>
      <c r="BH108" s="22" t="str">
        <f ca="1">IF(ISNUMBER(P108-'Choose Housekeeping Genes'!Q$12),P108-'Choose Housekeeping Genes'!Q$12,"")</f>
        <v/>
      </c>
      <c r="BI108" s="22" t="str">
        <f ca="1">IF(ISNUMBER(Q108-'Choose Housekeeping Genes'!R$12),Q108-'Choose Housekeeping Genes'!R$12,"")</f>
        <v/>
      </c>
      <c r="BJ108" s="22" t="str">
        <f ca="1">IF(ISNUMBER(R108-'Choose Housekeeping Genes'!S$12),R108-'Choose Housekeeping Genes'!S$12,"")</f>
        <v/>
      </c>
      <c r="BK108" s="22" t="str">
        <f ca="1">IF(ISNUMBER(S108-'Choose Housekeeping Genes'!T$12),S108-'Choose Housekeeping Genes'!T$12,"")</f>
        <v/>
      </c>
      <c r="BL108" s="22" t="str">
        <f ca="1">IF(ISNUMBER(T108-'Choose Housekeeping Genes'!U$12),T108-'Choose Housekeeping Genes'!U$12,"")</f>
        <v/>
      </c>
      <c r="BM108" s="22" t="str">
        <f ca="1">IF(ISNUMBER(U108-'Choose Housekeeping Genes'!V$12),U108-'Choose Housekeeping Genes'!V$12,"")</f>
        <v/>
      </c>
      <c r="BN108" s="22" t="str">
        <f ca="1">IF(ISNUMBER(V108-'Choose Housekeeping Genes'!W$12),V108-'Choose Housekeeping Genes'!W$12,"")</f>
        <v/>
      </c>
      <c r="BO108" s="147" t="str">
        <f t="shared" si="91"/>
        <v>lncPrep</v>
      </c>
      <c r="BP108" s="145" t="s">
        <v>230</v>
      </c>
      <c r="BQ108" s="22" t="str">
        <f ca="1">IF(ISNUMBER(Y108-'Choose Housekeeping Genes'!AA$12),Y108-'Choose Housekeeping Genes'!AA$12,"")</f>
        <v/>
      </c>
      <c r="BR108" s="22" t="str">
        <f ca="1">IF(ISNUMBER(Z108-'Choose Housekeeping Genes'!AB$12),Z108-'Choose Housekeeping Genes'!AB$12,"")</f>
        <v/>
      </c>
      <c r="BS108" s="22" t="str">
        <f ca="1">IF(ISNUMBER(AA108-'Choose Housekeeping Genes'!AC$12),AA108-'Choose Housekeeping Genes'!AC$12,"")</f>
        <v/>
      </c>
      <c r="BT108" s="22" t="str">
        <f ca="1">IF(ISNUMBER(AB108-'Choose Housekeeping Genes'!AD$12),AB108-'Choose Housekeeping Genes'!AD$12,"")</f>
        <v/>
      </c>
      <c r="BU108" s="22" t="str">
        <f ca="1">IF(ISNUMBER(AC108-'Choose Housekeeping Genes'!AE$12),AC108-'Choose Housekeeping Genes'!AE$12,"")</f>
        <v/>
      </c>
      <c r="BV108" s="22" t="str">
        <f ca="1">IF(ISNUMBER(AD108-'Choose Housekeeping Genes'!AF$12),AD108-'Choose Housekeeping Genes'!AF$12,"")</f>
        <v/>
      </c>
      <c r="BW108" s="22" t="str">
        <f ca="1">IF(ISNUMBER(AE108-'Choose Housekeeping Genes'!AG$12),AE108-'Choose Housekeeping Genes'!AG$12,"")</f>
        <v/>
      </c>
      <c r="BX108" s="22" t="str">
        <f ca="1">IF(ISNUMBER(AF108-'Choose Housekeeping Genes'!AH$12),AF108-'Choose Housekeeping Genes'!AH$12,"")</f>
        <v/>
      </c>
      <c r="BY108" s="22" t="str">
        <f ca="1">IF(ISNUMBER(AG108-'Choose Housekeeping Genes'!AI$12),AG108-'Choose Housekeeping Genes'!AI$12,"")</f>
        <v/>
      </c>
      <c r="BZ108" s="22" t="str">
        <f ca="1">IF(ISNUMBER(AH108-'Choose Housekeeping Genes'!AJ$12),AH108-'Choose Housekeeping Genes'!AJ$12,"")</f>
        <v/>
      </c>
      <c r="CA108" s="22" t="str">
        <f ca="1">IF(ISNUMBER(AI108-'Choose Housekeeping Genes'!AK$12),AI108-'Choose Housekeeping Genes'!AK$12,"")</f>
        <v/>
      </c>
      <c r="CB108" s="22" t="str">
        <f ca="1">IF(ISNUMBER(AJ108-'Choose Housekeeping Genes'!AL$12),AJ108-'Choose Housekeeping Genes'!AL$12,"")</f>
        <v/>
      </c>
      <c r="CC108" s="22" t="str">
        <f ca="1">IF(ISNUMBER(AK108-'Choose Housekeeping Genes'!AM$12),AK108-'Choose Housekeeping Genes'!AM$12,"")</f>
        <v/>
      </c>
      <c r="CD108" s="22" t="str">
        <f ca="1">IF(ISNUMBER(AL108-'Choose Housekeeping Genes'!AN$12),AL108-'Choose Housekeeping Genes'!AN$12,"")</f>
        <v/>
      </c>
      <c r="CE108" s="22" t="str">
        <f ca="1">IF(ISNUMBER(AM108-'Choose Housekeeping Genes'!AO$12),AM108-'Choose Housekeeping Genes'!AO$12,"")</f>
        <v/>
      </c>
      <c r="CF108" s="22" t="str">
        <f ca="1">IF(ISNUMBER(AN108-'Choose Housekeeping Genes'!AP$12),AN108-'Choose Housekeeping Genes'!AP$12,"")</f>
        <v/>
      </c>
      <c r="CG108" s="22" t="str">
        <f ca="1">IF(ISNUMBER(AO108-'Choose Housekeeping Genes'!AQ$12),AO108-'Choose Housekeeping Genes'!AQ$12,"")</f>
        <v/>
      </c>
      <c r="CH108" s="22" t="str">
        <f ca="1">IF(ISNUMBER(AP108-'Choose Housekeeping Genes'!AR$12),AP108-'Choose Housekeeping Genes'!AR$12,"")</f>
        <v/>
      </c>
      <c r="CI108" s="22" t="str">
        <f ca="1">IF(ISNUMBER(AQ108-'Choose Housekeeping Genes'!AS$12),AQ108-'Choose Housekeeping Genes'!AS$12,"")</f>
        <v/>
      </c>
      <c r="CJ108" s="22" t="str">
        <f ca="1">IF(ISNUMBER(AR108-'Choose Housekeeping Genes'!AT$12),AR108-'Choose Housekeeping Genes'!AT$12,"")</f>
        <v/>
      </c>
      <c r="CK108" s="69" t="e">
        <f t="shared" ca="1" si="49"/>
        <v>#DIV/0!</v>
      </c>
      <c r="CL108" s="148" t="e">
        <f t="shared" ca="1" si="50"/>
        <v>#DIV/0!</v>
      </c>
      <c r="DA108" s="73" t="str">
        <f>'Transcript table'!C116</f>
        <v>lncPrep</v>
      </c>
      <c r="DB108" s="21" t="s">
        <v>230</v>
      </c>
      <c r="DC108" s="68" t="str">
        <f t="shared" ca="1" si="51"/>
        <v/>
      </c>
      <c r="DD108" s="68" t="str">
        <f t="shared" ca="1" si="52"/>
        <v/>
      </c>
      <c r="DE108" s="68" t="str">
        <f t="shared" ca="1" si="53"/>
        <v/>
      </c>
      <c r="DF108" s="68" t="str">
        <f t="shared" ca="1" si="54"/>
        <v/>
      </c>
      <c r="DG108" s="68" t="str">
        <f t="shared" ca="1" si="55"/>
        <v/>
      </c>
      <c r="DH108" s="68" t="str">
        <f t="shared" ca="1" si="56"/>
        <v/>
      </c>
      <c r="DI108" s="68" t="str">
        <f t="shared" ca="1" si="57"/>
        <v/>
      </c>
      <c r="DJ108" s="68" t="str">
        <f t="shared" ca="1" si="58"/>
        <v/>
      </c>
      <c r="DK108" s="68" t="str">
        <f t="shared" ca="1" si="59"/>
        <v/>
      </c>
      <c r="DL108" s="68" t="str">
        <f t="shared" ca="1" si="60"/>
        <v/>
      </c>
      <c r="DM108" s="68" t="str">
        <f t="shared" ca="1" si="61"/>
        <v/>
      </c>
      <c r="DN108" s="68" t="str">
        <f t="shared" ca="1" si="62"/>
        <v/>
      </c>
      <c r="DO108" s="68" t="str">
        <f t="shared" ca="1" si="63"/>
        <v/>
      </c>
      <c r="DP108" s="68" t="str">
        <f t="shared" ca="1" si="64"/>
        <v/>
      </c>
      <c r="DQ108" s="68" t="str">
        <f t="shared" ca="1" si="65"/>
        <v/>
      </c>
      <c r="DR108" s="68" t="str">
        <f t="shared" ca="1" si="66"/>
        <v/>
      </c>
      <c r="DS108" s="68" t="str">
        <f t="shared" ca="1" si="67"/>
        <v/>
      </c>
      <c r="DT108" s="68" t="str">
        <f t="shared" ca="1" si="68"/>
        <v/>
      </c>
      <c r="DU108" s="68" t="str">
        <f t="shared" ca="1" si="69"/>
        <v/>
      </c>
      <c r="DV108" s="68" t="str">
        <f t="shared" ca="1" si="70"/>
        <v/>
      </c>
      <c r="DW108" s="146" t="str">
        <f>'Transcript table'!C116</f>
        <v>lncPrep</v>
      </c>
      <c r="DX108" s="145" t="s">
        <v>230</v>
      </c>
      <c r="DY108" s="68" t="str">
        <f t="shared" ca="1" si="71"/>
        <v/>
      </c>
      <c r="DZ108" s="68" t="str">
        <f t="shared" ca="1" si="72"/>
        <v/>
      </c>
      <c r="EA108" s="68" t="str">
        <f t="shared" ca="1" si="73"/>
        <v/>
      </c>
      <c r="EB108" s="68" t="str">
        <f t="shared" ca="1" si="74"/>
        <v/>
      </c>
      <c r="EC108" s="68" t="str">
        <f t="shared" ca="1" si="75"/>
        <v/>
      </c>
      <c r="ED108" s="68" t="str">
        <f t="shared" ca="1" si="76"/>
        <v/>
      </c>
      <c r="EE108" s="68" t="str">
        <f t="shared" ca="1" si="77"/>
        <v/>
      </c>
      <c r="EF108" s="68" t="str">
        <f t="shared" ca="1" si="78"/>
        <v/>
      </c>
      <c r="EG108" s="68" t="str">
        <f t="shared" ca="1" si="79"/>
        <v/>
      </c>
      <c r="EH108" s="68" t="str">
        <f t="shared" ca="1" si="80"/>
        <v/>
      </c>
      <c r="EI108" s="68" t="str">
        <f t="shared" ca="1" si="81"/>
        <v/>
      </c>
      <c r="EJ108" s="68" t="str">
        <f t="shared" ca="1" si="82"/>
        <v/>
      </c>
      <c r="EK108" s="68" t="str">
        <f t="shared" ca="1" si="83"/>
        <v/>
      </c>
      <c r="EL108" s="68" t="str">
        <f t="shared" ca="1" si="84"/>
        <v/>
      </c>
      <c r="EM108" s="68" t="str">
        <f t="shared" ca="1" si="85"/>
        <v/>
      </c>
      <c r="EN108" s="68" t="str">
        <f t="shared" ca="1" si="86"/>
        <v/>
      </c>
      <c r="EO108" s="68" t="str">
        <f t="shared" ca="1" si="87"/>
        <v/>
      </c>
      <c r="EP108" s="68" t="str">
        <f t="shared" ca="1" si="88"/>
        <v/>
      </c>
      <c r="EQ108" s="68" t="str">
        <f t="shared" ca="1" si="89"/>
        <v/>
      </c>
      <c r="ER108" s="68" t="str">
        <f t="shared" ca="1" si="90"/>
        <v/>
      </c>
    </row>
    <row r="109" spans="1:148" ht="12.75" customHeight="1">
      <c r="A109" s="139" t="str">
        <f>'Test Sample Data'!A109</f>
        <v>lncRNA033862</v>
      </c>
      <c r="B109" s="141" t="s">
        <v>228</v>
      </c>
      <c r="C109" s="22" t="str">
        <f>IF(SUM('Test Sample Data'!C$3:C$194)&gt;10,IF(AND(ISNUMBER('Test Sample Data'!C109),'Test Sample Data'!C109&lt;35,'Test Sample Data'!C109&gt;0),'Test Sample Data'!C109-'Choose Housekeeping Genes'!D$20,35-'Choose Housekeeping Genes'!D$20),"")</f>
        <v/>
      </c>
      <c r="D109" s="22" t="str">
        <f>IF(SUM('Test Sample Data'!D$3:D$194)&gt;10,IF(AND(ISNUMBER('Test Sample Data'!D109),'Test Sample Data'!D109&lt;35,'Test Sample Data'!D109&gt;0),'Test Sample Data'!D109-'Choose Housekeeping Genes'!E$20,35-'Choose Housekeeping Genes'!E$20),"")</f>
        <v/>
      </c>
      <c r="E109" s="22" t="str">
        <f>IF(SUM('Test Sample Data'!E$3:E$194)&gt;10,IF(AND(ISNUMBER('Test Sample Data'!E109),'Test Sample Data'!E109&lt;35,'Test Sample Data'!E109&gt;0),'Test Sample Data'!E109-'Choose Housekeeping Genes'!F$20,35-'Choose Housekeeping Genes'!F$20),"")</f>
        <v/>
      </c>
      <c r="F109" s="22" t="str">
        <f>IF(SUM('Test Sample Data'!F$3:F$194)&gt;10,IF(AND(ISNUMBER('Test Sample Data'!F109),'Test Sample Data'!F109&lt;35,'Test Sample Data'!F109&gt;0),'Test Sample Data'!F109-'Choose Housekeeping Genes'!G$20,35-'Choose Housekeeping Genes'!G$20),"")</f>
        <v/>
      </c>
      <c r="G109" s="22" t="str">
        <f>IF(SUM('Test Sample Data'!G$3:G$194)&gt;10,IF(AND(ISNUMBER('Test Sample Data'!G109),'Test Sample Data'!G109&lt;35,'Test Sample Data'!G109&gt;0),'Test Sample Data'!G109-'Choose Housekeeping Genes'!H$20,35-'Choose Housekeeping Genes'!H$20),"")</f>
        <v/>
      </c>
      <c r="H109" s="22" t="str">
        <f>IF(SUM('Test Sample Data'!H$3:H$194)&gt;10,IF(AND(ISNUMBER('Test Sample Data'!H109),'Test Sample Data'!H109&lt;35,'Test Sample Data'!H109&gt;0),'Test Sample Data'!H109-'Choose Housekeeping Genes'!I$20,35-'Choose Housekeeping Genes'!I$20),"")</f>
        <v/>
      </c>
      <c r="I109" s="22" t="str">
        <f>IF(SUM('Test Sample Data'!I$3:I$194)&gt;10,IF(AND(ISNUMBER('Test Sample Data'!I109),'Test Sample Data'!I109&lt;35,'Test Sample Data'!I109&gt;0),'Test Sample Data'!I109-'Choose Housekeeping Genes'!J$20,35-'Choose Housekeeping Genes'!J$20),"")</f>
        <v/>
      </c>
      <c r="J109" s="22" t="str">
        <f>IF(SUM('Test Sample Data'!J$3:J$194)&gt;10,IF(AND(ISNUMBER('Test Sample Data'!J109),'Test Sample Data'!J109&lt;35,'Test Sample Data'!J109&gt;0),'Test Sample Data'!J109-'Choose Housekeeping Genes'!K$20,35-'Choose Housekeeping Genes'!K$20),"")</f>
        <v/>
      </c>
      <c r="K109" s="22" t="str">
        <f>IF(SUM('Test Sample Data'!K$3:K$194)&gt;10,IF(AND(ISNUMBER('Test Sample Data'!K109),'Test Sample Data'!K109&lt;35,'Test Sample Data'!K109&gt;0),'Test Sample Data'!K109-'Choose Housekeeping Genes'!L$20,35-'Choose Housekeeping Genes'!L$20),"")</f>
        <v/>
      </c>
      <c r="L109" s="22" t="str">
        <f>IF(SUM('Test Sample Data'!L$3:L$194)&gt;10,IF(AND(ISNUMBER('Test Sample Data'!L109),'Test Sample Data'!L109&lt;35,'Test Sample Data'!L109&gt;0),'Test Sample Data'!L109-'Choose Housekeeping Genes'!M$20,35-'Choose Housekeeping Genes'!M$20),"")</f>
        <v/>
      </c>
      <c r="M109" s="22" t="str">
        <f>IF(SUM('Test Sample Data'!M$3:M$194)&gt;10,IF(AND(ISNUMBER('Test Sample Data'!M109),'Test Sample Data'!M109&lt;35,'Test Sample Data'!M109&gt;0),'Test Sample Data'!M109-'Choose Housekeeping Genes'!N$20,35-'Choose Housekeeping Genes'!N$20),"")</f>
        <v/>
      </c>
      <c r="N109" s="22" t="str">
        <f>IF(SUM('Test Sample Data'!N$3:N$194)&gt;10,IF(AND(ISNUMBER('Test Sample Data'!N109),'Test Sample Data'!N109&lt;35,'Test Sample Data'!N109&gt;0),'Test Sample Data'!N109-'Choose Housekeeping Genes'!O$20,35-'Choose Housekeeping Genes'!O$20),"")</f>
        <v/>
      </c>
      <c r="O109" s="22" t="str">
        <f>IF(SUM('Test Sample Data'!O$3:O$194)&gt;10,IF(AND(ISNUMBER('Test Sample Data'!O109),'Test Sample Data'!O109&lt;35,'Test Sample Data'!O109&gt;0),'Test Sample Data'!O109-'Choose Housekeeping Genes'!P$20,35-'Choose Housekeeping Genes'!P$20),"")</f>
        <v/>
      </c>
      <c r="P109" s="22" t="str">
        <f>IF(SUM('Test Sample Data'!P$3:P$194)&gt;10,IF(AND(ISNUMBER('Test Sample Data'!P109),'Test Sample Data'!P109&lt;35,'Test Sample Data'!P109&gt;0),'Test Sample Data'!P109-'Choose Housekeeping Genes'!Q$20,35-'Choose Housekeeping Genes'!Q$20),"")</f>
        <v/>
      </c>
      <c r="Q109" s="22" t="str">
        <f>IF(SUM('Test Sample Data'!Q$3:Q$194)&gt;10,IF(AND(ISNUMBER('Test Sample Data'!Q109),'Test Sample Data'!Q109&lt;35,'Test Sample Data'!Q109&gt;0),'Test Sample Data'!Q109-'Choose Housekeeping Genes'!R$20,35-'Choose Housekeeping Genes'!R$20),"")</f>
        <v/>
      </c>
      <c r="R109" s="22" t="str">
        <f>IF(SUM('Test Sample Data'!R$3:R$194)&gt;10,IF(AND(ISNUMBER('Test Sample Data'!R109),'Test Sample Data'!R109&lt;35,'Test Sample Data'!R109&gt;0),'Test Sample Data'!R109-'Choose Housekeeping Genes'!S$20,35-'Choose Housekeeping Genes'!S$20),"")</f>
        <v/>
      </c>
      <c r="S109" s="22" t="str">
        <f>IF(SUM('Test Sample Data'!S$3:S$194)&gt;10,IF(AND(ISNUMBER('Test Sample Data'!S109),'Test Sample Data'!S109&lt;35,'Test Sample Data'!S109&gt;0),'Test Sample Data'!S109-'Choose Housekeeping Genes'!T$20,35-'Choose Housekeeping Genes'!T$20),"")</f>
        <v/>
      </c>
      <c r="T109" s="22" t="str">
        <f>IF(SUM('Test Sample Data'!T$3:T$194)&gt;10,IF(AND(ISNUMBER('Test Sample Data'!T109),'Test Sample Data'!T109&lt;35,'Test Sample Data'!T109&gt;0),'Test Sample Data'!T109-'Choose Housekeeping Genes'!U$20,35-'Choose Housekeeping Genes'!U$20),"")</f>
        <v/>
      </c>
      <c r="U109" s="22" t="str">
        <f>IF(SUM('Test Sample Data'!U$3:U$194)&gt;10,IF(AND(ISNUMBER('Test Sample Data'!U109),'Test Sample Data'!U109&lt;35,'Test Sample Data'!U109&gt;0),'Test Sample Data'!U109-'Choose Housekeeping Genes'!V$20,35-'Choose Housekeeping Genes'!V$20),"")</f>
        <v/>
      </c>
      <c r="V109" s="22" t="str">
        <f>IF(SUM('Test Sample Data'!V$3:V$194)&gt;10,IF(AND(ISNUMBER('Test Sample Data'!V109),'Test Sample Data'!V109&lt;35,'Test Sample Data'!V109&gt;0),'Test Sample Data'!V109-'Choose Housekeeping Genes'!W$20,35-'Choose Housekeeping Genes'!W$20),"")</f>
        <v/>
      </c>
      <c r="W109" s="144" t="str">
        <f>'Control Sample Data'!A109</f>
        <v>lncRNA033862</v>
      </c>
      <c r="X109" s="145" t="s">
        <v>228</v>
      </c>
      <c r="Y109" s="22" t="str">
        <f>IF(SUM('Control Sample Data'!C$3:C$194)&gt;10,IF(AND(ISNUMBER('Control Sample Data'!C109),'Control Sample Data'!C109&lt;35,'Control Sample Data'!C109&gt;0),'Control Sample Data'!C109-'Choose Housekeeping Genes'!AA$20,35-'Choose Housekeeping Genes'!AA$20),"")</f>
        <v/>
      </c>
      <c r="Z109" s="22" t="str">
        <f>IF(SUM('Control Sample Data'!D$3:D$194)&gt;10,IF(AND(ISNUMBER('Control Sample Data'!D109),'Control Sample Data'!D109&lt;35,'Control Sample Data'!D109&gt;0),'Control Sample Data'!D109-'Choose Housekeeping Genes'!AB$20,35-'Choose Housekeeping Genes'!AB$20),"")</f>
        <v/>
      </c>
      <c r="AA109" s="22" t="str">
        <f>IF(SUM('Control Sample Data'!E$3:E$194)&gt;10,IF(AND(ISNUMBER('Control Sample Data'!E109),'Control Sample Data'!E109&lt;35,'Control Sample Data'!E109&gt;0),'Control Sample Data'!E109-'Choose Housekeeping Genes'!AC$20,35-'Choose Housekeeping Genes'!AC$20),"")</f>
        <v/>
      </c>
      <c r="AB109" s="22" t="str">
        <f>IF(SUM('Control Sample Data'!F$3:F$194)&gt;10,IF(AND(ISNUMBER('Control Sample Data'!F109),'Control Sample Data'!F109&lt;35,'Control Sample Data'!F109&gt;0),'Control Sample Data'!F109-'Choose Housekeeping Genes'!AD$20,35-'Choose Housekeeping Genes'!AD$20),"")</f>
        <v/>
      </c>
      <c r="AC109" s="22" t="str">
        <f>IF(SUM('Control Sample Data'!G$3:G$194)&gt;10,IF(AND(ISNUMBER('Control Sample Data'!G109),'Control Sample Data'!G109&lt;35,'Control Sample Data'!G109&gt;0),'Control Sample Data'!G109-'Choose Housekeeping Genes'!AE$20,35-'Choose Housekeeping Genes'!AE$20),"")</f>
        <v/>
      </c>
      <c r="AD109" s="22" t="str">
        <f>IF(SUM('Control Sample Data'!H$3:H$194)&gt;10,IF(AND(ISNUMBER('Control Sample Data'!H109),'Control Sample Data'!H109&lt;35,'Control Sample Data'!H109&gt;0),'Control Sample Data'!H109-'Choose Housekeeping Genes'!AF$20,35-'Choose Housekeeping Genes'!AF$20),"")</f>
        <v/>
      </c>
      <c r="AE109" s="22" t="str">
        <f>IF(SUM('Control Sample Data'!I$3:I$194)&gt;10,IF(AND(ISNUMBER('Control Sample Data'!I109),'Control Sample Data'!I109&lt;35,'Control Sample Data'!I109&gt;0),'Control Sample Data'!I109-'Choose Housekeeping Genes'!AG$20,35-'Choose Housekeeping Genes'!AG$20),"")</f>
        <v/>
      </c>
      <c r="AF109" s="22" t="str">
        <f>IF(SUM('Control Sample Data'!J$3:J$194)&gt;10,IF(AND(ISNUMBER('Control Sample Data'!J109),'Control Sample Data'!J109&lt;35,'Control Sample Data'!J109&gt;0),'Control Sample Data'!J109-'Choose Housekeeping Genes'!AH$20,35-'Choose Housekeeping Genes'!AH$20),"")</f>
        <v/>
      </c>
      <c r="AG109" s="22" t="str">
        <f>IF(SUM('Control Sample Data'!K$3:K$194)&gt;10,IF(AND(ISNUMBER('Control Sample Data'!K109),'Control Sample Data'!K109&lt;35,'Control Sample Data'!K109&gt;0),'Control Sample Data'!K109-'Choose Housekeeping Genes'!AI$20,35-'Choose Housekeeping Genes'!AI$20),"")</f>
        <v/>
      </c>
      <c r="AH109" s="22" t="str">
        <f>IF(SUM('Control Sample Data'!L$3:L$194)&gt;10,IF(AND(ISNUMBER('Control Sample Data'!L109),'Control Sample Data'!L109&lt;35,'Control Sample Data'!L109&gt;0),'Control Sample Data'!L109-'Choose Housekeeping Genes'!AJ$20,35-'Choose Housekeeping Genes'!AJ$20),"")</f>
        <v/>
      </c>
      <c r="AI109" s="22" t="str">
        <f>IF(SUM('Control Sample Data'!M$3:M$194)&gt;10,IF(AND(ISNUMBER('Control Sample Data'!M109),'Control Sample Data'!M109&lt;35,'Control Sample Data'!M109&gt;0),'Control Sample Data'!M109-'Choose Housekeeping Genes'!AK$20,35-'Choose Housekeeping Genes'!AK$20),"")</f>
        <v/>
      </c>
      <c r="AJ109" s="22" t="str">
        <f>IF(SUM('Control Sample Data'!N$3:N$194)&gt;10,IF(AND(ISNUMBER('Control Sample Data'!N109),'Control Sample Data'!N109&lt;35,'Control Sample Data'!N109&gt;0),'Control Sample Data'!N109-'Choose Housekeeping Genes'!AL$20,35-'Choose Housekeeping Genes'!AL$20),"")</f>
        <v/>
      </c>
      <c r="AK109" s="22" t="str">
        <f>IF(SUM('Control Sample Data'!O$3:O$194)&gt;10,IF(AND(ISNUMBER('Control Sample Data'!O109),'Control Sample Data'!O109&lt;35,'Control Sample Data'!O109&gt;0),'Control Sample Data'!O109-'Choose Housekeeping Genes'!AM$20,35-'Choose Housekeeping Genes'!AM$20),"")</f>
        <v/>
      </c>
      <c r="AL109" s="22" t="str">
        <f>IF(SUM('Control Sample Data'!P$3:P$194)&gt;10,IF(AND(ISNUMBER('Control Sample Data'!P109),'Control Sample Data'!P109&lt;35,'Control Sample Data'!P109&gt;0),'Control Sample Data'!P109-'Choose Housekeeping Genes'!AN$20,35-'Choose Housekeeping Genes'!AN$20),"")</f>
        <v/>
      </c>
      <c r="AM109" s="22" t="str">
        <f>IF(SUM('Control Sample Data'!Q$3:Q$194)&gt;10,IF(AND(ISNUMBER('Control Sample Data'!Q109),'Control Sample Data'!Q109&lt;35,'Control Sample Data'!Q109&gt;0),'Control Sample Data'!Q109-'Choose Housekeeping Genes'!AO$20,35-'Choose Housekeeping Genes'!AO$20),"")</f>
        <v/>
      </c>
      <c r="AN109" s="22" t="str">
        <f>IF(SUM('Control Sample Data'!R$3:R$194)&gt;10,IF(AND(ISNUMBER('Control Sample Data'!R109),'Control Sample Data'!R109&lt;35,'Control Sample Data'!R109&gt;0),'Control Sample Data'!R109-'Choose Housekeeping Genes'!AP$20,35-'Choose Housekeeping Genes'!AP$20),"")</f>
        <v/>
      </c>
      <c r="AO109" s="22" t="str">
        <f>IF(SUM('Control Sample Data'!S$3:S$194)&gt;10,IF(AND(ISNUMBER('Control Sample Data'!S109),'Control Sample Data'!S109&lt;35,'Control Sample Data'!S109&gt;0),'Control Sample Data'!S109-'Choose Housekeeping Genes'!AQ$20,35-'Choose Housekeeping Genes'!AQ$20),"")</f>
        <v/>
      </c>
      <c r="AP109" s="22" t="str">
        <f>IF(SUM('Control Sample Data'!T$3:T$194)&gt;10,IF(AND(ISNUMBER('Control Sample Data'!T109),'Control Sample Data'!T109&lt;35,'Control Sample Data'!T109&gt;0),'Control Sample Data'!T109-'Choose Housekeeping Genes'!AR$20,35-'Choose Housekeeping Genes'!AR$20),"")</f>
        <v/>
      </c>
      <c r="AQ109" s="22" t="str">
        <f>IF(SUM('Control Sample Data'!U$3:U$194)&gt;10,IF(AND(ISNUMBER('Control Sample Data'!U109),'Control Sample Data'!U109&lt;35,'Control Sample Data'!U109&gt;0),'Control Sample Data'!U109-'Choose Housekeeping Genes'!AS$20,35-'Choose Housekeeping Genes'!AS$20),"")</f>
        <v/>
      </c>
      <c r="AR109" s="22" t="str">
        <f>IF(SUM('Control Sample Data'!V$3:V$194)&gt;10,IF(AND(ISNUMBER('Control Sample Data'!V109),'Control Sample Data'!V109&lt;35,'Control Sample Data'!V109&gt;0),'Control Sample Data'!V109-'Choose Housekeeping Genes'!AT$20,35-'Choose Housekeeping Genes'!AT$20),"")</f>
        <v/>
      </c>
      <c r="AS109" s="73" t="str">
        <f>'Control Sample Data'!A109</f>
        <v>lncRNA033862</v>
      </c>
      <c r="AT109" s="21" t="s">
        <v>228</v>
      </c>
      <c r="AU109" s="22" t="str">
        <f ca="1">IF(ISNUMBER(C109-'Choose Housekeeping Genes'!D$12),C109-'Choose Housekeeping Genes'!D$12,"")</f>
        <v/>
      </c>
      <c r="AV109" s="22" t="str">
        <f ca="1">IF(ISNUMBER(D109-'Choose Housekeeping Genes'!E$12),D109-'Choose Housekeeping Genes'!E$12,"")</f>
        <v/>
      </c>
      <c r="AW109" s="22" t="str">
        <f ca="1">IF(ISNUMBER(E109-'Choose Housekeeping Genes'!F$12),E109-'Choose Housekeeping Genes'!F$12,"")</f>
        <v/>
      </c>
      <c r="AX109" s="22" t="str">
        <f ca="1">IF(ISNUMBER(F109-'Choose Housekeeping Genes'!G$12),F109-'Choose Housekeeping Genes'!G$12,"")</f>
        <v/>
      </c>
      <c r="AY109" s="22" t="str">
        <f ca="1">IF(ISNUMBER(G109-'Choose Housekeeping Genes'!H$12),G109-'Choose Housekeeping Genes'!H$12,"")</f>
        <v/>
      </c>
      <c r="AZ109" s="22" t="str">
        <f ca="1">IF(ISNUMBER(H109-'Choose Housekeeping Genes'!I$12),H109-'Choose Housekeeping Genes'!I$12,"")</f>
        <v/>
      </c>
      <c r="BA109" s="22" t="str">
        <f ca="1">IF(ISNUMBER(I109-'Choose Housekeeping Genes'!J$12),I109-'Choose Housekeeping Genes'!J$12,"")</f>
        <v/>
      </c>
      <c r="BB109" s="22" t="str">
        <f ca="1">IF(ISNUMBER(J109-'Choose Housekeeping Genes'!K$12),J109-'Choose Housekeeping Genes'!K$12,"")</f>
        <v/>
      </c>
      <c r="BC109" s="22" t="str">
        <f ca="1">IF(ISNUMBER(K109-'Choose Housekeeping Genes'!L$12),K109-'Choose Housekeeping Genes'!L$12,"")</f>
        <v/>
      </c>
      <c r="BD109" s="22" t="str">
        <f ca="1">IF(ISNUMBER(L109-'Choose Housekeeping Genes'!M$12),L109-'Choose Housekeeping Genes'!M$12,"")</f>
        <v/>
      </c>
      <c r="BE109" s="22" t="str">
        <f ca="1">IF(ISNUMBER(M109-'Choose Housekeeping Genes'!N$12),M109-'Choose Housekeeping Genes'!N$12,"")</f>
        <v/>
      </c>
      <c r="BF109" s="22" t="str">
        <f ca="1">IF(ISNUMBER(N109-'Choose Housekeeping Genes'!O$12),N109-'Choose Housekeeping Genes'!O$12,"")</f>
        <v/>
      </c>
      <c r="BG109" s="22" t="str">
        <f ca="1">IF(ISNUMBER(O109-'Choose Housekeeping Genes'!P$12),O109-'Choose Housekeeping Genes'!P$12,"")</f>
        <v/>
      </c>
      <c r="BH109" s="22" t="str">
        <f ca="1">IF(ISNUMBER(P109-'Choose Housekeeping Genes'!Q$12),P109-'Choose Housekeeping Genes'!Q$12,"")</f>
        <v/>
      </c>
      <c r="BI109" s="22" t="str">
        <f ca="1">IF(ISNUMBER(Q109-'Choose Housekeeping Genes'!R$12),Q109-'Choose Housekeeping Genes'!R$12,"")</f>
        <v/>
      </c>
      <c r="BJ109" s="22" t="str">
        <f ca="1">IF(ISNUMBER(R109-'Choose Housekeeping Genes'!S$12),R109-'Choose Housekeeping Genes'!S$12,"")</f>
        <v/>
      </c>
      <c r="BK109" s="22" t="str">
        <f ca="1">IF(ISNUMBER(S109-'Choose Housekeeping Genes'!T$12),S109-'Choose Housekeeping Genes'!T$12,"")</f>
        <v/>
      </c>
      <c r="BL109" s="22" t="str">
        <f ca="1">IF(ISNUMBER(T109-'Choose Housekeeping Genes'!U$12),T109-'Choose Housekeeping Genes'!U$12,"")</f>
        <v/>
      </c>
      <c r="BM109" s="22" t="str">
        <f ca="1">IF(ISNUMBER(U109-'Choose Housekeeping Genes'!V$12),U109-'Choose Housekeeping Genes'!V$12,"")</f>
        <v/>
      </c>
      <c r="BN109" s="22" t="str">
        <f ca="1">IF(ISNUMBER(V109-'Choose Housekeeping Genes'!W$12),V109-'Choose Housekeeping Genes'!W$12,"")</f>
        <v/>
      </c>
      <c r="BO109" s="147" t="str">
        <f t="shared" si="91"/>
        <v>lncRNA033862</v>
      </c>
      <c r="BP109" s="145" t="s">
        <v>228</v>
      </c>
      <c r="BQ109" s="22" t="str">
        <f ca="1">IF(ISNUMBER(Y109-'Choose Housekeeping Genes'!AA$12),Y109-'Choose Housekeeping Genes'!AA$12,"")</f>
        <v/>
      </c>
      <c r="BR109" s="22" t="str">
        <f ca="1">IF(ISNUMBER(Z109-'Choose Housekeeping Genes'!AB$12),Z109-'Choose Housekeeping Genes'!AB$12,"")</f>
        <v/>
      </c>
      <c r="BS109" s="22" t="str">
        <f ca="1">IF(ISNUMBER(AA109-'Choose Housekeeping Genes'!AC$12),AA109-'Choose Housekeeping Genes'!AC$12,"")</f>
        <v/>
      </c>
      <c r="BT109" s="22" t="str">
        <f ca="1">IF(ISNUMBER(AB109-'Choose Housekeeping Genes'!AD$12),AB109-'Choose Housekeeping Genes'!AD$12,"")</f>
        <v/>
      </c>
      <c r="BU109" s="22" t="str">
        <f ca="1">IF(ISNUMBER(AC109-'Choose Housekeeping Genes'!AE$12),AC109-'Choose Housekeeping Genes'!AE$12,"")</f>
        <v/>
      </c>
      <c r="BV109" s="22" t="str">
        <f ca="1">IF(ISNUMBER(AD109-'Choose Housekeeping Genes'!AF$12),AD109-'Choose Housekeeping Genes'!AF$12,"")</f>
        <v/>
      </c>
      <c r="BW109" s="22" t="str">
        <f ca="1">IF(ISNUMBER(AE109-'Choose Housekeeping Genes'!AG$12),AE109-'Choose Housekeeping Genes'!AG$12,"")</f>
        <v/>
      </c>
      <c r="BX109" s="22" t="str">
        <f ca="1">IF(ISNUMBER(AF109-'Choose Housekeeping Genes'!AH$12),AF109-'Choose Housekeeping Genes'!AH$12,"")</f>
        <v/>
      </c>
      <c r="BY109" s="22" t="str">
        <f ca="1">IF(ISNUMBER(AG109-'Choose Housekeeping Genes'!AI$12),AG109-'Choose Housekeeping Genes'!AI$12,"")</f>
        <v/>
      </c>
      <c r="BZ109" s="22" t="str">
        <f ca="1">IF(ISNUMBER(AH109-'Choose Housekeeping Genes'!AJ$12),AH109-'Choose Housekeeping Genes'!AJ$12,"")</f>
        <v/>
      </c>
      <c r="CA109" s="22" t="str">
        <f ca="1">IF(ISNUMBER(AI109-'Choose Housekeeping Genes'!AK$12),AI109-'Choose Housekeeping Genes'!AK$12,"")</f>
        <v/>
      </c>
      <c r="CB109" s="22" t="str">
        <f ca="1">IF(ISNUMBER(AJ109-'Choose Housekeeping Genes'!AL$12),AJ109-'Choose Housekeeping Genes'!AL$12,"")</f>
        <v/>
      </c>
      <c r="CC109" s="22" t="str">
        <f ca="1">IF(ISNUMBER(AK109-'Choose Housekeeping Genes'!AM$12),AK109-'Choose Housekeeping Genes'!AM$12,"")</f>
        <v/>
      </c>
      <c r="CD109" s="22" t="str">
        <f ca="1">IF(ISNUMBER(AL109-'Choose Housekeeping Genes'!AN$12),AL109-'Choose Housekeeping Genes'!AN$12,"")</f>
        <v/>
      </c>
      <c r="CE109" s="22" t="str">
        <f ca="1">IF(ISNUMBER(AM109-'Choose Housekeeping Genes'!AO$12),AM109-'Choose Housekeeping Genes'!AO$12,"")</f>
        <v/>
      </c>
      <c r="CF109" s="22" t="str">
        <f ca="1">IF(ISNUMBER(AN109-'Choose Housekeeping Genes'!AP$12),AN109-'Choose Housekeeping Genes'!AP$12,"")</f>
        <v/>
      </c>
      <c r="CG109" s="22" t="str">
        <f ca="1">IF(ISNUMBER(AO109-'Choose Housekeeping Genes'!AQ$12),AO109-'Choose Housekeeping Genes'!AQ$12,"")</f>
        <v/>
      </c>
      <c r="CH109" s="22" t="str">
        <f ca="1">IF(ISNUMBER(AP109-'Choose Housekeeping Genes'!AR$12),AP109-'Choose Housekeeping Genes'!AR$12,"")</f>
        <v/>
      </c>
      <c r="CI109" s="22" t="str">
        <f ca="1">IF(ISNUMBER(AQ109-'Choose Housekeeping Genes'!AS$12),AQ109-'Choose Housekeeping Genes'!AS$12,"")</f>
        <v/>
      </c>
      <c r="CJ109" s="22" t="str">
        <f ca="1">IF(ISNUMBER(AR109-'Choose Housekeeping Genes'!AT$12),AR109-'Choose Housekeeping Genes'!AT$12,"")</f>
        <v/>
      </c>
      <c r="CK109" s="69" t="e">
        <f t="shared" ca="1" si="49"/>
        <v>#DIV/0!</v>
      </c>
      <c r="CL109" s="148" t="e">
        <f t="shared" ca="1" si="50"/>
        <v>#DIV/0!</v>
      </c>
      <c r="DA109" s="73" t="str">
        <f>'Transcript table'!C117</f>
        <v>lncRNA033862</v>
      </c>
      <c r="DB109" s="21" t="s">
        <v>228</v>
      </c>
      <c r="DC109" s="68" t="str">
        <f t="shared" ca="1" si="51"/>
        <v/>
      </c>
      <c r="DD109" s="68" t="str">
        <f t="shared" ca="1" si="52"/>
        <v/>
      </c>
      <c r="DE109" s="68" t="str">
        <f t="shared" ca="1" si="53"/>
        <v/>
      </c>
      <c r="DF109" s="68" t="str">
        <f t="shared" ca="1" si="54"/>
        <v/>
      </c>
      <c r="DG109" s="68" t="str">
        <f t="shared" ca="1" si="55"/>
        <v/>
      </c>
      <c r="DH109" s="68" t="str">
        <f t="shared" ca="1" si="56"/>
        <v/>
      </c>
      <c r="DI109" s="68" t="str">
        <f t="shared" ca="1" si="57"/>
        <v/>
      </c>
      <c r="DJ109" s="68" t="str">
        <f t="shared" ca="1" si="58"/>
        <v/>
      </c>
      <c r="DK109" s="68" t="str">
        <f t="shared" ca="1" si="59"/>
        <v/>
      </c>
      <c r="DL109" s="68" t="str">
        <f t="shared" ca="1" si="60"/>
        <v/>
      </c>
      <c r="DM109" s="68" t="str">
        <f t="shared" ca="1" si="61"/>
        <v/>
      </c>
      <c r="DN109" s="68" t="str">
        <f t="shared" ca="1" si="62"/>
        <v/>
      </c>
      <c r="DO109" s="68" t="str">
        <f t="shared" ca="1" si="63"/>
        <v/>
      </c>
      <c r="DP109" s="68" t="str">
        <f t="shared" ca="1" si="64"/>
        <v/>
      </c>
      <c r="DQ109" s="68" t="str">
        <f t="shared" ca="1" si="65"/>
        <v/>
      </c>
      <c r="DR109" s="68" t="str">
        <f t="shared" ca="1" si="66"/>
        <v/>
      </c>
      <c r="DS109" s="68" t="str">
        <f t="shared" ca="1" si="67"/>
        <v/>
      </c>
      <c r="DT109" s="68" t="str">
        <f t="shared" ca="1" si="68"/>
        <v/>
      </c>
      <c r="DU109" s="68" t="str">
        <f t="shared" ca="1" si="69"/>
        <v/>
      </c>
      <c r="DV109" s="68" t="str">
        <f t="shared" ca="1" si="70"/>
        <v/>
      </c>
      <c r="DW109" s="146" t="str">
        <f>'Transcript table'!C117</f>
        <v>lncRNA033862</v>
      </c>
      <c r="DX109" s="145" t="s">
        <v>228</v>
      </c>
      <c r="DY109" s="68" t="str">
        <f t="shared" ca="1" si="71"/>
        <v/>
      </c>
      <c r="DZ109" s="68" t="str">
        <f t="shared" ca="1" si="72"/>
        <v/>
      </c>
      <c r="EA109" s="68" t="str">
        <f t="shared" ca="1" si="73"/>
        <v/>
      </c>
      <c r="EB109" s="68" t="str">
        <f t="shared" ca="1" si="74"/>
        <v/>
      </c>
      <c r="EC109" s="68" t="str">
        <f t="shared" ca="1" si="75"/>
        <v/>
      </c>
      <c r="ED109" s="68" t="str">
        <f t="shared" ca="1" si="76"/>
        <v/>
      </c>
      <c r="EE109" s="68" t="str">
        <f t="shared" ca="1" si="77"/>
        <v/>
      </c>
      <c r="EF109" s="68" t="str">
        <f t="shared" ca="1" si="78"/>
        <v/>
      </c>
      <c r="EG109" s="68" t="str">
        <f t="shared" ca="1" si="79"/>
        <v/>
      </c>
      <c r="EH109" s="68" t="str">
        <f t="shared" ca="1" si="80"/>
        <v/>
      </c>
      <c r="EI109" s="68" t="str">
        <f t="shared" ca="1" si="81"/>
        <v/>
      </c>
      <c r="EJ109" s="68" t="str">
        <f t="shared" ca="1" si="82"/>
        <v/>
      </c>
      <c r="EK109" s="68" t="str">
        <f t="shared" ca="1" si="83"/>
        <v/>
      </c>
      <c r="EL109" s="68" t="str">
        <f t="shared" ca="1" si="84"/>
        <v/>
      </c>
      <c r="EM109" s="68" t="str">
        <f t="shared" ca="1" si="85"/>
        <v/>
      </c>
      <c r="EN109" s="68" t="str">
        <f t="shared" ca="1" si="86"/>
        <v/>
      </c>
      <c r="EO109" s="68" t="str">
        <f t="shared" ca="1" si="87"/>
        <v/>
      </c>
      <c r="EP109" s="68" t="str">
        <f t="shared" ca="1" si="88"/>
        <v/>
      </c>
      <c r="EQ109" s="68" t="str">
        <f t="shared" ca="1" si="89"/>
        <v/>
      </c>
      <c r="ER109" s="68" t="str">
        <f t="shared" ca="1" si="90"/>
        <v/>
      </c>
    </row>
    <row r="110" spans="1:148" ht="12.75" customHeight="1">
      <c r="A110" s="139" t="str">
        <f>'Test Sample Data'!A110</f>
        <v>lncRNA-ACOD1</v>
      </c>
      <c r="B110" s="141" t="s">
        <v>226</v>
      </c>
      <c r="C110" s="22" t="str">
        <f>IF(SUM('Test Sample Data'!C$3:C$194)&gt;10,IF(AND(ISNUMBER('Test Sample Data'!C110),'Test Sample Data'!C110&lt;35,'Test Sample Data'!C110&gt;0),'Test Sample Data'!C110-'Choose Housekeeping Genes'!D$20,35-'Choose Housekeeping Genes'!D$20),"")</f>
        <v/>
      </c>
      <c r="D110" s="22" t="str">
        <f>IF(SUM('Test Sample Data'!D$3:D$194)&gt;10,IF(AND(ISNUMBER('Test Sample Data'!D110),'Test Sample Data'!D110&lt;35,'Test Sample Data'!D110&gt;0),'Test Sample Data'!D110-'Choose Housekeeping Genes'!E$20,35-'Choose Housekeeping Genes'!E$20),"")</f>
        <v/>
      </c>
      <c r="E110" s="22" t="str">
        <f>IF(SUM('Test Sample Data'!E$3:E$194)&gt;10,IF(AND(ISNUMBER('Test Sample Data'!E110),'Test Sample Data'!E110&lt;35,'Test Sample Data'!E110&gt;0),'Test Sample Data'!E110-'Choose Housekeeping Genes'!F$20,35-'Choose Housekeeping Genes'!F$20),"")</f>
        <v/>
      </c>
      <c r="F110" s="22" t="str">
        <f>IF(SUM('Test Sample Data'!F$3:F$194)&gt;10,IF(AND(ISNUMBER('Test Sample Data'!F110),'Test Sample Data'!F110&lt;35,'Test Sample Data'!F110&gt;0),'Test Sample Data'!F110-'Choose Housekeeping Genes'!G$20,35-'Choose Housekeeping Genes'!G$20),"")</f>
        <v/>
      </c>
      <c r="G110" s="22" t="str">
        <f>IF(SUM('Test Sample Data'!G$3:G$194)&gt;10,IF(AND(ISNUMBER('Test Sample Data'!G110),'Test Sample Data'!G110&lt;35,'Test Sample Data'!G110&gt;0),'Test Sample Data'!G110-'Choose Housekeeping Genes'!H$20,35-'Choose Housekeeping Genes'!H$20),"")</f>
        <v/>
      </c>
      <c r="H110" s="22" t="str">
        <f>IF(SUM('Test Sample Data'!H$3:H$194)&gt;10,IF(AND(ISNUMBER('Test Sample Data'!H110),'Test Sample Data'!H110&lt;35,'Test Sample Data'!H110&gt;0),'Test Sample Data'!H110-'Choose Housekeeping Genes'!I$20,35-'Choose Housekeeping Genes'!I$20),"")</f>
        <v/>
      </c>
      <c r="I110" s="22" t="str">
        <f>IF(SUM('Test Sample Data'!I$3:I$194)&gt;10,IF(AND(ISNUMBER('Test Sample Data'!I110),'Test Sample Data'!I110&lt;35,'Test Sample Data'!I110&gt;0),'Test Sample Data'!I110-'Choose Housekeeping Genes'!J$20,35-'Choose Housekeeping Genes'!J$20),"")</f>
        <v/>
      </c>
      <c r="J110" s="22" t="str">
        <f>IF(SUM('Test Sample Data'!J$3:J$194)&gt;10,IF(AND(ISNUMBER('Test Sample Data'!J110),'Test Sample Data'!J110&lt;35,'Test Sample Data'!J110&gt;0),'Test Sample Data'!J110-'Choose Housekeeping Genes'!K$20,35-'Choose Housekeeping Genes'!K$20),"")</f>
        <v/>
      </c>
      <c r="K110" s="22" t="str">
        <f>IF(SUM('Test Sample Data'!K$3:K$194)&gt;10,IF(AND(ISNUMBER('Test Sample Data'!K110),'Test Sample Data'!K110&lt;35,'Test Sample Data'!K110&gt;0),'Test Sample Data'!K110-'Choose Housekeeping Genes'!L$20,35-'Choose Housekeeping Genes'!L$20),"")</f>
        <v/>
      </c>
      <c r="L110" s="22" t="str">
        <f>IF(SUM('Test Sample Data'!L$3:L$194)&gt;10,IF(AND(ISNUMBER('Test Sample Data'!L110),'Test Sample Data'!L110&lt;35,'Test Sample Data'!L110&gt;0),'Test Sample Data'!L110-'Choose Housekeeping Genes'!M$20,35-'Choose Housekeeping Genes'!M$20),"")</f>
        <v/>
      </c>
      <c r="M110" s="22" t="str">
        <f>IF(SUM('Test Sample Data'!M$3:M$194)&gt;10,IF(AND(ISNUMBER('Test Sample Data'!M110),'Test Sample Data'!M110&lt;35,'Test Sample Data'!M110&gt;0),'Test Sample Data'!M110-'Choose Housekeeping Genes'!N$20,35-'Choose Housekeeping Genes'!N$20),"")</f>
        <v/>
      </c>
      <c r="N110" s="22" t="str">
        <f>IF(SUM('Test Sample Data'!N$3:N$194)&gt;10,IF(AND(ISNUMBER('Test Sample Data'!N110),'Test Sample Data'!N110&lt;35,'Test Sample Data'!N110&gt;0),'Test Sample Data'!N110-'Choose Housekeeping Genes'!O$20,35-'Choose Housekeeping Genes'!O$20),"")</f>
        <v/>
      </c>
      <c r="O110" s="22" t="str">
        <f>IF(SUM('Test Sample Data'!O$3:O$194)&gt;10,IF(AND(ISNUMBER('Test Sample Data'!O110),'Test Sample Data'!O110&lt;35,'Test Sample Data'!O110&gt;0),'Test Sample Data'!O110-'Choose Housekeeping Genes'!P$20,35-'Choose Housekeeping Genes'!P$20),"")</f>
        <v/>
      </c>
      <c r="P110" s="22" t="str">
        <f>IF(SUM('Test Sample Data'!P$3:P$194)&gt;10,IF(AND(ISNUMBER('Test Sample Data'!P110),'Test Sample Data'!P110&lt;35,'Test Sample Data'!P110&gt;0),'Test Sample Data'!P110-'Choose Housekeeping Genes'!Q$20,35-'Choose Housekeeping Genes'!Q$20),"")</f>
        <v/>
      </c>
      <c r="Q110" s="22" t="str">
        <f>IF(SUM('Test Sample Data'!Q$3:Q$194)&gt;10,IF(AND(ISNUMBER('Test Sample Data'!Q110),'Test Sample Data'!Q110&lt;35,'Test Sample Data'!Q110&gt;0),'Test Sample Data'!Q110-'Choose Housekeeping Genes'!R$20,35-'Choose Housekeeping Genes'!R$20),"")</f>
        <v/>
      </c>
      <c r="R110" s="22" t="str">
        <f>IF(SUM('Test Sample Data'!R$3:R$194)&gt;10,IF(AND(ISNUMBER('Test Sample Data'!R110),'Test Sample Data'!R110&lt;35,'Test Sample Data'!R110&gt;0),'Test Sample Data'!R110-'Choose Housekeeping Genes'!S$20,35-'Choose Housekeeping Genes'!S$20),"")</f>
        <v/>
      </c>
      <c r="S110" s="22" t="str">
        <f>IF(SUM('Test Sample Data'!S$3:S$194)&gt;10,IF(AND(ISNUMBER('Test Sample Data'!S110),'Test Sample Data'!S110&lt;35,'Test Sample Data'!S110&gt;0),'Test Sample Data'!S110-'Choose Housekeeping Genes'!T$20,35-'Choose Housekeeping Genes'!T$20),"")</f>
        <v/>
      </c>
      <c r="T110" s="22" t="str">
        <f>IF(SUM('Test Sample Data'!T$3:T$194)&gt;10,IF(AND(ISNUMBER('Test Sample Data'!T110),'Test Sample Data'!T110&lt;35,'Test Sample Data'!T110&gt;0),'Test Sample Data'!T110-'Choose Housekeeping Genes'!U$20,35-'Choose Housekeeping Genes'!U$20),"")</f>
        <v/>
      </c>
      <c r="U110" s="22" t="str">
        <f>IF(SUM('Test Sample Data'!U$3:U$194)&gt;10,IF(AND(ISNUMBER('Test Sample Data'!U110),'Test Sample Data'!U110&lt;35,'Test Sample Data'!U110&gt;0),'Test Sample Data'!U110-'Choose Housekeeping Genes'!V$20,35-'Choose Housekeeping Genes'!V$20),"")</f>
        <v/>
      </c>
      <c r="V110" s="22" t="str">
        <f>IF(SUM('Test Sample Data'!V$3:V$194)&gt;10,IF(AND(ISNUMBER('Test Sample Data'!V110),'Test Sample Data'!V110&lt;35,'Test Sample Data'!V110&gt;0),'Test Sample Data'!V110-'Choose Housekeeping Genes'!W$20,35-'Choose Housekeeping Genes'!W$20),"")</f>
        <v/>
      </c>
      <c r="W110" s="144" t="str">
        <f>'Control Sample Data'!A110</f>
        <v>lncRNA-ACOD1</v>
      </c>
      <c r="X110" s="145" t="s">
        <v>226</v>
      </c>
      <c r="Y110" s="22" t="str">
        <f>IF(SUM('Control Sample Data'!C$3:C$194)&gt;10,IF(AND(ISNUMBER('Control Sample Data'!C110),'Control Sample Data'!C110&lt;35,'Control Sample Data'!C110&gt;0),'Control Sample Data'!C110-'Choose Housekeeping Genes'!AA$20,35-'Choose Housekeeping Genes'!AA$20),"")</f>
        <v/>
      </c>
      <c r="Z110" s="22" t="str">
        <f>IF(SUM('Control Sample Data'!D$3:D$194)&gt;10,IF(AND(ISNUMBER('Control Sample Data'!D110),'Control Sample Data'!D110&lt;35,'Control Sample Data'!D110&gt;0),'Control Sample Data'!D110-'Choose Housekeeping Genes'!AB$20,35-'Choose Housekeeping Genes'!AB$20),"")</f>
        <v/>
      </c>
      <c r="AA110" s="22" t="str">
        <f>IF(SUM('Control Sample Data'!E$3:E$194)&gt;10,IF(AND(ISNUMBER('Control Sample Data'!E110),'Control Sample Data'!E110&lt;35,'Control Sample Data'!E110&gt;0),'Control Sample Data'!E110-'Choose Housekeeping Genes'!AC$20,35-'Choose Housekeeping Genes'!AC$20),"")</f>
        <v/>
      </c>
      <c r="AB110" s="22" t="str">
        <f>IF(SUM('Control Sample Data'!F$3:F$194)&gt;10,IF(AND(ISNUMBER('Control Sample Data'!F110),'Control Sample Data'!F110&lt;35,'Control Sample Data'!F110&gt;0),'Control Sample Data'!F110-'Choose Housekeeping Genes'!AD$20,35-'Choose Housekeeping Genes'!AD$20),"")</f>
        <v/>
      </c>
      <c r="AC110" s="22" t="str">
        <f>IF(SUM('Control Sample Data'!G$3:G$194)&gt;10,IF(AND(ISNUMBER('Control Sample Data'!G110),'Control Sample Data'!G110&lt;35,'Control Sample Data'!G110&gt;0),'Control Sample Data'!G110-'Choose Housekeeping Genes'!AE$20,35-'Choose Housekeeping Genes'!AE$20),"")</f>
        <v/>
      </c>
      <c r="AD110" s="22" t="str">
        <f>IF(SUM('Control Sample Data'!H$3:H$194)&gt;10,IF(AND(ISNUMBER('Control Sample Data'!H110),'Control Sample Data'!H110&lt;35,'Control Sample Data'!H110&gt;0),'Control Sample Data'!H110-'Choose Housekeeping Genes'!AF$20,35-'Choose Housekeeping Genes'!AF$20),"")</f>
        <v/>
      </c>
      <c r="AE110" s="22" t="str">
        <f>IF(SUM('Control Sample Data'!I$3:I$194)&gt;10,IF(AND(ISNUMBER('Control Sample Data'!I110),'Control Sample Data'!I110&lt;35,'Control Sample Data'!I110&gt;0),'Control Sample Data'!I110-'Choose Housekeeping Genes'!AG$20,35-'Choose Housekeeping Genes'!AG$20),"")</f>
        <v/>
      </c>
      <c r="AF110" s="22" t="str">
        <f>IF(SUM('Control Sample Data'!J$3:J$194)&gt;10,IF(AND(ISNUMBER('Control Sample Data'!J110),'Control Sample Data'!J110&lt;35,'Control Sample Data'!J110&gt;0),'Control Sample Data'!J110-'Choose Housekeeping Genes'!AH$20,35-'Choose Housekeeping Genes'!AH$20),"")</f>
        <v/>
      </c>
      <c r="AG110" s="22" t="str">
        <f>IF(SUM('Control Sample Data'!K$3:K$194)&gt;10,IF(AND(ISNUMBER('Control Sample Data'!K110),'Control Sample Data'!K110&lt;35,'Control Sample Data'!K110&gt;0),'Control Sample Data'!K110-'Choose Housekeeping Genes'!AI$20,35-'Choose Housekeeping Genes'!AI$20),"")</f>
        <v/>
      </c>
      <c r="AH110" s="22" t="str">
        <f>IF(SUM('Control Sample Data'!L$3:L$194)&gt;10,IF(AND(ISNUMBER('Control Sample Data'!L110),'Control Sample Data'!L110&lt;35,'Control Sample Data'!L110&gt;0),'Control Sample Data'!L110-'Choose Housekeeping Genes'!AJ$20,35-'Choose Housekeeping Genes'!AJ$20),"")</f>
        <v/>
      </c>
      <c r="AI110" s="22" t="str">
        <f>IF(SUM('Control Sample Data'!M$3:M$194)&gt;10,IF(AND(ISNUMBER('Control Sample Data'!M110),'Control Sample Data'!M110&lt;35,'Control Sample Data'!M110&gt;0),'Control Sample Data'!M110-'Choose Housekeeping Genes'!AK$20,35-'Choose Housekeeping Genes'!AK$20),"")</f>
        <v/>
      </c>
      <c r="AJ110" s="22" t="str">
        <f>IF(SUM('Control Sample Data'!N$3:N$194)&gt;10,IF(AND(ISNUMBER('Control Sample Data'!N110),'Control Sample Data'!N110&lt;35,'Control Sample Data'!N110&gt;0),'Control Sample Data'!N110-'Choose Housekeeping Genes'!AL$20,35-'Choose Housekeeping Genes'!AL$20),"")</f>
        <v/>
      </c>
      <c r="AK110" s="22" t="str">
        <f>IF(SUM('Control Sample Data'!O$3:O$194)&gt;10,IF(AND(ISNUMBER('Control Sample Data'!O110),'Control Sample Data'!O110&lt;35,'Control Sample Data'!O110&gt;0),'Control Sample Data'!O110-'Choose Housekeeping Genes'!AM$20,35-'Choose Housekeeping Genes'!AM$20),"")</f>
        <v/>
      </c>
      <c r="AL110" s="22" t="str">
        <f>IF(SUM('Control Sample Data'!P$3:P$194)&gt;10,IF(AND(ISNUMBER('Control Sample Data'!P110),'Control Sample Data'!P110&lt;35,'Control Sample Data'!P110&gt;0),'Control Sample Data'!P110-'Choose Housekeeping Genes'!AN$20,35-'Choose Housekeeping Genes'!AN$20),"")</f>
        <v/>
      </c>
      <c r="AM110" s="22" t="str">
        <f>IF(SUM('Control Sample Data'!Q$3:Q$194)&gt;10,IF(AND(ISNUMBER('Control Sample Data'!Q110),'Control Sample Data'!Q110&lt;35,'Control Sample Data'!Q110&gt;0),'Control Sample Data'!Q110-'Choose Housekeeping Genes'!AO$20,35-'Choose Housekeeping Genes'!AO$20),"")</f>
        <v/>
      </c>
      <c r="AN110" s="22" t="str">
        <f>IF(SUM('Control Sample Data'!R$3:R$194)&gt;10,IF(AND(ISNUMBER('Control Sample Data'!R110),'Control Sample Data'!R110&lt;35,'Control Sample Data'!R110&gt;0),'Control Sample Data'!R110-'Choose Housekeeping Genes'!AP$20,35-'Choose Housekeeping Genes'!AP$20),"")</f>
        <v/>
      </c>
      <c r="AO110" s="22" t="str">
        <f>IF(SUM('Control Sample Data'!S$3:S$194)&gt;10,IF(AND(ISNUMBER('Control Sample Data'!S110),'Control Sample Data'!S110&lt;35,'Control Sample Data'!S110&gt;0),'Control Sample Data'!S110-'Choose Housekeeping Genes'!AQ$20,35-'Choose Housekeeping Genes'!AQ$20),"")</f>
        <v/>
      </c>
      <c r="AP110" s="22" t="str">
        <f>IF(SUM('Control Sample Data'!T$3:T$194)&gt;10,IF(AND(ISNUMBER('Control Sample Data'!T110),'Control Sample Data'!T110&lt;35,'Control Sample Data'!T110&gt;0),'Control Sample Data'!T110-'Choose Housekeeping Genes'!AR$20,35-'Choose Housekeeping Genes'!AR$20),"")</f>
        <v/>
      </c>
      <c r="AQ110" s="22" t="str">
        <f>IF(SUM('Control Sample Data'!U$3:U$194)&gt;10,IF(AND(ISNUMBER('Control Sample Data'!U110),'Control Sample Data'!U110&lt;35,'Control Sample Data'!U110&gt;0),'Control Sample Data'!U110-'Choose Housekeeping Genes'!AS$20,35-'Choose Housekeeping Genes'!AS$20),"")</f>
        <v/>
      </c>
      <c r="AR110" s="22" t="str">
        <f>IF(SUM('Control Sample Data'!V$3:V$194)&gt;10,IF(AND(ISNUMBER('Control Sample Data'!V110),'Control Sample Data'!V110&lt;35,'Control Sample Data'!V110&gt;0),'Control Sample Data'!V110-'Choose Housekeeping Genes'!AT$20,35-'Choose Housekeeping Genes'!AT$20),"")</f>
        <v/>
      </c>
      <c r="AS110" s="73" t="str">
        <f>'Control Sample Data'!A110</f>
        <v>lncRNA-ACOD1</v>
      </c>
      <c r="AT110" s="21" t="s">
        <v>226</v>
      </c>
      <c r="AU110" s="22" t="str">
        <f ca="1">IF(ISNUMBER(C110-'Choose Housekeeping Genes'!D$12),C110-'Choose Housekeeping Genes'!D$12,"")</f>
        <v/>
      </c>
      <c r="AV110" s="22" t="str">
        <f ca="1">IF(ISNUMBER(D110-'Choose Housekeeping Genes'!E$12),D110-'Choose Housekeeping Genes'!E$12,"")</f>
        <v/>
      </c>
      <c r="AW110" s="22" t="str">
        <f ca="1">IF(ISNUMBER(E110-'Choose Housekeeping Genes'!F$12),E110-'Choose Housekeeping Genes'!F$12,"")</f>
        <v/>
      </c>
      <c r="AX110" s="22" t="str">
        <f ca="1">IF(ISNUMBER(F110-'Choose Housekeeping Genes'!G$12),F110-'Choose Housekeeping Genes'!G$12,"")</f>
        <v/>
      </c>
      <c r="AY110" s="22" t="str">
        <f ca="1">IF(ISNUMBER(G110-'Choose Housekeeping Genes'!H$12),G110-'Choose Housekeeping Genes'!H$12,"")</f>
        <v/>
      </c>
      <c r="AZ110" s="22" t="str">
        <f ca="1">IF(ISNUMBER(H110-'Choose Housekeeping Genes'!I$12),H110-'Choose Housekeeping Genes'!I$12,"")</f>
        <v/>
      </c>
      <c r="BA110" s="22" t="str">
        <f ca="1">IF(ISNUMBER(I110-'Choose Housekeeping Genes'!J$12),I110-'Choose Housekeeping Genes'!J$12,"")</f>
        <v/>
      </c>
      <c r="BB110" s="22" t="str">
        <f ca="1">IF(ISNUMBER(J110-'Choose Housekeeping Genes'!K$12),J110-'Choose Housekeeping Genes'!K$12,"")</f>
        <v/>
      </c>
      <c r="BC110" s="22" t="str">
        <f ca="1">IF(ISNUMBER(K110-'Choose Housekeeping Genes'!L$12),K110-'Choose Housekeeping Genes'!L$12,"")</f>
        <v/>
      </c>
      <c r="BD110" s="22" t="str">
        <f ca="1">IF(ISNUMBER(L110-'Choose Housekeeping Genes'!M$12),L110-'Choose Housekeeping Genes'!M$12,"")</f>
        <v/>
      </c>
      <c r="BE110" s="22" t="str">
        <f ca="1">IF(ISNUMBER(M110-'Choose Housekeeping Genes'!N$12),M110-'Choose Housekeeping Genes'!N$12,"")</f>
        <v/>
      </c>
      <c r="BF110" s="22" t="str">
        <f ca="1">IF(ISNUMBER(N110-'Choose Housekeeping Genes'!O$12),N110-'Choose Housekeeping Genes'!O$12,"")</f>
        <v/>
      </c>
      <c r="BG110" s="22" t="str">
        <f ca="1">IF(ISNUMBER(O110-'Choose Housekeeping Genes'!P$12),O110-'Choose Housekeeping Genes'!P$12,"")</f>
        <v/>
      </c>
      <c r="BH110" s="22" t="str">
        <f ca="1">IF(ISNUMBER(P110-'Choose Housekeeping Genes'!Q$12),P110-'Choose Housekeeping Genes'!Q$12,"")</f>
        <v/>
      </c>
      <c r="BI110" s="22" t="str">
        <f ca="1">IF(ISNUMBER(Q110-'Choose Housekeeping Genes'!R$12),Q110-'Choose Housekeeping Genes'!R$12,"")</f>
        <v/>
      </c>
      <c r="BJ110" s="22" t="str">
        <f ca="1">IF(ISNUMBER(R110-'Choose Housekeeping Genes'!S$12),R110-'Choose Housekeeping Genes'!S$12,"")</f>
        <v/>
      </c>
      <c r="BK110" s="22" t="str">
        <f ca="1">IF(ISNUMBER(S110-'Choose Housekeeping Genes'!T$12),S110-'Choose Housekeeping Genes'!T$12,"")</f>
        <v/>
      </c>
      <c r="BL110" s="22" t="str">
        <f ca="1">IF(ISNUMBER(T110-'Choose Housekeeping Genes'!U$12),T110-'Choose Housekeeping Genes'!U$12,"")</f>
        <v/>
      </c>
      <c r="BM110" s="22" t="str">
        <f ca="1">IF(ISNUMBER(U110-'Choose Housekeeping Genes'!V$12),U110-'Choose Housekeeping Genes'!V$12,"")</f>
        <v/>
      </c>
      <c r="BN110" s="22" t="str">
        <f ca="1">IF(ISNUMBER(V110-'Choose Housekeeping Genes'!W$12),V110-'Choose Housekeeping Genes'!W$12,"")</f>
        <v/>
      </c>
      <c r="BO110" s="147" t="str">
        <f t="shared" si="91"/>
        <v>lncRNA-ACOD1</v>
      </c>
      <c r="BP110" s="145" t="s">
        <v>226</v>
      </c>
      <c r="BQ110" s="22" t="str">
        <f ca="1">IF(ISNUMBER(Y110-'Choose Housekeeping Genes'!AA$12),Y110-'Choose Housekeeping Genes'!AA$12,"")</f>
        <v/>
      </c>
      <c r="BR110" s="22" t="str">
        <f ca="1">IF(ISNUMBER(Z110-'Choose Housekeeping Genes'!AB$12),Z110-'Choose Housekeeping Genes'!AB$12,"")</f>
        <v/>
      </c>
      <c r="BS110" s="22" t="str">
        <f ca="1">IF(ISNUMBER(AA110-'Choose Housekeeping Genes'!AC$12),AA110-'Choose Housekeeping Genes'!AC$12,"")</f>
        <v/>
      </c>
      <c r="BT110" s="22" t="str">
        <f ca="1">IF(ISNUMBER(AB110-'Choose Housekeeping Genes'!AD$12),AB110-'Choose Housekeeping Genes'!AD$12,"")</f>
        <v/>
      </c>
      <c r="BU110" s="22" t="str">
        <f ca="1">IF(ISNUMBER(AC110-'Choose Housekeeping Genes'!AE$12),AC110-'Choose Housekeeping Genes'!AE$12,"")</f>
        <v/>
      </c>
      <c r="BV110" s="22" t="str">
        <f ca="1">IF(ISNUMBER(AD110-'Choose Housekeeping Genes'!AF$12),AD110-'Choose Housekeeping Genes'!AF$12,"")</f>
        <v/>
      </c>
      <c r="BW110" s="22" t="str">
        <f ca="1">IF(ISNUMBER(AE110-'Choose Housekeeping Genes'!AG$12),AE110-'Choose Housekeeping Genes'!AG$12,"")</f>
        <v/>
      </c>
      <c r="BX110" s="22" t="str">
        <f ca="1">IF(ISNUMBER(AF110-'Choose Housekeeping Genes'!AH$12),AF110-'Choose Housekeeping Genes'!AH$12,"")</f>
        <v/>
      </c>
      <c r="BY110" s="22" t="str">
        <f ca="1">IF(ISNUMBER(AG110-'Choose Housekeeping Genes'!AI$12),AG110-'Choose Housekeeping Genes'!AI$12,"")</f>
        <v/>
      </c>
      <c r="BZ110" s="22" t="str">
        <f ca="1">IF(ISNUMBER(AH110-'Choose Housekeeping Genes'!AJ$12),AH110-'Choose Housekeeping Genes'!AJ$12,"")</f>
        <v/>
      </c>
      <c r="CA110" s="22" t="str">
        <f ca="1">IF(ISNUMBER(AI110-'Choose Housekeeping Genes'!AK$12),AI110-'Choose Housekeeping Genes'!AK$12,"")</f>
        <v/>
      </c>
      <c r="CB110" s="22" t="str">
        <f ca="1">IF(ISNUMBER(AJ110-'Choose Housekeeping Genes'!AL$12),AJ110-'Choose Housekeeping Genes'!AL$12,"")</f>
        <v/>
      </c>
      <c r="CC110" s="22" t="str">
        <f ca="1">IF(ISNUMBER(AK110-'Choose Housekeeping Genes'!AM$12),AK110-'Choose Housekeeping Genes'!AM$12,"")</f>
        <v/>
      </c>
      <c r="CD110" s="22" t="str">
        <f ca="1">IF(ISNUMBER(AL110-'Choose Housekeeping Genes'!AN$12),AL110-'Choose Housekeeping Genes'!AN$12,"")</f>
        <v/>
      </c>
      <c r="CE110" s="22" t="str">
        <f ca="1">IF(ISNUMBER(AM110-'Choose Housekeeping Genes'!AO$12),AM110-'Choose Housekeeping Genes'!AO$12,"")</f>
        <v/>
      </c>
      <c r="CF110" s="22" t="str">
        <f ca="1">IF(ISNUMBER(AN110-'Choose Housekeeping Genes'!AP$12),AN110-'Choose Housekeeping Genes'!AP$12,"")</f>
        <v/>
      </c>
      <c r="CG110" s="22" t="str">
        <f ca="1">IF(ISNUMBER(AO110-'Choose Housekeeping Genes'!AQ$12),AO110-'Choose Housekeeping Genes'!AQ$12,"")</f>
        <v/>
      </c>
      <c r="CH110" s="22" t="str">
        <f ca="1">IF(ISNUMBER(AP110-'Choose Housekeeping Genes'!AR$12),AP110-'Choose Housekeeping Genes'!AR$12,"")</f>
        <v/>
      </c>
      <c r="CI110" s="22" t="str">
        <f ca="1">IF(ISNUMBER(AQ110-'Choose Housekeeping Genes'!AS$12),AQ110-'Choose Housekeeping Genes'!AS$12,"")</f>
        <v/>
      </c>
      <c r="CJ110" s="22" t="str">
        <f ca="1">IF(ISNUMBER(AR110-'Choose Housekeeping Genes'!AT$12),AR110-'Choose Housekeeping Genes'!AT$12,"")</f>
        <v/>
      </c>
      <c r="CK110" s="69" t="e">
        <f t="shared" ca="1" si="49"/>
        <v>#DIV/0!</v>
      </c>
      <c r="CL110" s="148" t="e">
        <f t="shared" ca="1" si="50"/>
        <v>#DIV/0!</v>
      </c>
      <c r="DA110" s="73" t="str">
        <f>'Transcript table'!C118</f>
        <v>lncRNA-ACOD1</v>
      </c>
      <c r="DB110" s="21" t="s">
        <v>226</v>
      </c>
      <c r="DC110" s="68" t="str">
        <f t="shared" ca="1" si="51"/>
        <v/>
      </c>
      <c r="DD110" s="68" t="str">
        <f t="shared" ca="1" si="52"/>
        <v/>
      </c>
      <c r="DE110" s="68" t="str">
        <f t="shared" ca="1" si="53"/>
        <v/>
      </c>
      <c r="DF110" s="68" t="str">
        <f t="shared" ca="1" si="54"/>
        <v/>
      </c>
      <c r="DG110" s="68" t="str">
        <f t="shared" ca="1" si="55"/>
        <v/>
      </c>
      <c r="DH110" s="68" t="str">
        <f t="shared" ca="1" si="56"/>
        <v/>
      </c>
      <c r="DI110" s="68" t="str">
        <f t="shared" ca="1" si="57"/>
        <v/>
      </c>
      <c r="DJ110" s="68" t="str">
        <f t="shared" ca="1" si="58"/>
        <v/>
      </c>
      <c r="DK110" s="68" t="str">
        <f t="shared" ca="1" si="59"/>
        <v/>
      </c>
      <c r="DL110" s="68" t="str">
        <f t="shared" ca="1" si="60"/>
        <v/>
      </c>
      <c r="DM110" s="68" t="str">
        <f t="shared" ca="1" si="61"/>
        <v/>
      </c>
      <c r="DN110" s="68" t="str">
        <f t="shared" ca="1" si="62"/>
        <v/>
      </c>
      <c r="DO110" s="68" t="str">
        <f t="shared" ca="1" si="63"/>
        <v/>
      </c>
      <c r="DP110" s="68" t="str">
        <f t="shared" ca="1" si="64"/>
        <v/>
      </c>
      <c r="DQ110" s="68" t="str">
        <f t="shared" ca="1" si="65"/>
        <v/>
      </c>
      <c r="DR110" s="68" t="str">
        <f t="shared" ca="1" si="66"/>
        <v/>
      </c>
      <c r="DS110" s="68" t="str">
        <f t="shared" ca="1" si="67"/>
        <v/>
      </c>
      <c r="DT110" s="68" t="str">
        <f t="shared" ca="1" si="68"/>
        <v/>
      </c>
      <c r="DU110" s="68" t="str">
        <f t="shared" ca="1" si="69"/>
        <v/>
      </c>
      <c r="DV110" s="68" t="str">
        <f t="shared" ca="1" si="70"/>
        <v/>
      </c>
      <c r="DW110" s="146" t="str">
        <f>'Transcript table'!C118</f>
        <v>lncRNA-ACOD1</v>
      </c>
      <c r="DX110" s="145" t="s">
        <v>226</v>
      </c>
      <c r="DY110" s="68" t="str">
        <f t="shared" ca="1" si="71"/>
        <v/>
      </c>
      <c r="DZ110" s="68" t="str">
        <f t="shared" ca="1" si="72"/>
        <v/>
      </c>
      <c r="EA110" s="68" t="str">
        <f t="shared" ca="1" si="73"/>
        <v/>
      </c>
      <c r="EB110" s="68" t="str">
        <f t="shared" ca="1" si="74"/>
        <v/>
      </c>
      <c r="EC110" s="68" t="str">
        <f t="shared" ca="1" si="75"/>
        <v/>
      </c>
      <c r="ED110" s="68" t="str">
        <f t="shared" ca="1" si="76"/>
        <v/>
      </c>
      <c r="EE110" s="68" t="str">
        <f t="shared" ca="1" si="77"/>
        <v/>
      </c>
      <c r="EF110" s="68" t="str">
        <f t="shared" ca="1" si="78"/>
        <v/>
      </c>
      <c r="EG110" s="68" t="str">
        <f t="shared" ca="1" si="79"/>
        <v/>
      </c>
      <c r="EH110" s="68" t="str">
        <f t="shared" ca="1" si="80"/>
        <v/>
      </c>
      <c r="EI110" s="68" t="str">
        <f t="shared" ca="1" si="81"/>
        <v/>
      </c>
      <c r="EJ110" s="68" t="str">
        <f t="shared" ca="1" si="82"/>
        <v/>
      </c>
      <c r="EK110" s="68" t="str">
        <f t="shared" ca="1" si="83"/>
        <v/>
      </c>
      <c r="EL110" s="68" t="str">
        <f t="shared" ca="1" si="84"/>
        <v/>
      </c>
      <c r="EM110" s="68" t="str">
        <f t="shared" ca="1" si="85"/>
        <v/>
      </c>
      <c r="EN110" s="68" t="str">
        <f t="shared" ca="1" si="86"/>
        <v/>
      </c>
      <c r="EO110" s="68" t="str">
        <f t="shared" ca="1" si="87"/>
        <v/>
      </c>
      <c r="EP110" s="68" t="str">
        <f t="shared" ca="1" si="88"/>
        <v/>
      </c>
      <c r="EQ110" s="68" t="str">
        <f t="shared" ca="1" si="89"/>
        <v/>
      </c>
      <c r="ER110" s="68" t="str">
        <f t="shared" ca="1" si="90"/>
        <v/>
      </c>
    </row>
    <row r="111" spans="1:148" ht="12.75" customHeight="1">
      <c r="A111" s="139" t="str">
        <f>'Test Sample Data'!A111</f>
        <v>lncRNA-Nfkb2-1</v>
      </c>
      <c r="B111" s="141" t="s">
        <v>224</v>
      </c>
      <c r="C111" s="22" t="str">
        <f>IF(SUM('Test Sample Data'!C$3:C$194)&gt;10,IF(AND(ISNUMBER('Test Sample Data'!C111),'Test Sample Data'!C111&lt;35,'Test Sample Data'!C111&gt;0),'Test Sample Data'!C111-'Choose Housekeeping Genes'!D$20,35-'Choose Housekeeping Genes'!D$20),"")</f>
        <v/>
      </c>
      <c r="D111" s="22" t="str">
        <f>IF(SUM('Test Sample Data'!D$3:D$194)&gt;10,IF(AND(ISNUMBER('Test Sample Data'!D111),'Test Sample Data'!D111&lt;35,'Test Sample Data'!D111&gt;0),'Test Sample Data'!D111-'Choose Housekeeping Genes'!E$20,35-'Choose Housekeeping Genes'!E$20),"")</f>
        <v/>
      </c>
      <c r="E111" s="22" t="str">
        <f>IF(SUM('Test Sample Data'!E$3:E$194)&gt;10,IF(AND(ISNUMBER('Test Sample Data'!E111),'Test Sample Data'!E111&lt;35,'Test Sample Data'!E111&gt;0),'Test Sample Data'!E111-'Choose Housekeeping Genes'!F$20,35-'Choose Housekeeping Genes'!F$20),"")</f>
        <v/>
      </c>
      <c r="F111" s="22" t="str">
        <f>IF(SUM('Test Sample Data'!F$3:F$194)&gt;10,IF(AND(ISNUMBER('Test Sample Data'!F111),'Test Sample Data'!F111&lt;35,'Test Sample Data'!F111&gt;0),'Test Sample Data'!F111-'Choose Housekeeping Genes'!G$20,35-'Choose Housekeeping Genes'!G$20),"")</f>
        <v/>
      </c>
      <c r="G111" s="22" t="str">
        <f>IF(SUM('Test Sample Data'!G$3:G$194)&gt;10,IF(AND(ISNUMBER('Test Sample Data'!G111),'Test Sample Data'!G111&lt;35,'Test Sample Data'!G111&gt;0),'Test Sample Data'!G111-'Choose Housekeeping Genes'!H$20,35-'Choose Housekeeping Genes'!H$20),"")</f>
        <v/>
      </c>
      <c r="H111" s="22" t="str">
        <f>IF(SUM('Test Sample Data'!H$3:H$194)&gt;10,IF(AND(ISNUMBER('Test Sample Data'!H111),'Test Sample Data'!H111&lt;35,'Test Sample Data'!H111&gt;0),'Test Sample Data'!H111-'Choose Housekeeping Genes'!I$20,35-'Choose Housekeeping Genes'!I$20),"")</f>
        <v/>
      </c>
      <c r="I111" s="22" t="str">
        <f>IF(SUM('Test Sample Data'!I$3:I$194)&gt;10,IF(AND(ISNUMBER('Test Sample Data'!I111),'Test Sample Data'!I111&lt;35,'Test Sample Data'!I111&gt;0),'Test Sample Data'!I111-'Choose Housekeeping Genes'!J$20,35-'Choose Housekeeping Genes'!J$20),"")</f>
        <v/>
      </c>
      <c r="J111" s="22" t="str">
        <f>IF(SUM('Test Sample Data'!J$3:J$194)&gt;10,IF(AND(ISNUMBER('Test Sample Data'!J111),'Test Sample Data'!J111&lt;35,'Test Sample Data'!J111&gt;0),'Test Sample Data'!J111-'Choose Housekeeping Genes'!K$20,35-'Choose Housekeeping Genes'!K$20),"")</f>
        <v/>
      </c>
      <c r="K111" s="22" t="str">
        <f>IF(SUM('Test Sample Data'!K$3:K$194)&gt;10,IF(AND(ISNUMBER('Test Sample Data'!K111),'Test Sample Data'!K111&lt;35,'Test Sample Data'!K111&gt;0),'Test Sample Data'!K111-'Choose Housekeeping Genes'!L$20,35-'Choose Housekeeping Genes'!L$20),"")</f>
        <v/>
      </c>
      <c r="L111" s="22" t="str">
        <f>IF(SUM('Test Sample Data'!L$3:L$194)&gt;10,IF(AND(ISNUMBER('Test Sample Data'!L111),'Test Sample Data'!L111&lt;35,'Test Sample Data'!L111&gt;0),'Test Sample Data'!L111-'Choose Housekeeping Genes'!M$20,35-'Choose Housekeeping Genes'!M$20),"")</f>
        <v/>
      </c>
      <c r="M111" s="22" t="str">
        <f>IF(SUM('Test Sample Data'!M$3:M$194)&gt;10,IF(AND(ISNUMBER('Test Sample Data'!M111),'Test Sample Data'!M111&lt;35,'Test Sample Data'!M111&gt;0),'Test Sample Data'!M111-'Choose Housekeeping Genes'!N$20,35-'Choose Housekeeping Genes'!N$20),"")</f>
        <v/>
      </c>
      <c r="N111" s="22" t="str">
        <f>IF(SUM('Test Sample Data'!N$3:N$194)&gt;10,IF(AND(ISNUMBER('Test Sample Data'!N111),'Test Sample Data'!N111&lt;35,'Test Sample Data'!N111&gt;0),'Test Sample Data'!N111-'Choose Housekeeping Genes'!O$20,35-'Choose Housekeeping Genes'!O$20),"")</f>
        <v/>
      </c>
      <c r="O111" s="22" t="str">
        <f>IF(SUM('Test Sample Data'!O$3:O$194)&gt;10,IF(AND(ISNUMBER('Test Sample Data'!O111),'Test Sample Data'!O111&lt;35,'Test Sample Data'!O111&gt;0),'Test Sample Data'!O111-'Choose Housekeeping Genes'!P$20,35-'Choose Housekeeping Genes'!P$20),"")</f>
        <v/>
      </c>
      <c r="P111" s="22" t="str">
        <f>IF(SUM('Test Sample Data'!P$3:P$194)&gt;10,IF(AND(ISNUMBER('Test Sample Data'!P111),'Test Sample Data'!P111&lt;35,'Test Sample Data'!P111&gt;0),'Test Sample Data'!P111-'Choose Housekeeping Genes'!Q$20,35-'Choose Housekeeping Genes'!Q$20),"")</f>
        <v/>
      </c>
      <c r="Q111" s="22" t="str">
        <f>IF(SUM('Test Sample Data'!Q$3:Q$194)&gt;10,IF(AND(ISNUMBER('Test Sample Data'!Q111),'Test Sample Data'!Q111&lt;35,'Test Sample Data'!Q111&gt;0),'Test Sample Data'!Q111-'Choose Housekeeping Genes'!R$20,35-'Choose Housekeeping Genes'!R$20),"")</f>
        <v/>
      </c>
      <c r="R111" s="22" t="str">
        <f>IF(SUM('Test Sample Data'!R$3:R$194)&gt;10,IF(AND(ISNUMBER('Test Sample Data'!R111),'Test Sample Data'!R111&lt;35,'Test Sample Data'!R111&gt;0),'Test Sample Data'!R111-'Choose Housekeeping Genes'!S$20,35-'Choose Housekeeping Genes'!S$20),"")</f>
        <v/>
      </c>
      <c r="S111" s="22" t="str">
        <f>IF(SUM('Test Sample Data'!S$3:S$194)&gt;10,IF(AND(ISNUMBER('Test Sample Data'!S111),'Test Sample Data'!S111&lt;35,'Test Sample Data'!S111&gt;0),'Test Sample Data'!S111-'Choose Housekeeping Genes'!T$20,35-'Choose Housekeeping Genes'!T$20),"")</f>
        <v/>
      </c>
      <c r="T111" s="22" t="str">
        <f>IF(SUM('Test Sample Data'!T$3:T$194)&gt;10,IF(AND(ISNUMBER('Test Sample Data'!T111),'Test Sample Data'!T111&lt;35,'Test Sample Data'!T111&gt;0),'Test Sample Data'!T111-'Choose Housekeeping Genes'!U$20,35-'Choose Housekeeping Genes'!U$20),"")</f>
        <v/>
      </c>
      <c r="U111" s="22" t="str">
        <f>IF(SUM('Test Sample Data'!U$3:U$194)&gt;10,IF(AND(ISNUMBER('Test Sample Data'!U111),'Test Sample Data'!U111&lt;35,'Test Sample Data'!U111&gt;0),'Test Sample Data'!U111-'Choose Housekeeping Genes'!V$20,35-'Choose Housekeeping Genes'!V$20),"")</f>
        <v/>
      </c>
      <c r="V111" s="22" t="str">
        <f>IF(SUM('Test Sample Data'!V$3:V$194)&gt;10,IF(AND(ISNUMBER('Test Sample Data'!V111),'Test Sample Data'!V111&lt;35,'Test Sample Data'!V111&gt;0),'Test Sample Data'!V111-'Choose Housekeeping Genes'!W$20,35-'Choose Housekeeping Genes'!W$20),"")</f>
        <v/>
      </c>
      <c r="W111" s="144" t="str">
        <f>'Control Sample Data'!A111</f>
        <v>lncRNA-Nfkb2-1</v>
      </c>
      <c r="X111" s="145" t="s">
        <v>224</v>
      </c>
      <c r="Y111" s="22" t="str">
        <f>IF(SUM('Control Sample Data'!C$3:C$194)&gt;10,IF(AND(ISNUMBER('Control Sample Data'!C111),'Control Sample Data'!C111&lt;35,'Control Sample Data'!C111&gt;0),'Control Sample Data'!C111-'Choose Housekeeping Genes'!AA$20,35-'Choose Housekeeping Genes'!AA$20),"")</f>
        <v/>
      </c>
      <c r="Z111" s="22" t="str">
        <f>IF(SUM('Control Sample Data'!D$3:D$194)&gt;10,IF(AND(ISNUMBER('Control Sample Data'!D111),'Control Sample Data'!D111&lt;35,'Control Sample Data'!D111&gt;0),'Control Sample Data'!D111-'Choose Housekeeping Genes'!AB$20,35-'Choose Housekeeping Genes'!AB$20),"")</f>
        <v/>
      </c>
      <c r="AA111" s="22" t="str">
        <f>IF(SUM('Control Sample Data'!E$3:E$194)&gt;10,IF(AND(ISNUMBER('Control Sample Data'!E111),'Control Sample Data'!E111&lt;35,'Control Sample Data'!E111&gt;0),'Control Sample Data'!E111-'Choose Housekeeping Genes'!AC$20,35-'Choose Housekeeping Genes'!AC$20),"")</f>
        <v/>
      </c>
      <c r="AB111" s="22" t="str">
        <f>IF(SUM('Control Sample Data'!F$3:F$194)&gt;10,IF(AND(ISNUMBER('Control Sample Data'!F111),'Control Sample Data'!F111&lt;35,'Control Sample Data'!F111&gt;0),'Control Sample Data'!F111-'Choose Housekeeping Genes'!AD$20,35-'Choose Housekeeping Genes'!AD$20),"")</f>
        <v/>
      </c>
      <c r="AC111" s="22" t="str">
        <f>IF(SUM('Control Sample Data'!G$3:G$194)&gt;10,IF(AND(ISNUMBER('Control Sample Data'!G111),'Control Sample Data'!G111&lt;35,'Control Sample Data'!G111&gt;0),'Control Sample Data'!G111-'Choose Housekeeping Genes'!AE$20,35-'Choose Housekeeping Genes'!AE$20),"")</f>
        <v/>
      </c>
      <c r="AD111" s="22" t="str">
        <f>IF(SUM('Control Sample Data'!H$3:H$194)&gt;10,IF(AND(ISNUMBER('Control Sample Data'!H111),'Control Sample Data'!H111&lt;35,'Control Sample Data'!H111&gt;0),'Control Sample Data'!H111-'Choose Housekeeping Genes'!AF$20,35-'Choose Housekeeping Genes'!AF$20),"")</f>
        <v/>
      </c>
      <c r="AE111" s="22" t="str">
        <f>IF(SUM('Control Sample Data'!I$3:I$194)&gt;10,IF(AND(ISNUMBER('Control Sample Data'!I111),'Control Sample Data'!I111&lt;35,'Control Sample Data'!I111&gt;0),'Control Sample Data'!I111-'Choose Housekeeping Genes'!AG$20,35-'Choose Housekeeping Genes'!AG$20),"")</f>
        <v/>
      </c>
      <c r="AF111" s="22" t="str">
        <f>IF(SUM('Control Sample Data'!J$3:J$194)&gt;10,IF(AND(ISNUMBER('Control Sample Data'!J111),'Control Sample Data'!J111&lt;35,'Control Sample Data'!J111&gt;0),'Control Sample Data'!J111-'Choose Housekeeping Genes'!AH$20,35-'Choose Housekeeping Genes'!AH$20),"")</f>
        <v/>
      </c>
      <c r="AG111" s="22" t="str">
        <f>IF(SUM('Control Sample Data'!K$3:K$194)&gt;10,IF(AND(ISNUMBER('Control Sample Data'!K111),'Control Sample Data'!K111&lt;35,'Control Sample Data'!K111&gt;0),'Control Sample Data'!K111-'Choose Housekeeping Genes'!AI$20,35-'Choose Housekeeping Genes'!AI$20),"")</f>
        <v/>
      </c>
      <c r="AH111" s="22" t="str">
        <f>IF(SUM('Control Sample Data'!L$3:L$194)&gt;10,IF(AND(ISNUMBER('Control Sample Data'!L111),'Control Sample Data'!L111&lt;35,'Control Sample Data'!L111&gt;0),'Control Sample Data'!L111-'Choose Housekeeping Genes'!AJ$20,35-'Choose Housekeeping Genes'!AJ$20),"")</f>
        <v/>
      </c>
      <c r="AI111" s="22" t="str">
        <f>IF(SUM('Control Sample Data'!M$3:M$194)&gt;10,IF(AND(ISNUMBER('Control Sample Data'!M111),'Control Sample Data'!M111&lt;35,'Control Sample Data'!M111&gt;0),'Control Sample Data'!M111-'Choose Housekeeping Genes'!AK$20,35-'Choose Housekeeping Genes'!AK$20),"")</f>
        <v/>
      </c>
      <c r="AJ111" s="22" t="str">
        <f>IF(SUM('Control Sample Data'!N$3:N$194)&gt;10,IF(AND(ISNUMBER('Control Sample Data'!N111),'Control Sample Data'!N111&lt;35,'Control Sample Data'!N111&gt;0),'Control Sample Data'!N111-'Choose Housekeeping Genes'!AL$20,35-'Choose Housekeeping Genes'!AL$20),"")</f>
        <v/>
      </c>
      <c r="AK111" s="22" t="str">
        <f>IF(SUM('Control Sample Data'!O$3:O$194)&gt;10,IF(AND(ISNUMBER('Control Sample Data'!O111),'Control Sample Data'!O111&lt;35,'Control Sample Data'!O111&gt;0),'Control Sample Data'!O111-'Choose Housekeeping Genes'!AM$20,35-'Choose Housekeeping Genes'!AM$20),"")</f>
        <v/>
      </c>
      <c r="AL111" s="22" t="str">
        <f>IF(SUM('Control Sample Data'!P$3:P$194)&gt;10,IF(AND(ISNUMBER('Control Sample Data'!P111),'Control Sample Data'!P111&lt;35,'Control Sample Data'!P111&gt;0),'Control Sample Data'!P111-'Choose Housekeeping Genes'!AN$20,35-'Choose Housekeeping Genes'!AN$20),"")</f>
        <v/>
      </c>
      <c r="AM111" s="22" t="str">
        <f>IF(SUM('Control Sample Data'!Q$3:Q$194)&gt;10,IF(AND(ISNUMBER('Control Sample Data'!Q111),'Control Sample Data'!Q111&lt;35,'Control Sample Data'!Q111&gt;0),'Control Sample Data'!Q111-'Choose Housekeeping Genes'!AO$20,35-'Choose Housekeeping Genes'!AO$20),"")</f>
        <v/>
      </c>
      <c r="AN111" s="22" t="str">
        <f>IF(SUM('Control Sample Data'!R$3:R$194)&gt;10,IF(AND(ISNUMBER('Control Sample Data'!R111),'Control Sample Data'!R111&lt;35,'Control Sample Data'!R111&gt;0),'Control Sample Data'!R111-'Choose Housekeeping Genes'!AP$20,35-'Choose Housekeeping Genes'!AP$20),"")</f>
        <v/>
      </c>
      <c r="AO111" s="22" t="str">
        <f>IF(SUM('Control Sample Data'!S$3:S$194)&gt;10,IF(AND(ISNUMBER('Control Sample Data'!S111),'Control Sample Data'!S111&lt;35,'Control Sample Data'!S111&gt;0),'Control Sample Data'!S111-'Choose Housekeeping Genes'!AQ$20,35-'Choose Housekeeping Genes'!AQ$20),"")</f>
        <v/>
      </c>
      <c r="AP111" s="22" t="str">
        <f>IF(SUM('Control Sample Data'!T$3:T$194)&gt;10,IF(AND(ISNUMBER('Control Sample Data'!T111),'Control Sample Data'!T111&lt;35,'Control Sample Data'!T111&gt;0),'Control Sample Data'!T111-'Choose Housekeeping Genes'!AR$20,35-'Choose Housekeeping Genes'!AR$20),"")</f>
        <v/>
      </c>
      <c r="AQ111" s="22" t="str">
        <f>IF(SUM('Control Sample Data'!U$3:U$194)&gt;10,IF(AND(ISNUMBER('Control Sample Data'!U111),'Control Sample Data'!U111&lt;35,'Control Sample Data'!U111&gt;0),'Control Sample Data'!U111-'Choose Housekeeping Genes'!AS$20,35-'Choose Housekeeping Genes'!AS$20),"")</f>
        <v/>
      </c>
      <c r="AR111" s="22" t="str">
        <f>IF(SUM('Control Sample Data'!V$3:V$194)&gt;10,IF(AND(ISNUMBER('Control Sample Data'!V111),'Control Sample Data'!V111&lt;35,'Control Sample Data'!V111&gt;0),'Control Sample Data'!V111-'Choose Housekeeping Genes'!AT$20,35-'Choose Housekeeping Genes'!AT$20),"")</f>
        <v/>
      </c>
      <c r="AS111" s="73" t="str">
        <f>'Control Sample Data'!A111</f>
        <v>lncRNA-Nfkb2-1</v>
      </c>
      <c r="AT111" s="21" t="s">
        <v>224</v>
      </c>
      <c r="AU111" s="22" t="str">
        <f ca="1">IF(ISNUMBER(C111-'Choose Housekeeping Genes'!D$12),C111-'Choose Housekeeping Genes'!D$12,"")</f>
        <v/>
      </c>
      <c r="AV111" s="22" t="str">
        <f ca="1">IF(ISNUMBER(D111-'Choose Housekeeping Genes'!E$12),D111-'Choose Housekeeping Genes'!E$12,"")</f>
        <v/>
      </c>
      <c r="AW111" s="22" t="str">
        <f ca="1">IF(ISNUMBER(E111-'Choose Housekeeping Genes'!F$12),E111-'Choose Housekeeping Genes'!F$12,"")</f>
        <v/>
      </c>
      <c r="AX111" s="22" t="str">
        <f ca="1">IF(ISNUMBER(F111-'Choose Housekeeping Genes'!G$12),F111-'Choose Housekeeping Genes'!G$12,"")</f>
        <v/>
      </c>
      <c r="AY111" s="22" t="str">
        <f ca="1">IF(ISNUMBER(G111-'Choose Housekeeping Genes'!H$12),G111-'Choose Housekeeping Genes'!H$12,"")</f>
        <v/>
      </c>
      <c r="AZ111" s="22" t="str">
        <f ca="1">IF(ISNUMBER(H111-'Choose Housekeeping Genes'!I$12),H111-'Choose Housekeeping Genes'!I$12,"")</f>
        <v/>
      </c>
      <c r="BA111" s="22" t="str">
        <f ca="1">IF(ISNUMBER(I111-'Choose Housekeeping Genes'!J$12),I111-'Choose Housekeeping Genes'!J$12,"")</f>
        <v/>
      </c>
      <c r="BB111" s="22" t="str">
        <f ca="1">IF(ISNUMBER(J111-'Choose Housekeeping Genes'!K$12),J111-'Choose Housekeeping Genes'!K$12,"")</f>
        <v/>
      </c>
      <c r="BC111" s="22" t="str">
        <f ca="1">IF(ISNUMBER(K111-'Choose Housekeeping Genes'!L$12),K111-'Choose Housekeeping Genes'!L$12,"")</f>
        <v/>
      </c>
      <c r="BD111" s="22" t="str">
        <f ca="1">IF(ISNUMBER(L111-'Choose Housekeeping Genes'!M$12),L111-'Choose Housekeeping Genes'!M$12,"")</f>
        <v/>
      </c>
      <c r="BE111" s="22" t="str">
        <f ca="1">IF(ISNUMBER(M111-'Choose Housekeeping Genes'!N$12),M111-'Choose Housekeeping Genes'!N$12,"")</f>
        <v/>
      </c>
      <c r="BF111" s="22" t="str">
        <f ca="1">IF(ISNUMBER(N111-'Choose Housekeeping Genes'!O$12),N111-'Choose Housekeeping Genes'!O$12,"")</f>
        <v/>
      </c>
      <c r="BG111" s="22" t="str">
        <f ca="1">IF(ISNUMBER(O111-'Choose Housekeeping Genes'!P$12),O111-'Choose Housekeeping Genes'!P$12,"")</f>
        <v/>
      </c>
      <c r="BH111" s="22" t="str">
        <f ca="1">IF(ISNUMBER(P111-'Choose Housekeeping Genes'!Q$12),P111-'Choose Housekeeping Genes'!Q$12,"")</f>
        <v/>
      </c>
      <c r="BI111" s="22" t="str">
        <f ca="1">IF(ISNUMBER(Q111-'Choose Housekeeping Genes'!R$12),Q111-'Choose Housekeeping Genes'!R$12,"")</f>
        <v/>
      </c>
      <c r="BJ111" s="22" t="str">
        <f ca="1">IF(ISNUMBER(R111-'Choose Housekeeping Genes'!S$12),R111-'Choose Housekeeping Genes'!S$12,"")</f>
        <v/>
      </c>
      <c r="BK111" s="22" t="str">
        <f ca="1">IF(ISNUMBER(S111-'Choose Housekeeping Genes'!T$12),S111-'Choose Housekeeping Genes'!T$12,"")</f>
        <v/>
      </c>
      <c r="BL111" s="22" t="str">
        <f ca="1">IF(ISNUMBER(T111-'Choose Housekeeping Genes'!U$12),T111-'Choose Housekeeping Genes'!U$12,"")</f>
        <v/>
      </c>
      <c r="BM111" s="22" t="str">
        <f ca="1">IF(ISNUMBER(U111-'Choose Housekeeping Genes'!V$12),U111-'Choose Housekeeping Genes'!V$12,"")</f>
        <v/>
      </c>
      <c r="BN111" s="22" t="str">
        <f ca="1">IF(ISNUMBER(V111-'Choose Housekeeping Genes'!W$12),V111-'Choose Housekeeping Genes'!W$12,"")</f>
        <v/>
      </c>
      <c r="BO111" s="147" t="str">
        <f t="shared" si="91"/>
        <v>lncRNA-Nfkb2-1</v>
      </c>
      <c r="BP111" s="145" t="s">
        <v>224</v>
      </c>
      <c r="BQ111" s="22" t="str">
        <f ca="1">IF(ISNUMBER(Y111-'Choose Housekeeping Genes'!AA$12),Y111-'Choose Housekeeping Genes'!AA$12,"")</f>
        <v/>
      </c>
      <c r="BR111" s="22" t="str">
        <f ca="1">IF(ISNUMBER(Z111-'Choose Housekeeping Genes'!AB$12),Z111-'Choose Housekeeping Genes'!AB$12,"")</f>
        <v/>
      </c>
      <c r="BS111" s="22" t="str">
        <f ca="1">IF(ISNUMBER(AA111-'Choose Housekeeping Genes'!AC$12),AA111-'Choose Housekeeping Genes'!AC$12,"")</f>
        <v/>
      </c>
      <c r="BT111" s="22" t="str">
        <f ca="1">IF(ISNUMBER(AB111-'Choose Housekeeping Genes'!AD$12),AB111-'Choose Housekeeping Genes'!AD$12,"")</f>
        <v/>
      </c>
      <c r="BU111" s="22" t="str">
        <f ca="1">IF(ISNUMBER(AC111-'Choose Housekeeping Genes'!AE$12),AC111-'Choose Housekeeping Genes'!AE$12,"")</f>
        <v/>
      </c>
      <c r="BV111" s="22" t="str">
        <f ca="1">IF(ISNUMBER(AD111-'Choose Housekeeping Genes'!AF$12),AD111-'Choose Housekeeping Genes'!AF$12,"")</f>
        <v/>
      </c>
      <c r="BW111" s="22" t="str">
        <f ca="1">IF(ISNUMBER(AE111-'Choose Housekeeping Genes'!AG$12),AE111-'Choose Housekeeping Genes'!AG$12,"")</f>
        <v/>
      </c>
      <c r="BX111" s="22" t="str">
        <f ca="1">IF(ISNUMBER(AF111-'Choose Housekeeping Genes'!AH$12),AF111-'Choose Housekeeping Genes'!AH$12,"")</f>
        <v/>
      </c>
      <c r="BY111" s="22" t="str">
        <f ca="1">IF(ISNUMBER(AG111-'Choose Housekeeping Genes'!AI$12),AG111-'Choose Housekeeping Genes'!AI$12,"")</f>
        <v/>
      </c>
      <c r="BZ111" s="22" t="str">
        <f ca="1">IF(ISNUMBER(AH111-'Choose Housekeeping Genes'!AJ$12),AH111-'Choose Housekeeping Genes'!AJ$12,"")</f>
        <v/>
      </c>
      <c r="CA111" s="22" t="str">
        <f ca="1">IF(ISNUMBER(AI111-'Choose Housekeeping Genes'!AK$12),AI111-'Choose Housekeeping Genes'!AK$12,"")</f>
        <v/>
      </c>
      <c r="CB111" s="22" t="str">
        <f ca="1">IF(ISNUMBER(AJ111-'Choose Housekeeping Genes'!AL$12),AJ111-'Choose Housekeeping Genes'!AL$12,"")</f>
        <v/>
      </c>
      <c r="CC111" s="22" t="str">
        <f ca="1">IF(ISNUMBER(AK111-'Choose Housekeeping Genes'!AM$12),AK111-'Choose Housekeeping Genes'!AM$12,"")</f>
        <v/>
      </c>
      <c r="CD111" s="22" t="str">
        <f ca="1">IF(ISNUMBER(AL111-'Choose Housekeeping Genes'!AN$12),AL111-'Choose Housekeeping Genes'!AN$12,"")</f>
        <v/>
      </c>
      <c r="CE111" s="22" t="str">
        <f ca="1">IF(ISNUMBER(AM111-'Choose Housekeeping Genes'!AO$12),AM111-'Choose Housekeeping Genes'!AO$12,"")</f>
        <v/>
      </c>
      <c r="CF111" s="22" t="str">
        <f ca="1">IF(ISNUMBER(AN111-'Choose Housekeeping Genes'!AP$12),AN111-'Choose Housekeeping Genes'!AP$12,"")</f>
        <v/>
      </c>
      <c r="CG111" s="22" t="str">
        <f ca="1">IF(ISNUMBER(AO111-'Choose Housekeeping Genes'!AQ$12),AO111-'Choose Housekeeping Genes'!AQ$12,"")</f>
        <v/>
      </c>
      <c r="CH111" s="22" t="str">
        <f ca="1">IF(ISNUMBER(AP111-'Choose Housekeeping Genes'!AR$12),AP111-'Choose Housekeeping Genes'!AR$12,"")</f>
        <v/>
      </c>
      <c r="CI111" s="22" t="str">
        <f ca="1">IF(ISNUMBER(AQ111-'Choose Housekeeping Genes'!AS$12),AQ111-'Choose Housekeeping Genes'!AS$12,"")</f>
        <v/>
      </c>
      <c r="CJ111" s="22" t="str">
        <f ca="1">IF(ISNUMBER(AR111-'Choose Housekeeping Genes'!AT$12),AR111-'Choose Housekeeping Genes'!AT$12,"")</f>
        <v/>
      </c>
      <c r="CK111" s="69" t="e">
        <f t="shared" ca="1" si="49"/>
        <v>#DIV/0!</v>
      </c>
      <c r="CL111" s="148" t="e">
        <f t="shared" ca="1" si="50"/>
        <v>#DIV/0!</v>
      </c>
      <c r="DA111" s="73" t="str">
        <f>'Transcript table'!C119</f>
        <v>lncRNA-Nfkb2-1</v>
      </c>
      <c r="DB111" s="21" t="s">
        <v>224</v>
      </c>
      <c r="DC111" s="68" t="str">
        <f t="shared" ca="1" si="51"/>
        <v/>
      </c>
      <c r="DD111" s="68" t="str">
        <f t="shared" ca="1" si="52"/>
        <v/>
      </c>
      <c r="DE111" s="68" t="str">
        <f t="shared" ca="1" si="53"/>
        <v/>
      </c>
      <c r="DF111" s="68" t="str">
        <f t="shared" ca="1" si="54"/>
        <v/>
      </c>
      <c r="DG111" s="68" t="str">
        <f t="shared" ca="1" si="55"/>
        <v/>
      </c>
      <c r="DH111" s="68" t="str">
        <f t="shared" ca="1" si="56"/>
        <v/>
      </c>
      <c r="DI111" s="68" t="str">
        <f t="shared" ca="1" si="57"/>
        <v/>
      </c>
      <c r="DJ111" s="68" t="str">
        <f t="shared" ca="1" si="58"/>
        <v/>
      </c>
      <c r="DK111" s="68" t="str">
        <f t="shared" ca="1" si="59"/>
        <v/>
      </c>
      <c r="DL111" s="68" t="str">
        <f t="shared" ca="1" si="60"/>
        <v/>
      </c>
      <c r="DM111" s="68" t="str">
        <f t="shared" ca="1" si="61"/>
        <v/>
      </c>
      <c r="DN111" s="68" t="str">
        <f t="shared" ca="1" si="62"/>
        <v/>
      </c>
      <c r="DO111" s="68" t="str">
        <f t="shared" ca="1" si="63"/>
        <v/>
      </c>
      <c r="DP111" s="68" t="str">
        <f t="shared" ca="1" si="64"/>
        <v/>
      </c>
      <c r="DQ111" s="68" t="str">
        <f t="shared" ca="1" si="65"/>
        <v/>
      </c>
      <c r="DR111" s="68" t="str">
        <f t="shared" ca="1" si="66"/>
        <v/>
      </c>
      <c r="DS111" s="68" t="str">
        <f t="shared" ca="1" si="67"/>
        <v/>
      </c>
      <c r="DT111" s="68" t="str">
        <f t="shared" ca="1" si="68"/>
        <v/>
      </c>
      <c r="DU111" s="68" t="str">
        <f t="shared" ca="1" si="69"/>
        <v/>
      </c>
      <c r="DV111" s="68" t="str">
        <f t="shared" ca="1" si="70"/>
        <v/>
      </c>
      <c r="DW111" s="146" t="str">
        <f>'Transcript table'!C119</f>
        <v>lncRNA-Nfkb2-1</v>
      </c>
      <c r="DX111" s="145" t="s">
        <v>224</v>
      </c>
      <c r="DY111" s="68" t="str">
        <f t="shared" ca="1" si="71"/>
        <v/>
      </c>
      <c r="DZ111" s="68" t="str">
        <f t="shared" ca="1" si="72"/>
        <v/>
      </c>
      <c r="EA111" s="68" t="str">
        <f t="shared" ca="1" si="73"/>
        <v/>
      </c>
      <c r="EB111" s="68" t="str">
        <f t="shared" ca="1" si="74"/>
        <v/>
      </c>
      <c r="EC111" s="68" t="str">
        <f t="shared" ca="1" si="75"/>
        <v/>
      </c>
      <c r="ED111" s="68" t="str">
        <f t="shared" ca="1" si="76"/>
        <v/>
      </c>
      <c r="EE111" s="68" t="str">
        <f t="shared" ca="1" si="77"/>
        <v/>
      </c>
      <c r="EF111" s="68" t="str">
        <f t="shared" ca="1" si="78"/>
        <v/>
      </c>
      <c r="EG111" s="68" t="str">
        <f t="shared" ca="1" si="79"/>
        <v/>
      </c>
      <c r="EH111" s="68" t="str">
        <f t="shared" ca="1" si="80"/>
        <v/>
      </c>
      <c r="EI111" s="68" t="str">
        <f t="shared" ca="1" si="81"/>
        <v/>
      </c>
      <c r="EJ111" s="68" t="str">
        <f t="shared" ca="1" si="82"/>
        <v/>
      </c>
      <c r="EK111" s="68" t="str">
        <f t="shared" ca="1" si="83"/>
        <v/>
      </c>
      <c r="EL111" s="68" t="str">
        <f t="shared" ca="1" si="84"/>
        <v/>
      </c>
      <c r="EM111" s="68" t="str">
        <f t="shared" ca="1" si="85"/>
        <v/>
      </c>
      <c r="EN111" s="68" t="str">
        <f t="shared" ca="1" si="86"/>
        <v/>
      </c>
      <c r="EO111" s="68" t="str">
        <f t="shared" ca="1" si="87"/>
        <v/>
      </c>
      <c r="EP111" s="68" t="str">
        <f t="shared" ca="1" si="88"/>
        <v/>
      </c>
      <c r="EQ111" s="68" t="str">
        <f t="shared" ca="1" si="89"/>
        <v/>
      </c>
      <c r="ER111" s="68" t="str">
        <f t="shared" ca="1" si="90"/>
        <v/>
      </c>
    </row>
    <row r="112" spans="1:148" ht="12.75" customHeight="1">
      <c r="A112" s="139" t="str">
        <f>'Test Sample Data'!A112</f>
        <v>lncRNA-Nfkb2-2</v>
      </c>
      <c r="B112" s="141" t="s">
        <v>222</v>
      </c>
      <c r="C112" s="22" t="str">
        <f>IF(SUM('Test Sample Data'!C$3:C$194)&gt;10,IF(AND(ISNUMBER('Test Sample Data'!C112),'Test Sample Data'!C112&lt;35,'Test Sample Data'!C112&gt;0),'Test Sample Data'!C112-'Choose Housekeeping Genes'!D$20,35-'Choose Housekeeping Genes'!D$20),"")</f>
        <v/>
      </c>
      <c r="D112" s="22" t="str">
        <f>IF(SUM('Test Sample Data'!D$3:D$194)&gt;10,IF(AND(ISNUMBER('Test Sample Data'!D112),'Test Sample Data'!D112&lt;35,'Test Sample Data'!D112&gt;0),'Test Sample Data'!D112-'Choose Housekeeping Genes'!E$20,35-'Choose Housekeeping Genes'!E$20),"")</f>
        <v/>
      </c>
      <c r="E112" s="22" t="str">
        <f>IF(SUM('Test Sample Data'!E$3:E$194)&gt;10,IF(AND(ISNUMBER('Test Sample Data'!E112),'Test Sample Data'!E112&lt;35,'Test Sample Data'!E112&gt;0),'Test Sample Data'!E112-'Choose Housekeeping Genes'!F$20,35-'Choose Housekeeping Genes'!F$20),"")</f>
        <v/>
      </c>
      <c r="F112" s="22" t="str">
        <f>IF(SUM('Test Sample Data'!F$3:F$194)&gt;10,IF(AND(ISNUMBER('Test Sample Data'!F112),'Test Sample Data'!F112&lt;35,'Test Sample Data'!F112&gt;0),'Test Sample Data'!F112-'Choose Housekeeping Genes'!G$20,35-'Choose Housekeeping Genes'!G$20),"")</f>
        <v/>
      </c>
      <c r="G112" s="22" t="str">
        <f>IF(SUM('Test Sample Data'!G$3:G$194)&gt;10,IF(AND(ISNUMBER('Test Sample Data'!G112),'Test Sample Data'!G112&lt;35,'Test Sample Data'!G112&gt;0),'Test Sample Data'!G112-'Choose Housekeeping Genes'!H$20,35-'Choose Housekeeping Genes'!H$20),"")</f>
        <v/>
      </c>
      <c r="H112" s="22" t="str">
        <f>IF(SUM('Test Sample Data'!H$3:H$194)&gt;10,IF(AND(ISNUMBER('Test Sample Data'!H112),'Test Sample Data'!H112&lt;35,'Test Sample Data'!H112&gt;0),'Test Sample Data'!H112-'Choose Housekeeping Genes'!I$20,35-'Choose Housekeeping Genes'!I$20),"")</f>
        <v/>
      </c>
      <c r="I112" s="22" t="str">
        <f>IF(SUM('Test Sample Data'!I$3:I$194)&gt;10,IF(AND(ISNUMBER('Test Sample Data'!I112),'Test Sample Data'!I112&lt;35,'Test Sample Data'!I112&gt;0),'Test Sample Data'!I112-'Choose Housekeeping Genes'!J$20,35-'Choose Housekeeping Genes'!J$20),"")</f>
        <v/>
      </c>
      <c r="J112" s="22" t="str">
        <f>IF(SUM('Test Sample Data'!J$3:J$194)&gt;10,IF(AND(ISNUMBER('Test Sample Data'!J112),'Test Sample Data'!J112&lt;35,'Test Sample Data'!J112&gt;0),'Test Sample Data'!J112-'Choose Housekeeping Genes'!K$20,35-'Choose Housekeeping Genes'!K$20),"")</f>
        <v/>
      </c>
      <c r="K112" s="22" t="str">
        <f>IF(SUM('Test Sample Data'!K$3:K$194)&gt;10,IF(AND(ISNUMBER('Test Sample Data'!K112),'Test Sample Data'!K112&lt;35,'Test Sample Data'!K112&gt;0),'Test Sample Data'!K112-'Choose Housekeeping Genes'!L$20,35-'Choose Housekeeping Genes'!L$20),"")</f>
        <v/>
      </c>
      <c r="L112" s="22" t="str">
        <f>IF(SUM('Test Sample Data'!L$3:L$194)&gt;10,IF(AND(ISNUMBER('Test Sample Data'!L112),'Test Sample Data'!L112&lt;35,'Test Sample Data'!L112&gt;0),'Test Sample Data'!L112-'Choose Housekeeping Genes'!M$20,35-'Choose Housekeeping Genes'!M$20),"")</f>
        <v/>
      </c>
      <c r="M112" s="22" t="str">
        <f>IF(SUM('Test Sample Data'!M$3:M$194)&gt;10,IF(AND(ISNUMBER('Test Sample Data'!M112),'Test Sample Data'!M112&lt;35,'Test Sample Data'!M112&gt;0),'Test Sample Data'!M112-'Choose Housekeeping Genes'!N$20,35-'Choose Housekeeping Genes'!N$20),"")</f>
        <v/>
      </c>
      <c r="N112" s="22" t="str">
        <f>IF(SUM('Test Sample Data'!N$3:N$194)&gt;10,IF(AND(ISNUMBER('Test Sample Data'!N112),'Test Sample Data'!N112&lt;35,'Test Sample Data'!N112&gt;0),'Test Sample Data'!N112-'Choose Housekeeping Genes'!O$20,35-'Choose Housekeeping Genes'!O$20),"")</f>
        <v/>
      </c>
      <c r="O112" s="22" t="str">
        <f>IF(SUM('Test Sample Data'!O$3:O$194)&gt;10,IF(AND(ISNUMBER('Test Sample Data'!O112),'Test Sample Data'!O112&lt;35,'Test Sample Data'!O112&gt;0),'Test Sample Data'!O112-'Choose Housekeeping Genes'!P$20,35-'Choose Housekeeping Genes'!P$20),"")</f>
        <v/>
      </c>
      <c r="P112" s="22" t="str">
        <f>IF(SUM('Test Sample Data'!P$3:P$194)&gt;10,IF(AND(ISNUMBER('Test Sample Data'!P112),'Test Sample Data'!P112&lt;35,'Test Sample Data'!P112&gt;0),'Test Sample Data'!P112-'Choose Housekeeping Genes'!Q$20,35-'Choose Housekeeping Genes'!Q$20),"")</f>
        <v/>
      </c>
      <c r="Q112" s="22" t="str">
        <f>IF(SUM('Test Sample Data'!Q$3:Q$194)&gt;10,IF(AND(ISNUMBER('Test Sample Data'!Q112),'Test Sample Data'!Q112&lt;35,'Test Sample Data'!Q112&gt;0),'Test Sample Data'!Q112-'Choose Housekeeping Genes'!R$20,35-'Choose Housekeeping Genes'!R$20),"")</f>
        <v/>
      </c>
      <c r="R112" s="22" t="str">
        <f>IF(SUM('Test Sample Data'!R$3:R$194)&gt;10,IF(AND(ISNUMBER('Test Sample Data'!R112),'Test Sample Data'!R112&lt;35,'Test Sample Data'!R112&gt;0),'Test Sample Data'!R112-'Choose Housekeeping Genes'!S$20,35-'Choose Housekeeping Genes'!S$20),"")</f>
        <v/>
      </c>
      <c r="S112" s="22" t="str">
        <f>IF(SUM('Test Sample Data'!S$3:S$194)&gt;10,IF(AND(ISNUMBER('Test Sample Data'!S112),'Test Sample Data'!S112&lt;35,'Test Sample Data'!S112&gt;0),'Test Sample Data'!S112-'Choose Housekeeping Genes'!T$20,35-'Choose Housekeeping Genes'!T$20),"")</f>
        <v/>
      </c>
      <c r="T112" s="22" t="str">
        <f>IF(SUM('Test Sample Data'!T$3:T$194)&gt;10,IF(AND(ISNUMBER('Test Sample Data'!T112),'Test Sample Data'!T112&lt;35,'Test Sample Data'!T112&gt;0),'Test Sample Data'!T112-'Choose Housekeeping Genes'!U$20,35-'Choose Housekeeping Genes'!U$20),"")</f>
        <v/>
      </c>
      <c r="U112" s="22" t="str">
        <f>IF(SUM('Test Sample Data'!U$3:U$194)&gt;10,IF(AND(ISNUMBER('Test Sample Data'!U112),'Test Sample Data'!U112&lt;35,'Test Sample Data'!U112&gt;0),'Test Sample Data'!U112-'Choose Housekeeping Genes'!V$20,35-'Choose Housekeeping Genes'!V$20),"")</f>
        <v/>
      </c>
      <c r="V112" s="22" t="str">
        <f>IF(SUM('Test Sample Data'!V$3:V$194)&gt;10,IF(AND(ISNUMBER('Test Sample Data'!V112),'Test Sample Data'!V112&lt;35,'Test Sample Data'!V112&gt;0),'Test Sample Data'!V112-'Choose Housekeeping Genes'!W$20,35-'Choose Housekeeping Genes'!W$20),"")</f>
        <v/>
      </c>
      <c r="W112" s="144" t="str">
        <f>'Control Sample Data'!A112</f>
        <v>lncRNA-Nfkb2-2</v>
      </c>
      <c r="X112" s="145" t="s">
        <v>222</v>
      </c>
      <c r="Y112" s="22" t="str">
        <f>IF(SUM('Control Sample Data'!C$3:C$194)&gt;10,IF(AND(ISNUMBER('Control Sample Data'!C112),'Control Sample Data'!C112&lt;35,'Control Sample Data'!C112&gt;0),'Control Sample Data'!C112-'Choose Housekeeping Genes'!AA$20,35-'Choose Housekeeping Genes'!AA$20),"")</f>
        <v/>
      </c>
      <c r="Z112" s="22" t="str">
        <f>IF(SUM('Control Sample Data'!D$3:D$194)&gt;10,IF(AND(ISNUMBER('Control Sample Data'!D112),'Control Sample Data'!D112&lt;35,'Control Sample Data'!D112&gt;0),'Control Sample Data'!D112-'Choose Housekeeping Genes'!AB$20,35-'Choose Housekeeping Genes'!AB$20),"")</f>
        <v/>
      </c>
      <c r="AA112" s="22" t="str">
        <f>IF(SUM('Control Sample Data'!E$3:E$194)&gt;10,IF(AND(ISNUMBER('Control Sample Data'!E112),'Control Sample Data'!E112&lt;35,'Control Sample Data'!E112&gt;0),'Control Sample Data'!E112-'Choose Housekeeping Genes'!AC$20,35-'Choose Housekeeping Genes'!AC$20),"")</f>
        <v/>
      </c>
      <c r="AB112" s="22" t="str">
        <f>IF(SUM('Control Sample Data'!F$3:F$194)&gt;10,IF(AND(ISNUMBER('Control Sample Data'!F112),'Control Sample Data'!F112&lt;35,'Control Sample Data'!F112&gt;0),'Control Sample Data'!F112-'Choose Housekeeping Genes'!AD$20,35-'Choose Housekeeping Genes'!AD$20),"")</f>
        <v/>
      </c>
      <c r="AC112" s="22" t="str">
        <f>IF(SUM('Control Sample Data'!G$3:G$194)&gt;10,IF(AND(ISNUMBER('Control Sample Data'!G112),'Control Sample Data'!G112&lt;35,'Control Sample Data'!G112&gt;0),'Control Sample Data'!G112-'Choose Housekeeping Genes'!AE$20,35-'Choose Housekeeping Genes'!AE$20),"")</f>
        <v/>
      </c>
      <c r="AD112" s="22" t="str">
        <f>IF(SUM('Control Sample Data'!H$3:H$194)&gt;10,IF(AND(ISNUMBER('Control Sample Data'!H112),'Control Sample Data'!H112&lt;35,'Control Sample Data'!H112&gt;0),'Control Sample Data'!H112-'Choose Housekeeping Genes'!AF$20,35-'Choose Housekeeping Genes'!AF$20),"")</f>
        <v/>
      </c>
      <c r="AE112" s="22" t="str">
        <f>IF(SUM('Control Sample Data'!I$3:I$194)&gt;10,IF(AND(ISNUMBER('Control Sample Data'!I112),'Control Sample Data'!I112&lt;35,'Control Sample Data'!I112&gt;0),'Control Sample Data'!I112-'Choose Housekeeping Genes'!AG$20,35-'Choose Housekeeping Genes'!AG$20),"")</f>
        <v/>
      </c>
      <c r="AF112" s="22" t="str">
        <f>IF(SUM('Control Sample Data'!J$3:J$194)&gt;10,IF(AND(ISNUMBER('Control Sample Data'!J112),'Control Sample Data'!J112&lt;35,'Control Sample Data'!J112&gt;0),'Control Sample Data'!J112-'Choose Housekeeping Genes'!AH$20,35-'Choose Housekeeping Genes'!AH$20),"")</f>
        <v/>
      </c>
      <c r="AG112" s="22" t="str">
        <f>IF(SUM('Control Sample Data'!K$3:K$194)&gt;10,IF(AND(ISNUMBER('Control Sample Data'!K112),'Control Sample Data'!K112&lt;35,'Control Sample Data'!K112&gt;0),'Control Sample Data'!K112-'Choose Housekeeping Genes'!AI$20,35-'Choose Housekeeping Genes'!AI$20),"")</f>
        <v/>
      </c>
      <c r="AH112" s="22" t="str">
        <f>IF(SUM('Control Sample Data'!L$3:L$194)&gt;10,IF(AND(ISNUMBER('Control Sample Data'!L112),'Control Sample Data'!L112&lt;35,'Control Sample Data'!L112&gt;0),'Control Sample Data'!L112-'Choose Housekeeping Genes'!AJ$20,35-'Choose Housekeeping Genes'!AJ$20),"")</f>
        <v/>
      </c>
      <c r="AI112" s="22" t="str">
        <f>IF(SUM('Control Sample Data'!M$3:M$194)&gt;10,IF(AND(ISNUMBER('Control Sample Data'!M112),'Control Sample Data'!M112&lt;35,'Control Sample Data'!M112&gt;0),'Control Sample Data'!M112-'Choose Housekeeping Genes'!AK$20,35-'Choose Housekeeping Genes'!AK$20),"")</f>
        <v/>
      </c>
      <c r="AJ112" s="22" t="str">
        <f>IF(SUM('Control Sample Data'!N$3:N$194)&gt;10,IF(AND(ISNUMBER('Control Sample Data'!N112),'Control Sample Data'!N112&lt;35,'Control Sample Data'!N112&gt;0),'Control Sample Data'!N112-'Choose Housekeeping Genes'!AL$20,35-'Choose Housekeeping Genes'!AL$20),"")</f>
        <v/>
      </c>
      <c r="AK112" s="22" t="str">
        <f>IF(SUM('Control Sample Data'!O$3:O$194)&gt;10,IF(AND(ISNUMBER('Control Sample Data'!O112),'Control Sample Data'!O112&lt;35,'Control Sample Data'!O112&gt;0),'Control Sample Data'!O112-'Choose Housekeeping Genes'!AM$20,35-'Choose Housekeeping Genes'!AM$20),"")</f>
        <v/>
      </c>
      <c r="AL112" s="22" t="str">
        <f>IF(SUM('Control Sample Data'!P$3:P$194)&gt;10,IF(AND(ISNUMBER('Control Sample Data'!P112),'Control Sample Data'!P112&lt;35,'Control Sample Data'!P112&gt;0),'Control Sample Data'!P112-'Choose Housekeeping Genes'!AN$20,35-'Choose Housekeeping Genes'!AN$20),"")</f>
        <v/>
      </c>
      <c r="AM112" s="22" t="str">
        <f>IF(SUM('Control Sample Data'!Q$3:Q$194)&gt;10,IF(AND(ISNUMBER('Control Sample Data'!Q112),'Control Sample Data'!Q112&lt;35,'Control Sample Data'!Q112&gt;0),'Control Sample Data'!Q112-'Choose Housekeeping Genes'!AO$20,35-'Choose Housekeeping Genes'!AO$20),"")</f>
        <v/>
      </c>
      <c r="AN112" s="22" t="str">
        <f>IF(SUM('Control Sample Data'!R$3:R$194)&gt;10,IF(AND(ISNUMBER('Control Sample Data'!R112),'Control Sample Data'!R112&lt;35,'Control Sample Data'!R112&gt;0),'Control Sample Data'!R112-'Choose Housekeeping Genes'!AP$20,35-'Choose Housekeeping Genes'!AP$20),"")</f>
        <v/>
      </c>
      <c r="AO112" s="22" t="str">
        <f>IF(SUM('Control Sample Data'!S$3:S$194)&gt;10,IF(AND(ISNUMBER('Control Sample Data'!S112),'Control Sample Data'!S112&lt;35,'Control Sample Data'!S112&gt;0),'Control Sample Data'!S112-'Choose Housekeeping Genes'!AQ$20,35-'Choose Housekeeping Genes'!AQ$20),"")</f>
        <v/>
      </c>
      <c r="AP112" s="22" t="str">
        <f>IF(SUM('Control Sample Data'!T$3:T$194)&gt;10,IF(AND(ISNUMBER('Control Sample Data'!T112),'Control Sample Data'!T112&lt;35,'Control Sample Data'!T112&gt;0),'Control Sample Data'!T112-'Choose Housekeeping Genes'!AR$20,35-'Choose Housekeeping Genes'!AR$20),"")</f>
        <v/>
      </c>
      <c r="AQ112" s="22" t="str">
        <f>IF(SUM('Control Sample Data'!U$3:U$194)&gt;10,IF(AND(ISNUMBER('Control Sample Data'!U112),'Control Sample Data'!U112&lt;35,'Control Sample Data'!U112&gt;0),'Control Sample Data'!U112-'Choose Housekeeping Genes'!AS$20,35-'Choose Housekeeping Genes'!AS$20),"")</f>
        <v/>
      </c>
      <c r="AR112" s="22" t="str">
        <f>IF(SUM('Control Sample Data'!V$3:V$194)&gt;10,IF(AND(ISNUMBER('Control Sample Data'!V112),'Control Sample Data'!V112&lt;35,'Control Sample Data'!V112&gt;0),'Control Sample Data'!V112-'Choose Housekeeping Genes'!AT$20,35-'Choose Housekeeping Genes'!AT$20),"")</f>
        <v/>
      </c>
      <c r="AS112" s="73" t="str">
        <f>'Control Sample Data'!A112</f>
        <v>lncRNA-Nfkb2-2</v>
      </c>
      <c r="AT112" s="21" t="s">
        <v>222</v>
      </c>
      <c r="AU112" s="22" t="str">
        <f ca="1">IF(ISNUMBER(C112-'Choose Housekeeping Genes'!D$12),C112-'Choose Housekeeping Genes'!D$12,"")</f>
        <v/>
      </c>
      <c r="AV112" s="22" t="str">
        <f ca="1">IF(ISNUMBER(D112-'Choose Housekeeping Genes'!E$12),D112-'Choose Housekeeping Genes'!E$12,"")</f>
        <v/>
      </c>
      <c r="AW112" s="22" t="str">
        <f ca="1">IF(ISNUMBER(E112-'Choose Housekeeping Genes'!F$12),E112-'Choose Housekeeping Genes'!F$12,"")</f>
        <v/>
      </c>
      <c r="AX112" s="22" t="str">
        <f ca="1">IF(ISNUMBER(F112-'Choose Housekeeping Genes'!G$12),F112-'Choose Housekeeping Genes'!G$12,"")</f>
        <v/>
      </c>
      <c r="AY112" s="22" t="str">
        <f ca="1">IF(ISNUMBER(G112-'Choose Housekeeping Genes'!H$12),G112-'Choose Housekeeping Genes'!H$12,"")</f>
        <v/>
      </c>
      <c r="AZ112" s="22" t="str">
        <f ca="1">IF(ISNUMBER(H112-'Choose Housekeeping Genes'!I$12),H112-'Choose Housekeeping Genes'!I$12,"")</f>
        <v/>
      </c>
      <c r="BA112" s="22" t="str">
        <f ca="1">IF(ISNUMBER(I112-'Choose Housekeeping Genes'!J$12),I112-'Choose Housekeeping Genes'!J$12,"")</f>
        <v/>
      </c>
      <c r="BB112" s="22" t="str">
        <f ca="1">IF(ISNUMBER(J112-'Choose Housekeeping Genes'!K$12),J112-'Choose Housekeeping Genes'!K$12,"")</f>
        <v/>
      </c>
      <c r="BC112" s="22" t="str">
        <f ca="1">IF(ISNUMBER(K112-'Choose Housekeeping Genes'!L$12),K112-'Choose Housekeeping Genes'!L$12,"")</f>
        <v/>
      </c>
      <c r="BD112" s="22" t="str">
        <f ca="1">IF(ISNUMBER(L112-'Choose Housekeeping Genes'!M$12),L112-'Choose Housekeeping Genes'!M$12,"")</f>
        <v/>
      </c>
      <c r="BE112" s="22" t="str">
        <f ca="1">IF(ISNUMBER(M112-'Choose Housekeeping Genes'!N$12),M112-'Choose Housekeeping Genes'!N$12,"")</f>
        <v/>
      </c>
      <c r="BF112" s="22" t="str">
        <f ca="1">IF(ISNUMBER(N112-'Choose Housekeeping Genes'!O$12),N112-'Choose Housekeeping Genes'!O$12,"")</f>
        <v/>
      </c>
      <c r="BG112" s="22" t="str">
        <f ca="1">IF(ISNUMBER(O112-'Choose Housekeeping Genes'!P$12),O112-'Choose Housekeeping Genes'!P$12,"")</f>
        <v/>
      </c>
      <c r="BH112" s="22" t="str">
        <f ca="1">IF(ISNUMBER(P112-'Choose Housekeeping Genes'!Q$12),P112-'Choose Housekeeping Genes'!Q$12,"")</f>
        <v/>
      </c>
      <c r="BI112" s="22" t="str">
        <f ca="1">IF(ISNUMBER(Q112-'Choose Housekeeping Genes'!R$12),Q112-'Choose Housekeeping Genes'!R$12,"")</f>
        <v/>
      </c>
      <c r="BJ112" s="22" t="str">
        <f ca="1">IF(ISNUMBER(R112-'Choose Housekeeping Genes'!S$12),R112-'Choose Housekeeping Genes'!S$12,"")</f>
        <v/>
      </c>
      <c r="BK112" s="22" t="str">
        <f ca="1">IF(ISNUMBER(S112-'Choose Housekeeping Genes'!T$12),S112-'Choose Housekeeping Genes'!T$12,"")</f>
        <v/>
      </c>
      <c r="BL112" s="22" t="str">
        <f ca="1">IF(ISNUMBER(T112-'Choose Housekeeping Genes'!U$12),T112-'Choose Housekeeping Genes'!U$12,"")</f>
        <v/>
      </c>
      <c r="BM112" s="22" t="str">
        <f ca="1">IF(ISNUMBER(U112-'Choose Housekeeping Genes'!V$12),U112-'Choose Housekeeping Genes'!V$12,"")</f>
        <v/>
      </c>
      <c r="BN112" s="22" t="str">
        <f ca="1">IF(ISNUMBER(V112-'Choose Housekeeping Genes'!W$12),V112-'Choose Housekeeping Genes'!W$12,"")</f>
        <v/>
      </c>
      <c r="BO112" s="147" t="str">
        <f t="shared" si="91"/>
        <v>lncRNA-Nfkb2-2</v>
      </c>
      <c r="BP112" s="145" t="s">
        <v>222</v>
      </c>
      <c r="BQ112" s="22" t="str">
        <f ca="1">IF(ISNUMBER(Y112-'Choose Housekeeping Genes'!AA$12),Y112-'Choose Housekeeping Genes'!AA$12,"")</f>
        <v/>
      </c>
      <c r="BR112" s="22" t="str">
        <f ca="1">IF(ISNUMBER(Z112-'Choose Housekeeping Genes'!AB$12),Z112-'Choose Housekeeping Genes'!AB$12,"")</f>
        <v/>
      </c>
      <c r="BS112" s="22" t="str">
        <f ca="1">IF(ISNUMBER(AA112-'Choose Housekeeping Genes'!AC$12),AA112-'Choose Housekeeping Genes'!AC$12,"")</f>
        <v/>
      </c>
      <c r="BT112" s="22" t="str">
        <f ca="1">IF(ISNUMBER(AB112-'Choose Housekeeping Genes'!AD$12),AB112-'Choose Housekeeping Genes'!AD$12,"")</f>
        <v/>
      </c>
      <c r="BU112" s="22" t="str">
        <f ca="1">IF(ISNUMBER(AC112-'Choose Housekeeping Genes'!AE$12),AC112-'Choose Housekeeping Genes'!AE$12,"")</f>
        <v/>
      </c>
      <c r="BV112" s="22" t="str">
        <f ca="1">IF(ISNUMBER(AD112-'Choose Housekeeping Genes'!AF$12),AD112-'Choose Housekeeping Genes'!AF$12,"")</f>
        <v/>
      </c>
      <c r="BW112" s="22" t="str">
        <f ca="1">IF(ISNUMBER(AE112-'Choose Housekeeping Genes'!AG$12),AE112-'Choose Housekeeping Genes'!AG$12,"")</f>
        <v/>
      </c>
      <c r="BX112" s="22" t="str">
        <f ca="1">IF(ISNUMBER(AF112-'Choose Housekeeping Genes'!AH$12),AF112-'Choose Housekeeping Genes'!AH$12,"")</f>
        <v/>
      </c>
      <c r="BY112" s="22" t="str">
        <f ca="1">IF(ISNUMBER(AG112-'Choose Housekeeping Genes'!AI$12),AG112-'Choose Housekeeping Genes'!AI$12,"")</f>
        <v/>
      </c>
      <c r="BZ112" s="22" t="str">
        <f ca="1">IF(ISNUMBER(AH112-'Choose Housekeeping Genes'!AJ$12),AH112-'Choose Housekeeping Genes'!AJ$12,"")</f>
        <v/>
      </c>
      <c r="CA112" s="22" t="str">
        <f ca="1">IF(ISNUMBER(AI112-'Choose Housekeeping Genes'!AK$12),AI112-'Choose Housekeeping Genes'!AK$12,"")</f>
        <v/>
      </c>
      <c r="CB112" s="22" t="str">
        <f ca="1">IF(ISNUMBER(AJ112-'Choose Housekeeping Genes'!AL$12),AJ112-'Choose Housekeeping Genes'!AL$12,"")</f>
        <v/>
      </c>
      <c r="CC112" s="22" t="str">
        <f ca="1">IF(ISNUMBER(AK112-'Choose Housekeeping Genes'!AM$12),AK112-'Choose Housekeeping Genes'!AM$12,"")</f>
        <v/>
      </c>
      <c r="CD112" s="22" t="str">
        <f ca="1">IF(ISNUMBER(AL112-'Choose Housekeeping Genes'!AN$12),AL112-'Choose Housekeeping Genes'!AN$12,"")</f>
        <v/>
      </c>
      <c r="CE112" s="22" t="str">
        <f ca="1">IF(ISNUMBER(AM112-'Choose Housekeeping Genes'!AO$12),AM112-'Choose Housekeeping Genes'!AO$12,"")</f>
        <v/>
      </c>
      <c r="CF112" s="22" t="str">
        <f ca="1">IF(ISNUMBER(AN112-'Choose Housekeeping Genes'!AP$12),AN112-'Choose Housekeeping Genes'!AP$12,"")</f>
        <v/>
      </c>
      <c r="CG112" s="22" t="str">
        <f ca="1">IF(ISNUMBER(AO112-'Choose Housekeeping Genes'!AQ$12),AO112-'Choose Housekeeping Genes'!AQ$12,"")</f>
        <v/>
      </c>
      <c r="CH112" s="22" t="str">
        <f ca="1">IF(ISNUMBER(AP112-'Choose Housekeeping Genes'!AR$12),AP112-'Choose Housekeeping Genes'!AR$12,"")</f>
        <v/>
      </c>
      <c r="CI112" s="22" t="str">
        <f ca="1">IF(ISNUMBER(AQ112-'Choose Housekeeping Genes'!AS$12),AQ112-'Choose Housekeeping Genes'!AS$12,"")</f>
        <v/>
      </c>
      <c r="CJ112" s="22" t="str">
        <f ca="1">IF(ISNUMBER(AR112-'Choose Housekeeping Genes'!AT$12),AR112-'Choose Housekeeping Genes'!AT$12,"")</f>
        <v/>
      </c>
      <c r="CK112" s="69" t="e">
        <f t="shared" ca="1" si="49"/>
        <v>#DIV/0!</v>
      </c>
      <c r="CL112" s="148" t="e">
        <f t="shared" ca="1" si="50"/>
        <v>#DIV/0!</v>
      </c>
      <c r="DA112" s="73" t="str">
        <f>'Transcript table'!C120</f>
        <v>lncRNA-Nfkb2-2</v>
      </c>
      <c r="DB112" s="21" t="s">
        <v>222</v>
      </c>
      <c r="DC112" s="68" t="str">
        <f t="shared" ca="1" si="51"/>
        <v/>
      </c>
      <c r="DD112" s="68" t="str">
        <f t="shared" ca="1" si="52"/>
        <v/>
      </c>
      <c r="DE112" s="68" t="str">
        <f t="shared" ca="1" si="53"/>
        <v/>
      </c>
      <c r="DF112" s="68" t="str">
        <f t="shared" ca="1" si="54"/>
        <v/>
      </c>
      <c r="DG112" s="68" t="str">
        <f t="shared" ca="1" si="55"/>
        <v/>
      </c>
      <c r="DH112" s="68" t="str">
        <f t="shared" ca="1" si="56"/>
        <v/>
      </c>
      <c r="DI112" s="68" t="str">
        <f t="shared" ca="1" si="57"/>
        <v/>
      </c>
      <c r="DJ112" s="68" t="str">
        <f t="shared" ca="1" si="58"/>
        <v/>
      </c>
      <c r="DK112" s="68" t="str">
        <f t="shared" ca="1" si="59"/>
        <v/>
      </c>
      <c r="DL112" s="68" t="str">
        <f t="shared" ca="1" si="60"/>
        <v/>
      </c>
      <c r="DM112" s="68" t="str">
        <f t="shared" ca="1" si="61"/>
        <v/>
      </c>
      <c r="DN112" s="68" t="str">
        <f t="shared" ca="1" si="62"/>
        <v/>
      </c>
      <c r="DO112" s="68" t="str">
        <f t="shared" ca="1" si="63"/>
        <v/>
      </c>
      <c r="DP112" s="68" t="str">
        <f t="shared" ca="1" si="64"/>
        <v/>
      </c>
      <c r="DQ112" s="68" t="str">
        <f t="shared" ca="1" si="65"/>
        <v/>
      </c>
      <c r="DR112" s="68" t="str">
        <f t="shared" ca="1" si="66"/>
        <v/>
      </c>
      <c r="DS112" s="68" t="str">
        <f t="shared" ca="1" si="67"/>
        <v/>
      </c>
      <c r="DT112" s="68" t="str">
        <f t="shared" ca="1" si="68"/>
        <v/>
      </c>
      <c r="DU112" s="68" t="str">
        <f t="shared" ca="1" si="69"/>
        <v/>
      </c>
      <c r="DV112" s="68" t="str">
        <f t="shared" ca="1" si="70"/>
        <v/>
      </c>
      <c r="DW112" s="146" t="str">
        <f>'Transcript table'!C120</f>
        <v>lncRNA-Nfkb2-2</v>
      </c>
      <c r="DX112" s="145" t="s">
        <v>222</v>
      </c>
      <c r="DY112" s="68" t="str">
        <f t="shared" ca="1" si="71"/>
        <v/>
      </c>
      <c r="DZ112" s="68" t="str">
        <f t="shared" ca="1" si="72"/>
        <v/>
      </c>
      <c r="EA112" s="68" t="str">
        <f t="shared" ca="1" si="73"/>
        <v/>
      </c>
      <c r="EB112" s="68" t="str">
        <f t="shared" ca="1" si="74"/>
        <v/>
      </c>
      <c r="EC112" s="68" t="str">
        <f t="shared" ca="1" si="75"/>
        <v/>
      </c>
      <c r="ED112" s="68" t="str">
        <f t="shared" ca="1" si="76"/>
        <v/>
      </c>
      <c r="EE112" s="68" t="str">
        <f t="shared" ca="1" si="77"/>
        <v/>
      </c>
      <c r="EF112" s="68" t="str">
        <f t="shared" ca="1" si="78"/>
        <v/>
      </c>
      <c r="EG112" s="68" t="str">
        <f t="shared" ca="1" si="79"/>
        <v/>
      </c>
      <c r="EH112" s="68" t="str">
        <f t="shared" ca="1" si="80"/>
        <v/>
      </c>
      <c r="EI112" s="68" t="str">
        <f t="shared" ca="1" si="81"/>
        <v/>
      </c>
      <c r="EJ112" s="68" t="str">
        <f t="shared" ca="1" si="82"/>
        <v/>
      </c>
      <c r="EK112" s="68" t="str">
        <f t="shared" ca="1" si="83"/>
        <v/>
      </c>
      <c r="EL112" s="68" t="str">
        <f t="shared" ca="1" si="84"/>
        <v/>
      </c>
      <c r="EM112" s="68" t="str">
        <f t="shared" ca="1" si="85"/>
        <v/>
      </c>
      <c r="EN112" s="68" t="str">
        <f t="shared" ca="1" si="86"/>
        <v/>
      </c>
      <c r="EO112" s="68" t="str">
        <f t="shared" ca="1" si="87"/>
        <v/>
      </c>
      <c r="EP112" s="68" t="str">
        <f t="shared" ca="1" si="88"/>
        <v/>
      </c>
      <c r="EQ112" s="68" t="str">
        <f t="shared" ca="1" si="89"/>
        <v/>
      </c>
      <c r="ER112" s="68" t="str">
        <f t="shared" ca="1" si="90"/>
        <v/>
      </c>
    </row>
    <row r="113" spans="1:148" ht="12.75" customHeight="1">
      <c r="A113" s="139" t="str">
        <f>'Test Sample Data'!A113</f>
        <v>lncRNA-Smad7-1</v>
      </c>
      <c r="B113" s="141" t="s">
        <v>220</v>
      </c>
      <c r="C113" s="22" t="str">
        <f>IF(SUM('Test Sample Data'!C$3:C$194)&gt;10,IF(AND(ISNUMBER('Test Sample Data'!C113),'Test Sample Data'!C113&lt;35,'Test Sample Data'!C113&gt;0),'Test Sample Data'!C113-'Choose Housekeeping Genes'!D$20,35-'Choose Housekeeping Genes'!D$20),"")</f>
        <v/>
      </c>
      <c r="D113" s="22" t="str">
        <f>IF(SUM('Test Sample Data'!D$3:D$194)&gt;10,IF(AND(ISNUMBER('Test Sample Data'!D113),'Test Sample Data'!D113&lt;35,'Test Sample Data'!D113&gt;0),'Test Sample Data'!D113-'Choose Housekeeping Genes'!E$20,35-'Choose Housekeeping Genes'!E$20),"")</f>
        <v/>
      </c>
      <c r="E113" s="22" t="str">
        <f>IF(SUM('Test Sample Data'!E$3:E$194)&gt;10,IF(AND(ISNUMBER('Test Sample Data'!E113),'Test Sample Data'!E113&lt;35,'Test Sample Data'!E113&gt;0),'Test Sample Data'!E113-'Choose Housekeeping Genes'!F$20,35-'Choose Housekeeping Genes'!F$20),"")</f>
        <v/>
      </c>
      <c r="F113" s="22" t="str">
        <f>IF(SUM('Test Sample Data'!F$3:F$194)&gt;10,IF(AND(ISNUMBER('Test Sample Data'!F113),'Test Sample Data'!F113&lt;35,'Test Sample Data'!F113&gt;0),'Test Sample Data'!F113-'Choose Housekeeping Genes'!G$20,35-'Choose Housekeeping Genes'!G$20),"")</f>
        <v/>
      </c>
      <c r="G113" s="22" t="str">
        <f>IF(SUM('Test Sample Data'!G$3:G$194)&gt;10,IF(AND(ISNUMBER('Test Sample Data'!G113),'Test Sample Data'!G113&lt;35,'Test Sample Data'!G113&gt;0),'Test Sample Data'!G113-'Choose Housekeeping Genes'!H$20,35-'Choose Housekeeping Genes'!H$20),"")</f>
        <v/>
      </c>
      <c r="H113" s="22" t="str">
        <f>IF(SUM('Test Sample Data'!H$3:H$194)&gt;10,IF(AND(ISNUMBER('Test Sample Data'!H113),'Test Sample Data'!H113&lt;35,'Test Sample Data'!H113&gt;0),'Test Sample Data'!H113-'Choose Housekeeping Genes'!I$20,35-'Choose Housekeeping Genes'!I$20),"")</f>
        <v/>
      </c>
      <c r="I113" s="22" t="str">
        <f>IF(SUM('Test Sample Data'!I$3:I$194)&gt;10,IF(AND(ISNUMBER('Test Sample Data'!I113),'Test Sample Data'!I113&lt;35,'Test Sample Data'!I113&gt;0),'Test Sample Data'!I113-'Choose Housekeeping Genes'!J$20,35-'Choose Housekeeping Genes'!J$20),"")</f>
        <v/>
      </c>
      <c r="J113" s="22" t="str">
        <f>IF(SUM('Test Sample Data'!J$3:J$194)&gt;10,IF(AND(ISNUMBER('Test Sample Data'!J113),'Test Sample Data'!J113&lt;35,'Test Sample Data'!J113&gt;0),'Test Sample Data'!J113-'Choose Housekeeping Genes'!K$20,35-'Choose Housekeeping Genes'!K$20),"")</f>
        <v/>
      </c>
      <c r="K113" s="22" t="str">
        <f>IF(SUM('Test Sample Data'!K$3:K$194)&gt;10,IF(AND(ISNUMBER('Test Sample Data'!K113),'Test Sample Data'!K113&lt;35,'Test Sample Data'!K113&gt;0),'Test Sample Data'!K113-'Choose Housekeeping Genes'!L$20,35-'Choose Housekeeping Genes'!L$20),"")</f>
        <v/>
      </c>
      <c r="L113" s="22" t="str">
        <f>IF(SUM('Test Sample Data'!L$3:L$194)&gt;10,IF(AND(ISNUMBER('Test Sample Data'!L113),'Test Sample Data'!L113&lt;35,'Test Sample Data'!L113&gt;0),'Test Sample Data'!L113-'Choose Housekeeping Genes'!M$20,35-'Choose Housekeeping Genes'!M$20),"")</f>
        <v/>
      </c>
      <c r="M113" s="22" t="str">
        <f>IF(SUM('Test Sample Data'!M$3:M$194)&gt;10,IF(AND(ISNUMBER('Test Sample Data'!M113),'Test Sample Data'!M113&lt;35,'Test Sample Data'!M113&gt;0),'Test Sample Data'!M113-'Choose Housekeeping Genes'!N$20,35-'Choose Housekeeping Genes'!N$20),"")</f>
        <v/>
      </c>
      <c r="N113" s="22" t="str">
        <f>IF(SUM('Test Sample Data'!N$3:N$194)&gt;10,IF(AND(ISNUMBER('Test Sample Data'!N113),'Test Sample Data'!N113&lt;35,'Test Sample Data'!N113&gt;0),'Test Sample Data'!N113-'Choose Housekeeping Genes'!O$20,35-'Choose Housekeeping Genes'!O$20),"")</f>
        <v/>
      </c>
      <c r="O113" s="22" t="str">
        <f>IF(SUM('Test Sample Data'!O$3:O$194)&gt;10,IF(AND(ISNUMBER('Test Sample Data'!O113),'Test Sample Data'!O113&lt;35,'Test Sample Data'!O113&gt;0),'Test Sample Data'!O113-'Choose Housekeeping Genes'!P$20,35-'Choose Housekeeping Genes'!P$20),"")</f>
        <v/>
      </c>
      <c r="P113" s="22" t="str">
        <f>IF(SUM('Test Sample Data'!P$3:P$194)&gt;10,IF(AND(ISNUMBER('Test Sample Data'!P113),'Test Sample Data'!P113&lt;35,'Test Sample Data'!P113&gt;0),'Test Sample Data'!P113-'Choose Housekeeping Genes'!Q$20,35-'Choose Housekeeping Genes'!Q$20),"")</f>
        <v/>
      </c>
      <c r="Q113" s="22" t="str">
        <f>IF(SUM('Test Sample Data'!Q$3:Q$194)&gt;10,IF(AND(ISNUMBER('Test Sample Data'!Q113),'Test Sample Data'!Q113&lt;35,'Test Sample Data'!Q113&gt;0),'Test Sample Data'!Q113-'Choose Housekeeping Genes'!R$20,35-'Choose Housekeeping Genes'!R$20),"")</f>
        <v/>
      </c>
      <c r="R113" s="22" t="str">
        <f>IF(SUM('Test Sample Data'!R$3:R$194)&gt;10,IF(AND(ISNUMBER('Test Sample Data'!R113),'Test Sample Data'!R113&lt;35,'Test Sample Data'!R113&gt;0),'Test Sample Data'!R113-'Choose Housekeeping Genes'!S$20,35-'Choose Housekeeping Genes'!S$20),"")</f>
        <v/>
      </c>
      <c r="S113" s="22" t="str">
        <f>IF(SUM('Test Sample Data'!S$3:S$194)&gt;10,IF(AND(ISNUMBER('Test Sample Data'!S113),'Test Sample Data'!S113&lt;35,'Test Sample Data'!S113&gt;0),'Test Sample Data'!S113-'Choose Housekeeping Genes'!T$20,35-'Choose Housekeeping Genes'!T$20),"")</f>
        <v/>
      </c>
      <c r="T113" s="22" t="str">
        <f>IF(SUM('Test Sample Data'!T$3:T$194)&gt;10,IF(AND(ISNUMBER('Test Sample Data'!T113),'Test Sample Data'!T113&lt;35,'Test Sample Data'!T113&gt;0),'Test Sample Data'!T113-'Choose Housekeeping Genes'!U$20,35-'Choose Housekeeping Genes'!U$20),"")</f>
        <v/>
      </c>
      <c r="U113" s="22" t="str">
        <f>IF(SUM('Test Sample Data'!U$3:U$194)&gt;10,IF(AND(ISNUMBER('Test Sample Data'!U113),'Test Sample Data'!U113&lt;35,'Test Sample Data'!U113&gt;0),'Test Sample Data'!U113-'Choose Housekeeping Genes'!V$20,35-'Choose Housekeeping Genes'!V$20),"")</f>
        <v/>
      </c>
      <c r="V113" s="22" t="str">
        <f>IF(SUM('Test Sample Data'!V$3:V$194)&gt;10,IF(AND(ISNUMBER('Test Sample Data'!V113),'Test Sample Data'!V113&lt;35,'Test Sample Data'!V113&gt;0),'Test Sample Data'!V113-'Choose Housekeeping Genes'!W$20,35-'Choose Housekeeping Genes'!W$20),"")</f>
        <v/>
      </c>
      <c r="W113" s="144" t="str">
        <f>'Control Sample Data'!A113</f>
        <v>lncRNA-Smad7-1</v>
      </c>
      <c r="X113" s="145" t="s">
        <v>220</v>
      </c>
      <c r="Y113" s="22" t="str">
        <f>IF(SUM('Control Sample Data'!C$3:C$194)&gt;10,IF(AND(ISNUMBER('Control Sample Data'!C113),'Control Sample Data'!C113&lt;35,'Control Sample Data'!C113&gt;0),'Control Sample Data'!C113-'Choose Housekeeping Genes'!AA$20,35-'Choose Housekeeping Genes'!AA$20),"")</f>
        <v/>
      </c>
      <c r="Z113" s="22" t="str">
        <f>IF(SUM('Control Sample Data'!D$3:D$194)&gt;10,IF(AND(ISNUMBER('Control Sample Data'!D113),'Control Sample Data'!D113&lt;35,'Control Sample Data'!D113&gt;0),'Control Sample Data'!D113-'Choose Housekeeping Genes'!AB$20,35-'Choose Housekeeping Genes'!AB$20),"")</f>
        <v/>
      </c>
      <c r="AA113" s="22" t="str">
        <f>IF(SUM('Control Sample Data'!E$3:E$194)&gt;10,IF(AND(ISNUMBER('Control Sample Data'!E113),'Control Sample Data'!E113&lt;35,'Control Sample Data'!E113&gt;0),'Control Sample Data'!E113-'Choose Housekeeping Genes'!AC$20,35-'Choose Housekeeping Genes'!AC$20),"")</f>
        <v/>
      </c>
      <c r="AB113" s="22" t="str">
        <f>IF(SUM('Control Sample Data'!F$3:F$194)&gt;10,IF(AND(ISNUMBER('Control Sample Data'!F113),'Control Sample Data'!F113&lt;35,'Control Sample Data'!F113&gt;0),'Control Sample Data'!F113-'Choose Housekeeping Genes'!AD$20,35-'Choose Housekeeping Genes'!AD$20),"")</f>
        <v/>
      </c>
      <c r="AC113" s="22" t="str">
        <f>IF(SUM('Control Sample Data'!G$3:G$194)&gt;10,IF(AND(ISNUMBER('Control Sample Data'!G113),'Control Sample Data'!G113&lt;35,'Control Sample Data'!G113&gt;0),'Control Sample Data'!G113-'Choose Housekeeping Genes'!AE$20,35-'Choose Housekeeping Genes'!AE$20),"")</f>
        <v/>
      </c>
      <c r="AD113" s="22" t="str">
        <f>IF(SUM('Control Sample Data'!H$3:H$194)&gt;10,IF(AND(ISNUMBER('Control Sample Data'!H113),'Control Sample Data'!H113&lt;35,'Control Sample Data'!H113&gt;0),'Control Sample Data'!H113-'Choose Housekeeping Genes'!AF$20,35-'Choose Housekeeping Genes'!AF$20),"")</f>
        <v/>
      </c>
      <c r="AE113" s="22" t="str">
        <f>IF(SUM('Control Sample Data'!I$3:I$194)&gt;10,IF(AND(ISNUMBER('Control Sample Data'!I113),'Control Sample Data'!I113&lt;35,'Control Sample Data'!I113&gt;0),'Control Sample Data'!I113-'Choose Housekeeping Genes'!AG$20,35-'Choose Housekeeping Genes'!AG$20),"")</f>
        <v/>
      </c>
      <c r="AF113" s="22" t="str">
        <f>IF(SUM('Control Sample Data'!J$3:J$194)&gt;10,IF(AND(ISNUMBER('Control Sample Data'!J113),'Control Sample Data'!J113&lt;35,'Control Sample Data'!J113&gt;0),'Control Sample Data'!J113-'Choose Housekeeping Genes'!AH$20,35-'Choose Housekeeping Genes'!AH$20),"")</f>
        <v/>
      </c>
      <c r="AG113" s="22" t="str">
        <f>IF(SUM('Control Sample Data'!K$3:K$194)&gt;10,IF(AND(ISNUMBER('Control Sample Data'!K113),'Control Sample Data'!K113&lt;35,'Control Sample Data'!K113&gt;0),'Control Sample Data'!K113-'Choose Housekeeping Genes'!AI$20,35-'Choose Housekeeping Genes'!AI$20),"")</f>
        <v/>
      </c>
      <c r="AH113" s="22" t="str">
        <f>IF(SUM('Control Sample Data'!L$3:L$194)&gt;10,IF(AND(ISNUMBER('Control Sample Data'!L113),'Control Sample Data'!L113&lt;35,'Control Sample Data'!L113&gt;0),'Control Sample Data'!L113-'Choose Housekeeping Genes'!AJ$20,35-'Choose Housekeeping Genes'!AJ$20),"")</f>
        <v/>
      </c>
      <c r="AI113" s="22" t="str">
        <f>IF(SUM('Control Sample Data'!M$3:M$194)&gt;10,IF(AND(ISNUMBER('Control Sample Data'!M113),'Control Sample Data'!M113&lt;35,'Control Sample Data'!M113&gt;0),'Control Sample Data'!M113-'Choose Housekeeping Genes'!AK$20,35-'Choose Housekeeping Genes'!AK$20),"")</f>
        <v/>
      </c>
      <c r="AJ113" s="22" t="str">
        <f>IF(SUM('Control Sample Data'!N$3:N$194)&gt;10,IF(AND(ISNUMBER('Control Sample Data'!N113),'Control Sample Data'!N113&lt;35,'Control Sample Data'!N113&gt;0),'Control Sample Data'!N113-'Choose Housekeeping Genes'!AL$20,35-'Choose Housekeeping Genes'!AL$20),"")</f>
        <v/>
      </c>
      <c r="AK113" s="22" t="str">
        <f>IF(SUM('Control Sample Data'!O$3:O$194)&gt;10,IF(AND(ISNUMBER('Control Sample Data'!O113),'Control Sample Data'!O113&lt;35,'Control Sample Data'!O113&gt;0),'Control Sample Data'!O113-'Choose Housekeeping Genes'!AM$20,35-'Choose Housekeeping Genes'!AM$20),"")</f>
        <v/>
      </c>
      <c r="AL113" s="22" t="str">
        <f>IF(SUM('Control Sample Data'!P$3:P$194)&gt;10,IF(AND(ISNUMBER('Control Sample Data'!P113),'Control Sample Data'!P113&lt;35,'Control Sample Data'!P113&gt;0),'Control Sample Data'!P113-'Choose Housekeeping Genes'!AN$20,35-'Choose Housekeeping Genes'!AN$20),"")</f>
        <v/>
      </c>
      <c r="AM113" s="22" t="str">
        <f>IF(SUM('Control Sample Data'!Q$3:Q$194)&gt;10,IF(AND(ISNUMBER('Control Sample Data'!Q113),'Control Sample Data'!Q113&lt;35,'Control Sample Data'!Q113&gt;0),'Control Sample Data'!Q113-'Choose Housekeeping Genes'!AO$20,35-'Choose Housekeeping Genes'!AO$20),"")</f>
        <v/>
      </c>
      <c r="AN113" s="22" t="str">
        <f>IF(SUM('Control Sample Data'!R$3:R$194)&gt;10,IF(AND(ISNUMBER('Control Sample Data'!R113),'Control Sample Data'!R113&lt;35,'Control Sample Data'!R113&gt;0),'Control Sample Data'!R113-'Choose Housekeeping Genes'!AP$20,35-'Choose Housekeeping Genes'!AP$20),"")</f>
        <v/>
      </c>
      <c r="AO113" s="22" t="str">
        <f>IF(SUM('Control Sample Data'!S$3:S$194)&gt;10,IF(AND(ISNUMBER('Control Sample Data'!S113),'Control Sample Data'!S113&lt;35,'Control Sample Data'!S113&gt;0),'Control Sample Data'!S113-'Choose Housekeeping Genes'!AQ$20,35-'Choose Housekeeping Genes'!AQ$20),"")</f>
        <v/>
      </c>
      <c r="AP113" s="22" t="str">
        <f>IF(SUM('Control Sample Data'!T$3:T$194)&gt;10,IF(AND(ISNUMBER('Control Sample Data'!T113),'Control Sample Data'!T113&lt;35,'Control Sample Data'!T113&gt;0),'Control Sample Data'!T113-'Choose Housekeeping Genes'!AR$20,35-'Choose Housekeeping Genes'!AR$20),"")</f>
        <v/>
      </c>
      <c r="AQ113" s="22" t="str">
        <f>IF(SUM('Control Sample Data'!U$3:U$194)&gt;10,IF(AND(ISNUMBER('Control Sample Data'!U113),'Control Sample Data'!U113&lt;35,'Control Sample Data'!U113&gt;0),'Control Sample Data'!U113-'Choose Housekeeping Genes'!AS$20,35-'Choose Housekeeping Genes'!AS$20),"")</f>
        <v/>
      </c>
      <c r="AR113" s="22" t="str">
        <f>IF(SUM('Control Sample Data'!V$3:V$194)&gt;10,IF(AND(ISNUMBER('Control Sample Data'!V113),'Control Sample Data'!V113&lt;35,'Control Sample Data'!V113&gt;0),'Control Sample Data'!V113-'Choose Housekeeping Genes'!AT$20,35-'Choose Housekeeping Genes'!AT$20),"")</f>
        <v/>
      </c>
      <c r="AS113" s="73" t="str">
        <f>'Control Sample Data'!A113</f>
        <v>lncRNA-Smad7-1</v>
      </c>
      <c r="AT113" s="21" t="s">
        <v>220</v>
      </c>
      <c r="AU113" s="22" t="str">
        <f ca="1">IF(ISNUMBER(C113-'Choose Housekeeping Genes'!D$12),C113-'Choose Housekeeping Genes'!D$12,"")</f>
        <v/>
      </c>
      <c r="AV113" s="22" t="str">
        <f ca="1">IF(ISNUMBER(D113-'Choose Housekeeping Genes'!E$12),D113-'Choose Housekeeping Genes'!E$12,"")</f>
        <v/>
      </c>
      <c r="AW113" s="22" t="str">
        <f ca="1">IF(ISNUMBER(E113-'Choose Housekeeping Genes'!F$12),E113-'Choose Housekeeping Genes'!F$12,"")</f>
        <v/>
      </c>
      <c r="AX113" s="22" t="str">
        <f ca="1">IF(ISNUMBER(F113-'Choose Housekeeping Genes'!G$12),F113-'Choose Housekeeping Genes'!G$12,"")</f>
        <v/>
      </c>
      <c r="AY113" s="22" t="str">
        <f ca="1">IF(ISNUMBER(G113-'Choose Housekeeping Genes'!H$12),G113-'Choose Housekeeping Genes'!H$12,"")</f>
        <v/>
      </c>
      <c r="AZ113" s="22" t="str">
        <f ca="1">IF(ISNUMBER(H113-'Choose Housekeeping Genes'!I$12),H113-'Choose Housekeeping Genes'!I$12,"")</f>
        <v/>
      </c>
      <c r="BA113" s="22" t="str">
        <f ca="1">IF(ISNUMBER(I113-'Choose Housekeeping Genes'!J$12),I113-'Choose Housekeeping Genes'!J$12,"")</f>
        <v/>
      </c>
      <c r="BB113" s="22" t="str">
        <f ca="1">IF(ISNUMBER(J113-'Choose Housekeeping Genes'!K$12),J113-'Choose Housekeeping Genes'!K$12,"")</f>
        <v/>
      </c>
      <c r="BC113" s="22" t="str">
        <f ca="1">IF(ISNUMBER(K113-'Choose Housekeeping Genes'!L$12),K113-'Choose Housekeeping Genes'!L$12,"")</f>
        <v/>
      </c>
      <c r="BD113" s="22" t="str">
        <f ca="1">IF(ISNUMBER(L113-'Choose Housekeeping Genes'!M$12),L113-'Choose Housekeeping Genes'!M$12,"")</f>
        <v/>
      </c>
      <c r="BE113" s="22" t="str">
        <f ca="1">IF(ISNUMBER(M113-'Choose Housekeeping Genes'!N$12),M113-'Choose Housekeeping Genes'!N$12,"")</f>
        <v/>
      </c>
      <c r="BF113" s="22" t="str">
        <f ca="1">IF(ISNUMBER(N113-'Choose Housekeeping Genes'!O$12),N113-'Choose Housekeeping Genes'!O$12,"")</f>
        <v/>
      </c>
      <c r="BG113" s="22" t="str">
        <f ca="1">IF(ISNUMBER(O113-'Choose Housekeeping Genes'!P$12),O113-'Choose Housekeeping Genes'!P$12,"")</f>
        <v/>
      </c>
      <c r="BH113" s="22" t="str">
        <f ca="1">IF(ISNUMBER(P113-'Choose Housekeeping Genes'!Q$12),P113-'Choose Housekeeping Genes'!Q$12,"")</f>
        <v/>
      </c>
      <c r="BI113" s="22" t="str">
        <f ca="1">IF(ISNUMBER(Q113-'Choose Housekeeping Genes'!R$12),Q113-'Choose Housekeeping Genes'!R$12,"")</f>
        <v/>
      </c>
      <c r="BJ113" s="22" t="str">
        <f ca="1">IF(ISNUMBER(R113-'Choose Housekeeping Genes'!S$12),R113-'Choose Housekeeping Genes'!S$12,"")</f>
        <v/>
      </c>
      <c r="BK113" s="22" t="str">
        <f ca="1">IF(ISNUMBER(S113-'Choose Housekeeping Genes'!T$12),S113-'Choose Housekeeping Genes'!T$12,"")</f>
        <v/>
      </c>
      <c r="BL113" s="22" t="str">
        <f ca="1">IF(ISNUMBER(T113-'Choose Housekeeping Genes'!U$12),T113-'Choose Housekeeping Genes'!U$12,"")</f>
        <v/>
      </c>
      <c r="BM113" s="22" t="str">
        <f ca="1">IF(ISNUMBER(U113-'Choose Housekeeping Genes'!V$12),U113-'Choose Housekeeping Genes'!V$12,"")</f>
        <v/>
      </c>
      <c r="BN113" s="22" t="str">
        <f ca="1">IF(ISNUMBER(V113-'Choose Housekeeping Genes'!W$12),V113-'Choose Housekeeping Genes'!W$12,"")</f>
        <v/>
      </c>
      <c r="BO113" s="147" t="str">
        <f t="shared" si="91"/>
        <v>lncRNA-Smad7-1</v>
      </c>
      <c r="BP113" s="145" t="s">
        <v>220</v>
      </c>
      <c r="BQ113" s="22" t="str">
        <f ca="1">IF(ISNUMBER(Y113-'Choose Housekeeping Genes'!AA$12),Y113-'Choose Housekeeping Genes'!AA$12,"")</f>
        <v/>
      </c>
      <c r="BR113" s="22" t="str">
        <f ca="1">IF(ISNUMBER(Z113-'Choose Housekeeping Genes'!AB$12),Z113-'Choose Housekeeping Genes'!AB$12,"")</f>
        <v/>
      </c>
      <c r="BS113" s="22" t="str">
        <f ca="1">IF(ISNUMBER(AA113-'Choose Housekeeping Genes'!AC$12),AA113-'Choose Housekeeping Genes'!AC$12,"")</f>
        <v/>
      </c>
      <c r="BT113" s="22" t="str">
        <f ca="1">IF(ISNUMBER(AB113-'Choose Housekeeping Genes'!AD$12),AB113-'Choose Housekeeping Genes'!AD$12,"")</f>
        <v/>
      </c>
      <c r="BU113" s="22" t="str">
        <f ca="1">IF(ISNUMBER(AC113-'Choose Housekeeping Genes'!AE$12),AC113-'Choose Housekeeping Genes'!AE$12,"")</f>
        <v/>
      </c>
      <c r="BV113" s="22" t="str">
        <f ca="1">IF(ISNUMBER(AD113-'Choose Housekeeping Genes'!AF$12),AD113-'Choose Housekeeping Genes'!AF$12,"")</f>
        <v/>
      </c>
      <c r="BW113" s="22" t="str">
        <f ca="1">IF(ISNUMBER(AE113-'Choose Housekeeping Genes'!AG$12),AE113-'Choose Housekeeping Genes'!AG$12,"")</f>
        <v/>
      </c>
      <c r="BX113" s="22" t="str">
        <f ca="1">IF(ISNUMBER(AF113-'Choose Housekeeping Genes'!AH$12),AF113-'Choose Housekeeping Genes'!AH$12,"")</f>
        <v/>
      </c>
      <c r="BY113" s="22" t="str">
        <f ca="1">IF(ISNUMBER(AG113-'Choose Housekeeping Genes'!AI$12),AG113-'Choose Housekeeping Genes'!AI$12,"")</f>
        <v/>
      </c>
      <c r="BZ113" s="22" t="str">
        <f ca="1">IF(ISNUMBER(AH113-'Choose Housekeeping Genes'!AJ$12),AH113-'Choose Housekeeping Genes'!AJ$12,"")</f>
        <v/>
      </c>
      <c r="CA113" s="22" t="str">
        <f ca="1">IF(ISNUMBER(AI113-'Choose Housekeeping Genes'!AK$12),AI113-'Choose Housekeeping Genes'!AK$12,"")</f>
        <v/>
      </c>
      <c r="CB113" s="22" t="str">
        <f ca="1">IF(ISNUMBER(AJ113-'Choose Housekeeping Genes'!AL$12),AJ113-'Choose Housekeeping Genes'!AL$12,"")</f>
        <v/>
      </c>
      <c r="CC113" s="22" t="str">
        <f ca="1">IF(ISNUMBER(AK113-'Choose Housekeeping Genes'!AM$12),AK113-'Choose Housekeeping Genes'!AM$12,"")</f>
        <v/>
      </c>
      <c r="CD113" s="22" t="str">
        <f ca="1">IF(ISNUMBER(AL113-'Choose Housekeeping Genes'!AN$12),AL113-'Choose Housekeeping Genes'!AN$12,"")</f>
        <v/>
      </c>
      <c r="CE113" s="22" t="str">
        <f ca="1">IF(ISNUMBER(AM113-'Choose Housekeeping Genes'!AO$12),AM113-'Choose Housekeeping Genes'!AO$12,"")</f>
        <v/>
      </c>
      <c r="CF113" s="22" t="str">
        <f ca="1">IF(ISNUMBER(AN113-'Choose Housekeeping Genes'!AP$12),AN113-'Choose Housekeeping Genes'!AP$12,"")</f>
        <v/>
      </c>
      <c r="CG113" s="22" t="str">
        <f ca="1">IF(ISNUMBER(AO113-'Choose Housekeeping Genes'!AQ$12),AO113-'Choose Housekeeping Genes'!AQ$12,"")</f>
        <v/>
      </c>
      <c r="CH113" s="22" t="str">
        <f ca="1">IF(ISNUMBER(AP113-'Choose Housekeeping Genes'!AR$12),AP113-'Choose Housekeeping Genes'!AR$12,"")</f>
        <v/>
      </c>
      <c r="CI113" s="22" t="str">
        <f ca="1">IF(ISNUMBER(AQ113-'Choose Housekeeping Genes'!AS$12),AQ113-'Choose Housekeeping Genes'!AS$12,"")</f>
        <v/>
      </c>
      <c r="CJ113" s="22" t="str">
        <f ca="1">IF(ISNUMBER(AR113-'Choose Housekeeping Genes'!AT$12),AR113-'Choose Housekeeping Genes'!AT$12,"")</f>
        <v/>
      </c>
      <c r="CK113" s="69" t="e">
        <f t="shared" ca="1" si="49"/>
        <v>#DIV/0!</v>
      </c>
      <c r="CL113" s="148" t="e">
        <f t="shared" ca="1" si="50"/>
        <v>#DIV/0!</v>
      </c>
      <c r="DA113" s="73" t="str">
        <f>'Transcript table'!C121</f>
        <v>lncRNA-Smad7-1</v>
      </c>
      <c r="DB113" s="21" t="s">
        <v>220</v>
      </c>
      <c r="DC113" s="68" t="str">
        <f t="shared" ca="1" si="51"/>
        <v/>
      </c>
      <c r="DD113" s="68" t="str">
        <f t="shared" ca="1" si="52"/>
        <v/>
      </c>
      <c r="DE113" s="68" t="str">
        <f t="shared" ca="1" si="53"/>
        <v/>
      </c>
      <c r="DF113" s="68" t="str">
        <f t="shared" ca="1" si="54"/>
        <v/>
      </c>
      <c r="DG113" s="68" t="str">
        <f t="shared" ca="1" si="55"/>
        <v/>
      </c>
      <c r="DH113" s="68" t="str">
        <f t="shared" ca="1" si="56"/>
        <v/>
      </c>
      <c r="DI113" s="68" t="str">
        <f t="shared" ca="1" si="57"/>
        <v/>
      </c>
      <c r="DJ113" s="68" t="str">
        <f t="shared" ca="1" si="58"/>
        <v/>
      </c>
      <c r="DK113" s="68" t="str">
        <f t="shared" ca="1" si="59"/>
        <v/>
      </c>
      <c r="DL113" s="68" t="str">
        <f t="shared" ca="1" si="60"/>
        <v/>
      </c>
      <c r="DM113" s="68" t="str">
        <f t="shared" ca="1" si="61"/>
        <v/>
      </c>
      <c r="DN113" s="68" t="str">
        <f t="shared" ca="1" si="62"/>
        <v/>
      </c>
      <c r="DO113" s="68" t="str">
        <f t="shared" ca="1" si="63"/>
        <v/>
      </c>
      <c r="DP113" s="68" t="str">
        <f t="shared" ca="1" si="64"/>
        <v/>
      </c>
      <c r="DQ113" s="68" t="str">
        <f t="shared" ca="1" si="65"/>
        <v/>
      </c>
      <c r="DR113" s="68" t="str">
        <f t="shared" ca="1" si="66"/>
        <v/>
      </c>
      <c r="DS113" s="68" t="str">
        <f t="shared" ca="1" si="67"/>
        <v/>
      </c>
      <c r="DT113" s="68" t="str">
        <f t="shared" ca="1" si="68"/>
        <v/>
      </c>
      <c r="DU113" s="68" t="str">
        <f t="shared" ca="1" si="69"/>
        <v/>
      </c>
      <c r="DV113" s="68" t="str">
        <f t="shared" ca="1" si="70"/>
        <v/>
      </c>
      <c r="DW113" s="146" t="str">
        <f>'Transcript table'!C121</f>
        <v>lncRNA-Smad7-1</v>
      </c>
      <c r="DX113" s="145" t="s">
        <v>220</v>
      </c>
      <c r="DY113" s="68" t="str">
        <f t="shared" ca="1" si="71"/>
        <v/>
      </c>
      <c r="DZ113" s="68" t="str">
        <f t="shared" ca="1" si="72"/>
        <v/>
      </c>
      <c r="EA113" s="68" t="str">
        <f t="shared" ca="1" si="73"/>
        <v/>
      </c>
      <c r="EB113" s="68" t="str">
        <f t="shared" ca="1" si="74"/>
        <v/>
      </c>
      <c r="EC113" s="68" t="str">
        <f t="shared" ca="1" si="75"/>
        <v/>
      </c>
      <c r="ED113" s="68" t="str">
        <f t="shared" ca="1" si="76"/>
        <v/>
      </c>
      <c r="EE113" s="68" t="str">
        <f t="shared" ca="1" si="77"/>
        <v/>
      </c>
      <c r="EF113" s="68" t="str">
        <f t="shared" ca="1" si="78"/>
        <v/>
      </c>
      <c r="EG113" s="68" t="str">
        <f t="shared" ca="1" si="79"/>
        <v/>
      </c>
      <c r="EH113" s="68" t="str">
        <f t="shared" ca="1" si="80"/>
        <v/>
      </c>
      <c r="EI113" s="68" t="str">
        <f t="shared" ca="1" si="81"/>
        <v/>
      </c>
      <c r="EJ113" s="68" t="str">
        <f t="shared" ca="1" si="82"/>
        <v/>
      </c>
      <c r="EK113" s="68" t="str">
        <f t="shared" ca="1" si="83"/>
        <v/>
      </c>
      <c r="EL113" s="68" t="str">
        <f t="shared" ca="1" si="84"/>
        <v/>
      </c>
      <c r="EM113" s="68" t="str">
        <f t="shared" ca="1" si="85"/>
        <v/>
      </c>
      <c r="EN113" s="68" t="str">
        <f t="shared" ca="1" si="86"/>
        <v/>
      </c>
      <c r="EO113" s="68" t="str">
        <f t="shared" ca="1" si="87"/>
        <v/>
      </c>
      <c r="EP113" s="68" t="str">
        <f t="shared" ca="1" si="88"/>
        <v/>
      </c>
      <c r="EQ113" s="68" t="str">
        <f t="shared" ca="1" si="89"/>
        <v/>
      </c>
      <c r="ER113" s="68" t="str">
        <f t="shared" ca="1" si="90"/>
        <v/>
      </c>
    </row>
    <row r="114" spans="1:148" ht="12.75" customHeight="1">
      <c r="A114" s="139" t="str">
        <f>'Test Sample Data'!A114</f>
        <v>lncRNA-Smad7-2</v>
      </c>
      <c r="B114" s="141" t="s">
        <v>218</v>
      </c>
      <c r="C114" s="22" t="str">
        <f>IF(SUM('Test Sample Data'!C$3:C$194)&gt;10,IF(AND(ISNUMBER('Test Sample Data'!C114),'Test Sample Data'!C114&lt;35,'Test Sample Data'!C114&gt;0),'Test Sample Data'!C114-'Choose Housekeeping Genes'!D$20,35-'Choose Housekeeping Genes'!D$20),"")</f>
        <v/>
      </c>
      <c r="D114" s="22" t="str">
        <f>IF(SUM('Test Sample Data'!D$3:D$194)&gt;10,IF(AND(ISNUMBER('Test Sample Data'!D114),'Test Sample Data'!D114&lt;35,'Test Sample Data'!D114&gt;0),'Test Sample Data'!D114-'Choose Housekeeping Genes'!E$20,35-'Choose Housekeeping Genes'!E$20),"")</f>
        <v/>
      </c>
      <c r="E114" s="22" t="str">
        <f>IF(SUM('Test Sample Data'!E$3:E$194)&gt;10,IF(AND(ISNUMBER('Test Sample Data'!E114),'Test Sample Data'!E114&lt;35,'Test Sample Data'!E114&gt;0),'Test Sample Data'!E114-'Choose Housekeeping Genes'!F$20,35-'Choose Housekeeping Genes'!F$20),"")</f>
        <v/>
      </c>
      <c r="F114" s="22" t="str">
        <f>IF(SUM('Test Sample Data'!F$3:F$194)&gt;10,IF(AND(ISNUMBER('Test Sample Data'!F114),'Test Sample Data'!F114&lt;35,'Test Sample Data'!F114&gt;0),'Test Sample Data'!F114-'Choose Housekeeping Genes'!G$20,35-'Choose Housekeeping Genes'!G$20),"")</f>
        <v/>
      </c>
      <c r="G114" s="22" t="str">
        <f>IF(SUM('Test Sample Data'!G$3:G$194)&gt;10,IF(AND(ISNUMBER('Test Sample Data'!G114),'Test Sample Data'!G114&lt;35,'Test Sample Data'!G114&gt;0),'Test Sample Data'!G114-'Choose Housekeeping Genes'!H$20,35-'Choose Housekeeping Genes'!H$20),"")</f>
        <v/>
      </c>
      <c r="H114" s="22" t="str">
        <f>IF(SUM('Test Sample Data'!H$3:H$194)&gt;10,IF(AND(ISNUMBER('Test Sample Data'!H114),'Test Sample Data'!H114&lt;35,'Test Sample Data'!H114&gt;0),'Test Sample Data'!H114-'Choose Housekeeping Genes'!I$20,35-'Choose Housekeeping Genes'!I$20),"")</f>
        <v/>
      </c>
      <c r="I114" s="22" t="str">
        <f>IF(SUM('Test Sample Data'!I$3:I$194)&gt;10,IF(AND(ISNUMBER('Test Sample Data'!I114),'Test Sample Data'!I114&lt;35,'Test Sample Data'!I114&gt;0),'Test Sample Data'!I114-'Choose Housekeeping Genes'!J$20,35-'Choose Housekeeping Genes'!J$20),"")</f>
        <v/>
      </c>
      <c r="J114" s="22" t="str">
        <f>IF(SUM('Test Sample Data'!J$3:J$194)&gt;10,IF(AND(ISNUMBER('Test Sample Data'!J114),'Test Sample Data'!J114&lt;35,'Test Sample Data'!J114&gt;0),'Test Sample Data'!J114-'Choose Housekeeping Genes'!K$20,35-'Choose Housekeeping Genes'!K$20),"")</f>
        <v/>
      </c>
      <c r="K114" s="22" t="str">
        <f>IF(SUM('Test Sample Data'!K$3:K$194)&gt;10,IF(AND(ISNUMBER('Test Sample Data'!K114),'Test Sample Data'!K114&lt;35,'Test Sample Data'!K114&gt;0),'Test Sample Data'!K114-'Choose Housekeeping Genes'!L$20,35-'Choose Housekeeping Genes'!L$20),"")</f>
        <v/>
      </c>
      <c r="L114" s="22" t="str">
        <f>IF(SUM('Test Sample Data'!L$3:L$194)&gt;10,IF(AND(ISNUMBER('Test Sample Data'!L114),'Test Sample Data'!L114&lt;35,'Test Sample Data'!L114&gt;0),'Test Sample Data'!L114-'Choose Housekeeping Genes'!M$20,35-'Choose Housekeeping Genes'!M$20),"")</f>
        <v/>
      </c>
      <c r="M114" s="22" t="str">
        <f>IF(SUM('Test Sample Data'!M$3:M$194)&gt;10,IF(AND(ISNUMBER('Test Sample Data'!M114),'Test Sample Data'!M114&lt;35,'Test Sample Data'!M114&gt;0),'Test Sample Data'!M114-'Choose Housekeeping Genes'!N$20,35-'Choose Housekeeping Genes'!N$20),"")</f>
        <v/>
      </c>
      <c r="N114" s="22" t="str">
        <f>IF(SUM('Test Sample Data'!N$3:N$194)&gt;10,IF(AND(ISNUMBER('Test Sample Data'!N114),'Test Sample Data'!N114&lt;35,'Test Sample Data'!N114&gt;0),'Test Sample Data'!N114-'Choose Housekeeping Genes'!O$20,35-'Choose Housekeeping Genes'!O$20),"")</f>
        <v/>
      </c>
      <c r="O114" s="22" t="str">
        <f>IF(SUM('Test Sample Data'!O$3:O$194)&gt;10,IF(AND(ISNUMBER('Test Sample Data'!O114),'Test Sample Data'!O114&lt;35,'Test Sample Data'!O114&gt;0),'Test Sample Data'!O114-'Choose Housekeeping Genes'!P$20,35-'Choose Housekeeping Genes'!P$20),"")</f>
        <v/>
      </c>
      <c r="P114" s="22" t="str">
        <f>IF(SUM('Test Sample Data'!P$3:P$194)&gt;10,IF(AND(ISNUMBER('Test Sample Data'!P114),'Test Sample Data'!P114&lt;35,'Test Sample Data'!P114&gt;0),'Test Sample Data'!P114-'Choose Housekeeping Genes'!Q$20,35-'Choose Housekeeping Genes'!Q$20),"")</f>
        <v/>
      </c>
      <c r="Q114" s="22" t="str">
        <f>IF(SUM('Test Sample Data'!Q$3:Q$194)&gt;10,IF(AND(ISNUMBER('Test Sample Data'!Q114),'Test Sample Data'!Q114&lt;35,'Test Sample Data'!Q114&gt;0),'Test Sample Data'!Q114-'Choose Housekeeping Genes'!R$20,35-'Choose Housekeeping Genes'!R$20),"")</f>
        <v/>
      </c>
      <c r="R114" s="22" t="str">
        <f>IF(SUM('Test Sample Data'!R$3:R$194)&gt;10,IF(AND(ISNUMBER('Test Sample Data'!R114),'Test Sample Data'!R114&lt;35,'Test Sample Data'!R114&gt;0),'Test Sample Data'!R114-'Choose Housekeeping Genes'!S$20,35-'Choose Housekeeping Genes'!S$20),"")</f>
        <v/>
      </c>
      <c r="S114" s="22" t="str">
        <f>IF(SUM('Test Sample Data'!S$3:S$194)&gt;10,IF(AND(ISNUMBER('Test Sample Data'!S114),'Test Sample Data'!S114&lt;35,'Test Sample Data'!S114&gt;0),'Test Sample Data'!S114-'Choose Housekeeping Genes'!T$20,35-'Choose Housekeeping Genes'!T$20),"")</f>
        <v/>
      </c>
      <c r="T114" s="22" t="str">
        <f>IF(SUM('Test Sample Data'!T$3:T$194)&gt;10,IF(AND(ISNUMBER('Test Sample Data'!T114),'Test Sample Data'!T114&lt;35,'Test Sample Data'!T114&gt;0),'Test Sample Data'!T114-'Choose Housekeeping Genes'!U$20,35-'Choose Housekeeping Genes'!U$20),"")</f>
        <v/>
      </c>
      <c r="U114" s="22" t="str">
        <f>IF(SUM('Test Sample Data'!U$3:U$194)&gt;10,IF(AND(ISNUMBER('Test Sample Data'!U114),'Test Sample Data'!U114&lt;35,'Test Sample Data'!U114&gt;0),'Test Sample Data'!U114-'Choose Housekeeping Genes'!V$20,35-'Choose Housekeeping Genes'!V$20),"")</f>
        <v/>
      </c>
      <c r="V114" s="22" t="str">
        <f>IF(SUM('Test Sample Data'!V$3:V$194)&gt;10,IF(AND(ISNUMBER('Test Sample Data'!V114),'Test Sample Data'!V114&lt;35,'Test Sample Data'!V114&gt;0),'Test Sample Data'!V114-'Choose Housekeeping Genes'!W$20,35-'Choose Housekeeping Genes'!W$20),"")</f>
        <v/>
      </c>
      <c r="W114" s="144" t="str">
        <f>'Control Sample Data'!A114</f>
        <v>lncRNA-Smad7-2</v>
      </c>
      <c r="X114" s="145" t="s">
        <v>218</v>
      </c>
      <c r="Y114" s="22" t="str">
        <f>IF(SUM('Control Sample Data'!C$3:C$194)&gt;10,IF(AND(ISNUMBER('Control Sample Data'!C114),'Control Sample Data'!C114&lt;35,'Control Sample Data'!C114&gt;0),'Control Sample Data'!C114-'Choose Housekeeping Genes'!AA$20,35-'Choose Housekeeping Genes'!AA$20),"")</f>
        <v/>
      </c>
      <c r="Z114" s="22" t="str">
        <f>IF(SUM('Control Sample Data'!D$3:D$194)&gt;10,IF(AND(ISNUMBER('Control Sample Data'!D114),'Control Sample Data'!D114&lt;35,'Control Sample Data'!D114&gt;0),'Control Sample Data'!D114-'Choose Housekeeping Genes'!AB$20,35-'Choose Housekeeping Genes'!AB$20),"")</f>
        <v/>
      </c>
      <c r="AA114" s="22" t="str">
        <f>IF(SUM('Control Sample Data'!E$3:E$194)&gt;10,IF(AND(ISNUMBER('Control Sample Data'!E114),'Control Sample Data'!E114&lt;35,'Control Sample Data'!E114&gt;0),'Control Sample Data'!E114-'Choose Housekeeping Genes'!AC$20,35-'Choose Housekeeping Genes'!AC$20),"")</f>
        <v/>
      </c>
      <c r="AB114" s="22" t="str">
        <f>IF(SUM('Control Sample Data'!F$3:F$194)&gt;10,IF(AND(ISNUMBER('Control Sample Data'!F114),'Control Sample Data'!F114&lt;35,'Control Sample Data'!F114&gt;0),'Control Sample Data'!F114-'Choose Housekeeping Genes'!AD$20,35-'Choose Housekeeping Genes'!AD$20),"")</f>
        <v/>
      </c>
      <c r="AC114" s="22" t="str">
        <f>IF(SUM('Control Sample Data'!G$3:G$194)&gt;10,IF(AND(ISNUMBER('Control Sample Data'!G114),'Control Sample Data'!G114&lt;35,'Control Sample Data'!G114&gt;0),'Control Sample Data'!G114-'Choose Housekeeping Genes'!AE$20,35-'Choose Housekeeping Genes'!AE$20),"")</f>
        <v/>
      </c>
      <c r="AD114" s="22" t="str">
        <f>IF(SUM('Control Sample Data'!H$3:H$194)&gt;10,IF(AND(ISNUMBER('Control Sample Data'!H114),'Control Sample Data'!H114&lt;35,'Control Sample Data'!H114&gt;0),'Control Sample Data'!H114-'Choose Housekeeping Genes'!AF$20,35-'Choose Housekeeping Genes'!AF$20),"")</f>
        <v/>
      </c>
      <c r="AE114" s="22" t="str">
        <f>IF(SUM('Control Sample Data'!I$3:I$194)&gt;10,IF(AND(ISNUMBER('Control Sample Data'!I114),'Control Sample Data'!I114&lt;35,'Control Sample Data'!I114&gt;0),'Control Sample Data'!I114-'Choose Housekeeping Genes'!AG$20,35-'Choose Housekeeping Genes'!AG$20),"")</f>
        <v/>
      </c>
      <c r="AF114" s="22" t="str">
        <f>IF(SUM('Control Sample Data'!J$3:J$194)&gt;10,IF(AND(ISNUMBER('Control Sample Data'!J114),'Control Sample Data'!J114&lt;35,'Control Sample Data'!J114&gt;0),'Control Sample Data'!J114-'Choose Housekeeping Genes'!AH$20,35-'Choose Housekeeping Genes'!AH$20),"")</f>
        <v/>
      </c>
      <c r="AG114" s="22" t="str">
        <f>IF(SUM('Control Sample Data'!K$3:K$194)&gt;10,IF(AND(ISNUMBER('Control Sample Data'!K114),'Control Sample Data'!K114&lt;35,'Control Sample Data'!K114&gt;0),'Control Sample Data'!K114-'Choose Housekeeping Genes'!AI$20,35-'Choose Housekeeping Genes'!AI$20),"")</f>
        <v/>
      </c>
      <c r="AH114" s="22" t="str">
        <f>IF(SUM('Control Sample Data'!L$3:L$194)&gt;10,IF(AND(ISNUMBER('Control Sample Data'!L114),'Control Sample Data'!L114&lt;35,'Control Sample Data'!L114&gt;0),'Control Sample Data'!L114-'Choose Housekeeping Genes'!AJ$20,35-'Choose Housekeeping Genes'!AJ$20),"")</f>
        <v/>
      </c>
      <c r="AI114" s="22" t="str">
        <f>IF(SUM('Control Sample Data'!M$3:M$194)&gt;10,IF(AND(ISNUMBER('Control Sample Data'!M114),'Control Sample Data'!M114&lt;35,'Control Sample Data'!M114&gt;0),'Control Sample Data'!M114-'Choose Housekeeping Genes'!AK$20,35-'Choose Housekeeping Genes'!AK$20),"")</f>
        <v/>
      </c>
      <c r="AJ114" s="22" t="str">
        <f>IF(SUM('Control Sample Data'!N$3:N$194)&gt;10,IF(AND(ISNUMBER('Control Sample Data'!N114),'Control Sample Data'!N114&lt;35,'Control Sample Data'!N114&gt;0),'Control Sample Data'!N114-'Choose Housekeeping Genes'!AL$20,35-'Choose Housekeeping Genes'!AL$20),"")</f>
        <v/>
      </c>
      <c r="AK114" s="22" t="str">
        <f>IF(SUM('Control Sample Data'!O$3:O$194)&gt;10,IF(AND(ISNUMBER('Control Sample Data'!O114),'Control Sample Data'!O114&lt;35,'Control Sample Data'!O114&gt;0),'Control Sample Data'!O114-'Choose Housekeeping Genes'!AM$20,35-'Choose Housekeeping Genes'!AM$20),"")</f>
        <v/>
      </c>
      <c r="AL114" s="22" t="str">
        <f>IF(SUM('Control Sample Data'!P$3:P$194)&gt;10,IF(AND(ISNUMBER('Control Sample Data'!P114),'Control Sample Data'!P114&lt;35,'Control Sample Data'!P114&gt;0),'Control Sample Data'!P114-'Choose Housekeeping Genes'!AN$20,35-'Choose Housekeeping Genes'!AN$20),"")</f>
        <v/>
      </c>
      <c r="AM114" s="22" t="str">
        <f>IF(SUM('Control Sample Data'!Q$3:Q$194)&gt;10,IF(AND(ISNUMBER('Control Sample Data'!Q114),'Control Sample Data'!Q114&lt;35,'Control Sample Data'!Q114&gt;0),'Control Sample Data'!Q114-'Choose Housekeeping Genes'!AO$20,35-'Choose Housekeeping Genes'!AO$20),"")</f>
        <v/>
      </c>
      <c r="AN114" s="22" t="str">
        <f>IF(SUM('Control Sample Data'!R$3:R$194)&gt;10,IF(AND(ISNUMBER('Control Sample Data'!R114),'Control Sample Data'!R114&lt;35,'Control Sample Data'!R114&gt;0),'Control Sample Data'!R114-'Choose Housekeeping Genes'!AP$20,35-'Choose Housekeeping Genes'!AP$20),"")</f>
        <v/>
      </c>
      <c r="AO114" s="22" t="str">
        <f>IF(SUM('Control Sample Data'!S$3:S$194)&gt;10,IF(AND(ISNUMBER('Control Sample Data'!S114),'Control Sample Data'!S114&lt;35,'Control Sample Data'!S114&gt;0),'Control Sample Data'!S114-'Choose Housekeeping Genes'!AQ$20,35-'Choose Housekeeping Genes'!AQ$20),"")</f>
        <v/>
      </c>
      <c r="AP114" s="22" t="str">
        <f>IF(SUM('Control Sample Data'!T$3:T$194)&gt;10,IF(AND(ISNUMBER('Control Sample Data'!T114),'Control Sample Data'!T114&lt;35,'Control Sample Data'!T114&gt;0),'Control Sample Data'!T114-'Choose Housekeeping Genes'!AR$20,35-'Choose Housekeeping Genes'!AR$20),"")</f>
        <v/>
      </c>
      <c r="AQ114" s="22" t="str">
        <f>IF(SUM('Control Sample Data'!U$3:U$194)&gt;10,IF(AND(ISNUMBER('Control Sample Data'!U114),'Control Sample Data'!U114&lt;35,'Control Sample Data'!U114&gt;0),'Control Sample Data'!U114-'Choose Housekeeping Genes'!AS$20,35-'Choose Housekeeping Genes'!AS$20),"")</f>
        <v/>
      </c>
      <c r="AR114" s="22" t="str">
        <f>IF(SUM('Control Sample Data'!V$3:V$194)&gt;10,IF(AND(ISNUMBER('Control Sample Data'!V114),'Control Sample Data'!V114&lt;35,'Control Sample Data'!V114&gt;0),'Control Sample Data'!V114-'Choose Housekeeping Genes'!AT$20,35-'Choose Housekeeping Genes'!AT$20),"")</f>
        <v/>
      </c>
      <c r="AS114" s="73" t="str">
        <f>'Control Sample Data'!A114</f>
        <v>lncRNA-Smad7-2</v>
      </c>
      <c r="AT114" s="21" t="s">
        <v>218</v>
      </c>
      <c r="AU114" s="22" t="str">
        <f ca="1">IF(ISNUMBER(C114-'Choose Housekeeping Genes'!D$12),C114-'Choose Housekeeping Genes'!D$12,"")</f>
        <v/>
      </c>
      <c r="AV114" s="22" t="str">
        <f ca="1">IF(ISNUMBER(D114-'Choose Housekeeping Genes'!E$12),D114-'Choose Housekeeping Genes'!E$12,"")</f>
        <v/>
      </c>
      <c r="AW114" s="22" t="str">
        <f ca="1">IF(ISNUMBER(E114-'Choose Housekeeping Genes'!F$12),E114-'Choose Housekeeping Genes'!F$12,"")</f>
        <v/>
      </c>
      <c r="AX114" s="22" t="str">
        <f ca="1">IF(ISNUMBER(F114-'Choose Housekeeping Genes'!G$12),F114-'Choose Housekeeping Genes'!G$12,"")</f>
        <v/>
      </c>
      <c r="AY114" s="22" t="str">
        <f ca="1">IF(ISNUMBER(G114-'Choose Housekeeping Genes'!H$12),G114-'Choose Housekeeping Genes'!H$12,"")</f>
        <v/>
      </c>
      <c r="AZ114" s="22" t="str">
        <f ca="1">IF(ISNUMBER(H114-'Choose Housekeeping Genes'!I$12),H114-'Choose Housekeeping Genes'!I$12,"")</f>
        <v/>
      </c>
      <c r="BA114" s="22" t="str">
        <f ca="1">IF(ISNUMBER(I114-'Choose Housekeeping Genes'!J$12),I114-'Choose Housekeeping Genes'!J$12,"")</f>
        <v/>
      </c>
      <c r="BB114" s="22" t="str">
        <f ca="1">IF(ISNUMBER(J114-'Choose Housekeeping Genes'!K$12),J114-'Choose Housekeeping Genes'!K$12,"")</f>
        <v/>
      </c>
      <c r="BC114" s="22" t="str">
        <f ca="1">IF(ISNUMBER(K114-'Choose Housekeeping Genes'!L$12),K114-'Choose Housekeeping Genes'!L$12,"")</f>
        <v/>
      </c>
      <c r="BD114" s="22" t="str">
        <f ca="1">IF(ISNUMBER(L114-'Choose Housekeeping Genes'!M$12),L114-'Choose Housekeeping Genes'!M$12,"")</f>
        <v/>
      </c>
      <c r="BE114" s="22" t="str">
        <f ca="1">IF(ISNUMBER(M114-'Choose Housekeeping Genes'!N$12),M114-'Choose Housekeeping Genes'!N$12,"")</f>
        <v/>
      </c>
      <c r="BF114" s="22" t="str">
        <f ca="1">IF(ISNUMBER(N114-'Choose Housekeeping Genes'!O$12),N114-'Choose Housekeeping Genes'!O$12,"")</f>
        <v/>
      </c>
      <c r="BG114" s="22" t="str">
        <f ca="1">IF(ISNUMBER(O114-'Choose Housekeeping Genes'!P$12),O114-'Choose Housekeeping Genes'!P$12,"")</f>
        <v/>
      </c>
      <c r="BH114" s="22" t="str">
        <f ca="1">IF(ISNUMBER(P114-'Choose Housekeeping Genes'!Q$12),P114-'Choose Housekeeping Genes'!Q$12,"")</f>
        <v/>
      </c>
      <c r="BI114" s="22" t="str">
        <f ca="1">IF(ISNUMBER(Q114-'Choose Housekeeping Genes'!R$12),Q114-'Choose Housekeeping Genes'!R$12,"")</f>
        <v/>
      </c>
      <c r="BJ114" s="22" t="str">
        <f ca="1">IF(ISNUMBER(R114-'Choose Housekeeping Genes'!S$12),R114-'Choose Housekeeping Genes'!S$12,"")</f>
        <v/>
      </c>
      <c r="BK114" s="22" t="str">
        <f ca="1">IF(ISNUMBER(S114-'Choose Housekeeping Genes'!T$12),S114-'Choose Housekeeping Genes'!T$12,"")</f>
        <v/>
      </c>
      <c r="BL114" s="22" t="str">
        <f ca="1">IF(ISNUMBER(T114-'Choose Housekeeping Genes'!U$12),T114-'Choose Housekeeping Genes'!U$12,"")</f>
        <v/>
      </c>
      <c r="BM114" s="22" t="str">
        <f ca="1">IF(ISNUMBER(U114-'Choose Housekeeping Genes'!V$12),U114-'Choose Housekeeping Genes'!V$12,"")</f>
        <v/>
      </c>
      <c r="BN114" s="22" t="str">
        <f ca="1">IF(ISNUMBER(V114-'Choose Housekeeping Genes'!W$12),V114-'Choose Housekeeping Genes'!W$12,"")</f>
        <v/>
      </c>
      <c r="BO114" s="147" t="str">
        <f t="shared" si="91"/>
        <v>lncRNA-Smad7-2</v>
      </c>
      <c r="BP114" s="145" t="s">
        <v>218</v>
      </c>
      <c r="BQ114" s="22" t="str">
        <f ca="1">IF(ISNUMBER(Y114-'Choose Housekeeping Genes'!AA$12),Y114-'Choose Housekeeping Genes'!AA$12,"")</f>
        <v/>
      </c>
      <c r="BR114" s="22" t="str">
        <f ca="1">IF(ISNUMBER(Z114-'Choose Housekeeping Genes'!AB$12),Z114-'Choose Housekeeping Genes'!AB$12,"")</f>
        <v/>
      </c>
      <c r="BS114" s="22" t="str">
        <f ca="1">IF(ISNUMBER(AA114-'Choose Housekeeping Genes'!AC$12),AA114-'Choose Housekeeping Genes'!AC$12,"")</f>
        <v/>
      </c>
      <c r="BT114" s="22" t="str">
        <f ca="1">IF(ISNUMBER(AB114-'Choose Housekeeping Genes'!AD$12),AB114-'Choose Housekeeping Genes'!AD$12,"")</f>
        <v/>
      </c>
      <c r="BU114" s="22" t="str">
        <f ca="1">IF(ISNUMBER(AC114-'Choose Housekeeping Genes'!AE$12),AC114-'Choose Housekeeping Genes'!AE$12,"")</f>
        <v/>
      </c>
      <c r="BV114" s="22" t="str">
        <f ca="1">IF(ISNUMBER(AD114-'Choose Housekeeping Genes'!AF$12),AD114-'Choose Housekeeping Genes'!AF$12,"")</f>
        <v/>
      </c>
      <c r="BW114" s="22" t="str">
        <f ca="1">IF(ISNUMBER(AE114-'Choose Housekeeping Genes'!AG$12),AE114-'Choose Housekeeping Genes'!AG$12,"")</f>
        <v/>
      </c>
      <c r="BX114" s="22" t="str">
        <f ca="1">IF(ISNUMBER(AF114-'Choose Housekeeping Genes'!AH$12),AF114-'Choose Housekeeping Genes'!AH$12,"")</f>
        <v/>
      </c>
      <c r="BY114" s="22" t="str">
        <f ca="1">IF(ISNUMBER(AG114-'Choose Housekeeping Genes'!AI$12),AG114-'Choose Housekeeping Genes'!AI$12,"")</f>
        <v/>
      </c>
      <c r="BZ114" s="22" t="str">
        <f ca="1">IF(ISNUMBER(AH114-'Choose Housekeeping Genes'!AJ$12),AH114-'Choose Housekeeping Genes'!AJ$12,"")</f>
        <v/>
      </c>
      <c r="CA114" s="22" t="str">
        <f ca="1">IF(ISNUMBER(AI114-'Choose Housekeeping Genes'!AK$12),AI114-'Choose Housekeeping Genes'!AK$12,"")</f>
        <v/>
      </c>
      <c r="CB114" s="22" t="str">
        <f ca="1">IF(ISNUMBER(AJ114-'Choose Housekeeping Genes'!AL$12),AJ114-'Choose Housekeeping Genes'!AL$12,"")</f>
        <v/>
      </c>
      <c r="CC114" s="22" t="str">
        <f ca="1">IF(ISNUMBER(AK114-'Choose Housekeeping Genes'!AM$12),AK114-'Choose Housekeeping Genes'!AM$12,"")</f>
        <v/>
      </c>
      <c r="CD114" s="22" t="str">
        <f ca="1">IF(ISNUMBER(AL114-'Choose Housekeeping Genes'!AN$12),AL114-'Choose Housekeeping Genes'!AN$12,"")</f>
        <v/>
      </c>
      <c r="CE114" s="22" t="str">
        <f ca="1">IF(ISNUMBER(AM114-'Choose Housekeeping Genes'!AO$12),AM114-'Choose Housekeeping Genes'!AO$12,"")</f>
        <v/>
      </c>
      <c r="CF114" s="22" t="str">
        <f ca="1">IF(ISNUMBER(AN114-'Choose Housekeeping Genes'!AP$12),AN114-'Choose Housekeeping Genes'!AP$12,"")</f>
        <v/>
      </c>
      <c r="CG114" s="22" t="str">
        <f ca="1">IF(ISNUMBER(AO114-'Choose Housekeeping Genes'!AQ$12),AO114-'Choose Housekeeping Genes'!AQ$12,"")</f>
        <v/>
      </c>
      <c r="CH114" s="22" t="str">
        <f ca="1">IF(ISNUMBER(AP114-'Choose Housekeeping Genes'!AR$12),AP114-'Choose Housekeeping Genes'!AR$12,"")</f>
        <v/>
      </c>
      <c r="CI114" s="22" t="str">
        <f ca="1">IF(ISNUMBER(AQ114-'Choose Housekeeping Genes'!AS$12),AQ114-'Choose Housekeeping Genes'!AS$12,"")</f>
        <v/>
      </c>
      <c r="CJ114" s="22" t="str">
        <f ca="1">IF(ISNUMBER(AR114-'Choose Housekeeping Genes'!AT$12),AR114-'Choose Housekeeping Genes'!AT$12,"")</f>
        <v/>
      </c>
      <c r="CK114" s="69" t="e">
        <f t="shared" ca="1" si="49"/>
        <v>#DIV/0!</v>
      </c>
      <c r="CL114" s="148" t="e">
        <f t="shared" ca="1" si="50"/>
        <v>#DIV/0!</v>
      </c>
      <c r="DA114" s="73" t="str">
        <f>'Transcript table'!C122</f>
        <v>lncRNA-Smad7-2</v>
      </c>
      <c r="DB114" s="21" t="s">
        <v>218</v>
      </c>
      <c r="DC114" s="68" t="str">
        <f t="shared" ca="1" si="51"/>
        <v/>
      </c>
      <c r="DD114" s="68" t="str">
        <f t="shared" ca="1" si="52"/>
        <v/>
      </c>
      <c r="DE114" s="68" t="str">
        <f t="shared" ca="1" si="53"/>
        <v/>
      </c>
      <c r="DF114" s="68" t="str">
        <f t="shared" ca="1" si="54"/>
        <v/>
      </c>
      <c r="DG114" s="68" t="str">
        <f t="shared" ca="1" si="55"/>
        <v/>
      </c>
      <c r="DH114" s="68" t="str">
        <f t="shared" ca="1" si="56"/>
        <v/>
      </c>
      <c r="DI114" s="68" t="str">
        <f t="shared" ca="1" si="57"/>
        <v/>
      </c>
      <c r="DJ114" s="68" t="str">
        <f t="shared" ca="1" si="58"/>
        <v/>
      </c>
      <c r="DK114" s="68" t="str">
        <f t="shared" ca="1" si="59"/>
        <v/>
      </c>
      <c r="DL114" s="68" t="str">
        <f t="shared" ca="1" si="60"/>
        <v/>
      </c>
      <c r="DM114" s="68" t="str">
        <f t="shared" ca="1" si="61"/>
        <v/>
      </c>
      <c r="DN114" s="68" t="str">
        <f t="shared" ca="1" si="62"/>
        <v/>
      </c>
      <c r="DO114" s="68" t="str">
        <f t="shared" ca="1" si="63"/>
        <v/>
      </c>
      <c r="DP114" s="68" t="str">
        <f t="shared" ca="1" si="64"/>
        <v/>
      </c>
      <c r="DQ114" s="68" t="str">
        <f t="shared" ca="1" si="65"/>
        <v/>
      </c>
      <c r="DR114" s="68" t="str">
        <f t="shared" ca="1" si="66"/>
        <v/>
      </c>
      <c r="DS114" s="68" t="str">
        <f t="shared" ca="1" si="67"/>
        <v/>
      </c>
      <c r="DT114" s="68" t="str">
        <f t="shared" ca="1" si="68"/>
        <v/>
      </c>
      <c r="DU114" s="68" t="str">
        <f t="shared" ca="1" si="69"/>
        <v/>
      </c>
      <c r="DV114" s="68" t="str">
        <f t="shared" ca="1" si="70"/>
        <v/>
      </c>
      <c r="DW114" s="146" t="str">
        <f>'Transcript table'!C122</f>
        <v>lncRNA-Smad7-2</v>
      </c>
      <c r="DX114" s="145" t="s">
        <v>218</v>
      </c>
      <c r="DY114" s="68" t="str">
        <f t="shared" ca="1" si="71"/>
        <v/>
      </c>
      <c r="DZ114" s="68" t="str">
        <f t="shared" ca="1" si="72"/>
        <v/>
      </c>
      <c r="EA114" s="68" t="str">
        <f t="shared" ca="1" si="73"/>
        <v/>
      </c>
      <c r="EB114" s="68" t="str">
        <f t="shared" ca="1" si="74"/>
        <v/>
      </c>
      <c r="EC114" s="68" t="str">
        <f t="shared" ca="1" si="75"/>
        <v/>
      </c>
      <c r="ED114" s="68" t="str">
        <f t="shared" ca="1" si="76"/>
        <v/>
      </c>
      <c r="EE114" s="68" t="str">
        <f t="shared" ca="1" si="77"/>
        <v/>
      </c>
      <c r="EF114" s="68" t="str">
        <f t="shared" ca="1" si="78"/>
        <v/>
      </c>
      <c r="EG114" s="68" t="str">
        <f t="shared" ca="1" si="79"/>
        <v/>
      </c>
      <c r="EH114" s="68" t="str">
        <f t="shared" ca="1" si="80"/>
        <v/>
      </c>
      <c r="EI114" s="68" t="str">
        <f t="shared" ca="1" si="81"/>
        <v/>
      </c>
      <c r="EJ114" s="68" t="str">
        <f t="shared" ca="1" si="82"/>
        <v/>
      </c>
      <c r="EK114" s="68" t="str">
        <f t="shared" ca="1" si="83"/>
        <v/>
      </c>
      <c r="EL114" s="68" t="str">
        <f t="shared" ca="1" si="84"/>
        <v/>
      </c>
      <c r="EM114" s="68" t="str">
        <f t="shared" ca="1" si="85"/>
        <v/>
      </c>
      <c r="EN114" s="68" t="str">
        <f t="shared" ca="1" si="86"/>
        <v/>
      </c>
      <c r="EO114" s="68" t="str">
        <f t="shared" ca="1" si="87"/>
        <v/>
      </c>
      <c r="EP114" s="68" t="str">
        <f t="shared" ca="1" si="88"/>
        <v/>
      </c>
      <c r="EQ114" s="68" t="str">
        <f t="shared" ca="1" si="89"/>
        <v/>
      </c>
      <c r="ER114" s="68" t="str">
        <f t="shared" ca="1" si="90"/>
        <v/>
      </c>
    </row>
    <row r="115" spans="1:148" ht="12.75" customHeight="1">
      <c r="A115" s="139" t="str">
        <f>'Test Sample Data'!A115</f>
        <v>lncRNA-Smad7-3</v>
      </c>
      <c r="B115" s="141" t="s">
        <v>216</v>
      </c>
      <c r="C115" s="22" t="str">
        <f>IF(SUM('Test Sample Data'!C$3:C$194)&gt;10,IF(AND(ISNUMBER('Test Sample Data'!C115),'Test Sample Data'!C115&lt;35,'Test Sample Data'!C115&gt;0),'Test Sample Data'!C115-'Choose Housekeeping Genes'!D$20,35-'Choose Housekeeping Genes'!D$20),"")</f>
        <v/>
      </c>
      <c r="D115" s="22" t="str">
        <f>IF(SUM('Test Sample Data'!D$3:D$194)&gt;10,IF(AND(ISNUMBER('Test Sample Data'!D115),'Test Sample Data'!D115&lt;35,'Test Sample Data'!D115&gt;0),'Test Sample Data'!D115-'Choose Housekeeping Genes'!E$20,35-'Choose Housekeeping Genes'!E$20),"")</f>
        <v/>
      </c>
      <c r="E115" s="22" t="str">
        <f>IF(SUM('Test Sample Data'!E$3:E$194)&gt;10,IF(AND(ISNUMBER('Test Sample Data'!E115),'Test Sample Data'!E115&lt;35,'Test Sample Data'!E115&gt;0),'Test Sample Data'!E115-'Choose Housekeeping Genes'!F$20,35-'Choose Housekeeping Genes'!F$20),"")</f>
        <v/>
      </c>
      <c r="F115" s="22" t="str">
        <f>IF(SUM('Test Sample Data'!F$3:F$194)&gt;10,IF(AND(ISNUMBER('Test Sample Data'!F115),'Test Sample Data'!F115&lt;35,'Test Sample Data'!F115&gt;0),'Test Sample Data'!F115-'Choose Housekeeping Genes'!G$20,35-'Choose Housekeeping Genes'!G$20),"")</f>
        <v/>
      </c>
      <c r="G115" s="22" t="str">
        <f>IF(SUM('Test Sample Data'!G$3:G$194)&gt;10,IF(AND(ISNUMBER('Test Sample Data'!G115),'Test Sample Data'!G115&lt;35,'Test Sample Data'!G115&gt;0),'Test Sample Data'!G115-'Choose Housekeeping Genes'!H$20,35-'Choose Housekeeping Genes'!H$20),"")</f>
        <v/>
      </c>
      <c r="H115" s="22" t="str">
        <f>IF(SUM('Test Sample Data'!H$3:H$194)&gt;10,IF(AND(ISNUMBER('Test Sample Data'!H115),'Test Sample Data'!H115&lt;35,'Test Sample Data'!H115&gt;0),'Test Sample Data'!H115-'Choose Housekeeping Genes'!I$20,35-'Choose Housekeeping Genes'!I$20),"")</f>
        <v/>
      </c>
      <c r="I115" s="22" t="str">
        <f>IF(SUM('Test Sample Data'!I$3:I$194)&gt;10,IF(AND(ISNUMBER('Test Sample Data'!I115),'Test Sample Data'!I115&lt;35,'Test Sample Data'!I115&gt;0),'Test Sample Data'!I115-'Choose Housekeeping Genes'!J$20,35-'Choose Housekeeping Genes'!J$20),"")</f>
        <v/>
      </c>
      <c r="J115" s="22" t="str">
        <f>IF(SUM('Test Sample Data'!J$3:J$194)&gt;10,IF(AND(ISNUMBER('Test Sample Data'!J115),'Test Sample Data'!J115&lt;35,'Test Sample Data'!J115&gt;0),'Test Sample Data'!J115-'Choose Housekeeping Genes'!K$20,35-'Choose Housekeeping Genes'!K$20),"")</f>
        <v/>
      </c>
      <c r="K115" s="22" t="str">
        <f>IF(SUM('Test Sample Data'!K$3:K$194)&gt;10,IF(AND(ISNUMBER('Test Sample Data'!K115),'Test Sample Data'!K115&lt;35,'Test Sample Data'!K115&gt;0),'Test Sample Data'!K115-'Choose Housekeeping Genes'!L$20,35-'Choose Housekeeping Genes'!L$20),"")</f>
        <v/>
      </c>
      <c r="L115" s="22" t="str">
        <f>IF(SUM('Test Sample Data'!L$3:L$194)&gt;10,IF(AND(ISNUMBER('Test Sample Data'!L115),'Test Sample Data'!L115&lt;35,'Test Sample Data'!L115&gt;0),'Test Sample Data'!L115-'Choose Housekeeping Genes'!M$20,35-'Choose Housekeeping Genes'!M$20),"")</f>
        <v/>
      </c>
      <c r="M115" s="22" t="str">
        <f>IF(SUM('Test Sample Data'!M$3:M$194)&gt;10,IF(AND(ISNUMBER('Test Sample Data'!M115),'Test Sample Data'!M115&lt;35,'Test Sample Data'!M115&gt;0),'Test Sample Data'!M115-'Choose Housekeeping Genes'!N$20,35-'Choose Housekeeping Genes'!N$20),"")</f>
        <v/>
      </c>
      <c r="N115" s="22" t="str">
        <f>IF(SUM('Test Sample Data'!N$3:N$194)&gt;10,IF(AND(ISNUMBER('Test Sample Data'!N115),'Test Sample Data'!N115&lt;35,'Test Sample Data'!N115&gt;0),'Test Sample Data'!N115-'Choose Housekeeping Genes'!O$20,35-'Choose Housekeeping Genes'!O$20),"")</f>
        <v/>
      </c>
      <c r="O115" s="22" t="str">
        <f>IF(SUM('Test Sample Data'!O$3:O$194)&gt;10,IF(AND(ISNUMBER('Test Sample Data'!O115),'Test Sample Data'!O115&lt;35,'Test Sample Data'!O115&gt;0),'Test Sample Data'!O115-'Choose Housekeeping Genes'!P$20,35-'Choose Housekeeping Genes'!P$20),"")</f>
        <v/>
      </c>
      <c r="P115" s="22" t="str">
        <f>IF(SUM('Test Sample Data'!P$3:P$194)&gt;10,IF(AND(ISNUMBER('Test Sample Data'!P115),'Test Sample Data'!P115&lt;35,'Test Sample Data'!P115&gt;0),'Test Sample Data'!P115-'Choose Housekeeping Genes'!Q$20,35-'Choose Housekeeping Genes'!Q$20),"")</f>
        <v/>
      </c>
      <c r="Q115" s="22" t="str">
        <f>IF(SUM('Test Sample Data'!Q$3:Q$194)&gt;10,IF(AND(ISNUMBER('Test Sample Data'!Q115),'Test Sample Data'!Q115&lt;35,'Test Sample Data'!Q115&gt;0),'Test Sample Data'!Q115-'Choose Housekeeping Genes'!R$20,35-'Choose Housekeeping Genes'!R$20),"")</f>
        <v/>
      </c>
      <c r="R115" s="22" t="str">
        <f>IF(SUM('Test Sample Data'!R$3:R$194)&gt;10,IF(AND(ISNUMBER('Test Sample Data'!R115),'Test Sample Data'!R115&lt;35,'Test Sample Data'!R115&gt;0),'Test Sample Data'!R115-'Choose Housekeeping Genes'!S$20,35-'Choose Housekeeping Genes'!S$20),"")</f>
        <v/>
      </c>
      <c r="S115" s="22" t="str">
        <f>IF(SUM('Test Sample Data'!S$3:S$194)&gt;10,IF(AND(ISNUMBER('Test Sample Data'!S115),'Test Sample Data'!S115&lt;35,'Test Sample Data'!S115&gt;0),'Test Sample Data'!S115-'Choose Housekeeping Genes'!T$20,35-'Choose Housekeeping Genes'!T$20),"")</f>
        <v/>
      </c>
      <c r="T115" s="22" t="str">
        <f>IF(SUM('Test Sample Data'!T$3:T$194)&gt;10,IF(AND(ISNUMBER('Test Sample Data'!T115),'Test Sample Data'!T115&lt;35,'Test Sample Data'!T115&gt;0),'Test Sample Data'!T115-'Choose Housekeeping Genes'!U$20,35-'Choose Housekeeping Genes'!U$20),"")</f>
        <v/>
      </c>
      <c r="U115" s="22" t="str">
        <f>IF(SUM('Test Sample Data'!U$3:U$194)&gt;10,IF(AND(ISNUMBER('Test Sample Data'!U115),'Test Sample Data'!U115&lt;35,'Test Sample Data'!U115&gt;0),'Test Sample Data'!U115-'Choose Housekeeping Genes'!V$20,35-'Choose Housekeeping Genes'!V$20),"")</f>
        <v/>
      </c>
      <c r="V115" s="22" t="str">
        <f>IF(SUM('Test Sample Data'!V$3:V$194)&gt;10,IF(AND(ISNUMBER('Test Sample Data'!V115),'Test Sample Data'!V115&lt;35,'Test Sample Data'!V115&gt;0),'Test Sample Data'!V115-'Choose Housekeeping Genes'!W$20,35-'Choose Housekeeping Genes'!W$20),"")</f>
        <v/>
      </c>
      <c r="W115" s="144" t="str">
        <f>'Control Sample Data'!A115</f>
        <v>lncRNA-Smad7-3</v>
      </c>
      <c r="X115" s="145" t="s">
        <v>216</v>
      </c>
      <c r="Y115" s="22" t="str">
        <f>IF(SUM('Control Sample Data'!C$3:C$194)&gt;10,IF(AND(ISNUMBER('Control Sample Data'!C115),'Control Sample Data'!C115&lt;35,'Control Sample Data'!C115&gt;0),'Control Sample Data'!C115-'Choose Housekeeping Genes'!AA$20,35-'Choose Housekeeping Genes'!AA$20),"")</f>
        <v/>
      </c>
      <c r="Z115" s="22" t="str">
        <f>IF(SUM('Control Sample Data'!D$3:D$194)&gt;10,IF(AND(ISNUMBER('Control Sample Data'!D115),'Control Sample Data'!D115&lt;35,'Control Sample Data'!D115&gt;0),'Control Sample Data'!D115-'Choose Housekeeping Genes'!AB$20,35-'Choose Housekeeping Genes'!AB$20),"")</f>
        <v/>
      </c>
      <c r="AA115" s="22" t="str">
        <f>IF(SUM('Control Sample Data'!E$3:E$194)&gt;10,IF(AND(ISNUMBER('Control Sample Data'!E115),'Control Sample Data'!E115&lt;35,'Control Sample Data'!E115&gt;0),'Control Sample Data'!E115-'Choose Housekeeping Genes'!AC$20,35-'Choose Housekeeping Genes'!AC$20),"")</f>
        <v/>
      </c>
      <c r="AB115" s="22" t="str">
        <f>IF(SUM('Control Sample Data'!F$3:F$194)&gt;10,IF(AND(ISNUMBER('Control Sample Data'!F115),'Control Sample Data'!F115&lt;35,'Control Sample Data'!F115&gt;0),'Control Sample Data'!F115-'Choose Housekeeping Genes'!AD$20,35-'Choose Housekeeping Genes'!AD$20),"")</f>
        <v/>
      </c>
      <c r="AC115" s="22" t="str">
        <f>IF(SUM('Control Sample Data'!G$3:G$194)&gt;10,IF(AND(ISNUMBER('Control Sample Data'!G115),'Control Sample Data'!G115&lt;35,'Control Sample Data'!G115&gt;0),'Control Sample Data'!G115-'Choose Housekeeping Genes'!AE$20,35-'Choose Housekeeping Genes'!AE$20),"")</f>
        <v/>
      </c>
      <c r="AD115" s="22" t="str">
        <f>IF(SUM('Control Sample Data'!H$3:H$194)&gt;10,IF(AND(ISNUMBER('Control Sample Data'!H115),'Control Sample Data'!H115&lt;35,'Control Sample Data'!H115&gt;0),'Control Sample Data'!H115-'Choose Housekeeping Genes'!AF$20,35-'Choose Housekeeping Genes'!AF$20),"")</f>
        <v/>
      </c>
      <c r="AE115" s="22" t="str">
        <f>IF(SUM('Control Sample Data'!I$3:I$194)&gt;10,IF(AND(ISNUMBER('Control Sample Data'!I115),'Control Sample Data'!I115&lt;35,'Control Sample Data'!I115&gt;0),'Control Sample Data'!I115-'Choose Housekeeping Genes'!AG$20,35-'Choose Housekeeping Genes'!AG$20),"")</f>
        <v/>
      </c>
      <c r="AF115" s="22" t="str">
        <f>IF(SUM('Control Sample Data'!J$3:J$194)&gt;10,IF(AND(ISNUMBER('Control Sample Data'!J115),'Control Sample Data'!J115&lt;35,'Control Sample Data'!J115&gt;0),'Control Sample Data'!J115-'Choose Housekeeping Genes'!AH$20,35-'Choose Housekeeping Genes'!AH$20),"")</f>
        <v/>
      </c>
      <c r="AG115" s="22" t="str">
        <f>IF(SUM('Control Sample Data'!K$3:K$194)&gt;10,IF(AND(ISNUMBER('Control Sample Data'!K115),'Control Sample Data'!K115&lt;35,'Control Sample Data'!K115&gt;0),'Control Sample Data'!K115-'Choose Housekeeping Genes'!AI$20,35-'Choose Housekeeping Genes'!AI$20),"")</f>
        <v/>
      </c>
      <c r="AH115" s="22" t="str">
        <f>IF(SUM('Control Sample Data'!L$3:L$194)&gt;10,IF(AND(ISNUMBER('Control Sample Data'!L115),'Control Sample Data'!L115&lt;35,'Control Sample Data'!L115&gt;0),'Control Sample Data'!L115-'Choose Housekeeping Genes'!AJ$20,35-'Choose Housekeeping Genes'!AJ$20),"")</f>
        <v/>
      </c>
      <c r="AI115" s="22" t="str">
        <f>IF(SUM('Control Sample Data'!M$3:M$194)&gt;10,IF(AND(ISNUMBER('Control Sample Data'!M115),'Control Sample Data'!M115&lt;35,'Control Sample Data'!M115&gt;0),'Control Sample Data'!M115-'Choose Housekeeping Genes'!AK$20,35-'Choose Housekeeping Genes'!AK$20),"")</f>
        <v/>
      </c>
      <c r="AJ115" s="22" t="str">
        <f>IF(SUM('Control Sample Data'!N$3:N$194)&gt;10,IF(AND(ISNUMBER('Control Sample Data'!N115),'Control Sample Data'!N115&lt;35,'Control Sample Data'!N115&gt;0),'Control Sample Data'!N115-'Choose Housekeeping Genes'!AL$20,35-'Choose Housekeeping Genes'!AL$20),"")</f>
        <v/>
      </c>
      <c r="AK115" s="22" t="str">
        <f>IF(SUM('Control Sample Data'!O$3:O$194)&gt;10,IF(AND(ISNUMBER('Control Sample Data'!O115),'Control Sample Data'!O115&lt;35,'Control Sample Data'!O115&gt;0),'Control Sample Data'!O115-'Choose Housekeeping Genes'!AM$20,35-'Choose Housekeeping Genes'!AM$20),"")</f>
        <v/>
      </c>
      <c r="AL115" s="22" t="str">
        <f>IF(SUM('Control Sample Data'!P$3:P$194)&gt;10,IF(AND(ISNUMBER('Control Sample Data'!P115),'Control Sample Data'!P115&lt;35,'Control Sample Data'!P115&gt;0),'Control Sample Data'!P115-'Choose Housekeeping Genes'!AN$20,35-'Choose Housekeeping Genes'!AN$20),"")</f>
        <v/>
      </c>
      <c r="AM115" s="22" t="str">
        <f>IF(SUM('Control Sample Data'!Q$3:Q$194)&gt;10,IF(AND(ISNUMBER('Control Sample Data'!Q115),'Control Sample Data'!Q115&lt;35,'Control Sample Data'!Q115&gt;0),'Control Sample Data'!Q115-'Choose Housekeeping Genes'!AO$20,35-'Choose Housekeeping Genes'!AO$20),"")</f>
        <v/>
      </c>
      <c r="AN115" s="22" t="str">
        <f>IF(SUM('Control Sample Data'!R$3:R$194)&gt;10,IF(AND(ISNUMBER('Control Sample Data'!R115),'Control Sample Data'!R115&lt;35,'Control Sample Data'!R115&gt;0),'Control Sample Data'!R115-'Choose Housekeeping Genes'!AP$20,35-'Choose Housekeeping Genes'!AP$20),"")</f>
        <v/>
      </c>
      <c r="AO115" s="22" t="str">
        <f>IF(SUM('Control Sample Data'!S$3:S$194)&gt;10,IF(AND(ISNUMBER('Control Sample Data'!S115),'Control Sample Data'!S115&lt;35,'Control Sample Data'!S115&gt;0),'Control Sample Data'!S115-'Choose Housekeeping Genes'!AQ$20,35-'Choose Housekeeping Genes'!AQ$20),"")</f>
        <v/>
      </c>
      <c r="AP115" s="22" t="str">
        <f>IF(SUM('Control Sample Data'!T$3:T$194)&gt;10,IF(AND(ISNUMBER('Control Sample Data'!T115),'Control Sample Data'!T115&lt;35,'Control Sample Data'!T115&gt;0),'Control Sample Data'!T115-'Choose Housekeeping Genes'!AR$20,35-'Choose Housekeeping Genes'!AR$20),"")</f>
        <v/>
      </c>
      <c r="AQ115" s="22" t="str">
        <f>IF(SUM('Control Sample Data'!U$3:U$194)&gt;10,IF(AND(ISNUMBER('Control Sample Data'!U115),'Control Sample Data'!U115&lt;35,'Control Sample Data'!U115&gt;0),'Control Sample Data'!U115-'Choose Housekeeping Genes'!AS$20,35-'Choose Housekeeping Genes'!AS$20),"")</f>
        <v/>
      </c>
      <c r="AR115" s="22" t="str">
        <f>IF(SUM('Control Sample Data'!V$3:V$194)&gt;10,IF(AND(ISNUMBER('Control Sample Data'!V115),'Control Sample Data'!V115&lt;35,'Control Sample Data'!V115&gt;0),'Control Sample Data'!V115-'Choose Housekeeping Genes'!AT$20,35-'Choose Housekeeping Genes'!AT$20),"")</f>
        <v/>
      </c>
      <c r="AS115" s="73" t="str">
        <f>'Control Sample Data'!A115</f>
        <v>lncRNA-Smad7-3</v>
      </c>
      <c r="AT115" s="21" t="s">
        <v>216</v>
      </c>
      <c r="AU115" s="22" t="str">
        <f ca="1">IF(ISNUMBER(C115-'Choose Housekeeping Genes'!D$12),C115-'Choose Housekeeping Genes'!D$12,"")</f>
        <v/>
      </c>
      <c r="AV115" s="22" t="str">
        <f ca="1">IF(ISNUMBER(D115-'Choose Housekeeping Genes'!E$12),D115-'Choose Housekeeping Genes'!E$12,"")</f>
        <v/>
      </c>
      <c r="AW115" s="22" t="str">
        <f ca="1">IF(ISNUMBER(E115-'Choose Housekeeping Genes'!F$12),E115-'Choose Housekeeping Genes'!F$12,"")</f>
        <v/>
      </c>
      <c r="AX115" s="22" t="str">
        <f ca="1">IF(ISNUMBER(F115-'Choose Housekeeping Genes'!G$12),F115-'Choose Housekeeping Genes'!G$12,"")</f>
        <v/>
      </c>
      <c r="AY115" s="22" t="str">
        <f ca="1">IF(ISNUMBER(G115-'Choose Housekeeping Genes'!H$12),G115-'Choose Housekeeping Genes'!H$12,"")</f>
        <v/>
      </c>
      <c r="AZ115" s="22" t="str">
        <f ca="1">IF(ISNUMBER(H115-'Choose Housekeeping Genes'!I$12),H115-'Choose Housekeeping Genes'!I$12,"")</f>
        <v/>
      </c>
      <c r="BA115" s="22" t="str">
        <f ca="1">IF(ISNUMBER(I115-'Choose Housekeeping Genes'!J$12),I115-'Choose Housekeeping Genes'!J$12,"")</f>
        <v/>
      </c>
      <c r="BB115" s="22" t="str">
        <f ca="1">IF(ISNUMBER(J115-'Choose Housekeeping Genes'!K$12),J115-'Choose Housekeeping Genes'!K$12,"")</f>
        <v/>
      </c>
      <c r="BC115" s="22" t="str">
        <f ca="1">IF(ISNUMBER(K115-'Choose Housekeeping Genes'!L$12),K115-'Choose Housekeeping Genes'!L$12,"")</f>
        <v/>
      </c>
      <c r="BD115" s="22" t="str">
        <f ca="1">IF(ISNUMBER(L115-'Choose Housekeeping Genes'!M$12),L115-'Choose Housekeeping Genes'!M$12,"")</f>
        <v/>
      </c>
      <c r="BE115" s="22" t="str">
        <f ca="1">IF(ISNUMBER(M115-'Choose Housekeeping Genes'!N$12),M115-'Choose Housekeeping Genes'!N$12,"")</f>
        <v/>
      </c>
      <c r="BF115" s="22" t="str">
        <f ca="1">IF(ISNUMBER(N115-'Choose Housekeeping Genes'!O$12),N115-'Choose Housekeeping Genes'!O$12,"")</f>
        <v/>
      </c>
      <c r="BG115" s="22" t="str">
        <f ca="1">IF(ISNUMBER(O115-'Choose Housekeeping Genes'!P$12),O115-'Choose Housekeeping Genes'!P$12,"")</f>
        <v/>
      </c>
      <c r="BH115" s="22" t="str">
        <f ca="1">IF(ISNUMBER(P115-'Choose Housekeeping Genes'!Q$12),P115-'Choose Housekeeping Genes'!Q$12,"")</f>
        <v/>
      </c>
      <c r="BI115" s="22" t="str">
        <f ca="1">IF(ISNUMBER(Q115-'Choose Housekeeping Genes'!R$12),Q115-'Choose Housekeeping Genes'!R$12,"")</f>
        <v/>
      </c>
      <c r="BJ115" s="22" t="str">
        <f ca="1">IF(ISNUMBER(R115-'Choose Housekeeping Genes'!S$12),R115-'Choose Housekeeping Genes'!S$12,"")</f>
        <v/>
      </c>
      <c r="BK115" s="22" t="str">
        <f ca="1">IF(ISNUMBER(S115-'Choose Housekeeping Genes'!T$12),S115-'Choose Housekeeping Genes'!T$12,"")</f>
        <v/>
      </c>
      <c r="BL115" s="22" t="str">
        <f ca="1">IF(ISNUMBER(T115-'Choose Housekeeping Genes'!U$12),T115-'Choose Housekeeping Genes'!U$12,"")</f>
        <v/>
      </c>
      <c r="BM115" s="22" t="str">
        <f ca="1">IF(ISNUMBER(U115-'Choose Housekeeping Genes'!V$12),U115-'Choose Housekeeping Genes'!V$12,"")</f>
        <v/>
      </c>
      <c r="BN115" s="22" t="str">
        <f ca="1">IF(ISNUMBER(V115-'Choose Housekeeping Genes'!W$12),V115-'Choose Housekeeping Genes'!W$12,"")</f>
        <v/>
      </c>
      <c r="BO115" s="147" t="str">
        <f t="shared" si="91"/>
        <v>lncRNA-Smad7-3</v>
      </c>
      <c r="BP115" s="145" t="s">
        <v>216</v>
      </c>
      <c r="BQ115" s="22" t="str">
        <f ca="1">IF(ISNUMBER(Y115-'Choose Housekeeping Genes'!AA$12),Y115-'Choose Housekeeping Genes'!AA$12,"")</f>
        <v/>
      </c>
      <c r="BR115" s="22" t="str">
        <f ca="1">IF(ISNUMBER(Z115-'Choose Housekeeping Genes'!AB$12),Z115-'Choose Housekeeping Genes'!AB$12,"")</f>
        <v/>
      </c>
      <c r="BS115" s="22" t="str">
        <f ca="1">IF(ISNUMBER(AA115-'Choose Housekeeping Genes'!AC$12),AA115-'Choose Housekeeping Genes'!AC$12,"")</f>
        <v/>
      </c>
      <c r="BT115" s="22" t="str">
        <f ca="1">IF(ISNUMBER(AB115-'Choose Housekeeping Genes'!AD$12),AB115-'Choose Housekeeping Genes'!AD$12,"")</f>
        <v/>
      </c>
      <c r="BU115" s="22" t="str">
        <f ca="1">IF(ISNUMBER(AC115-'Choose Housekeeping Genes'!AE$12),AC115-'Choose Housekeeping Genes'!AE$12,"")</f>
        <v/>
      </c>
      <c r="BV115" s="22" t="str">
        <f ca="1">IF(ISNUMBER(AD115-'Choose Housekeeping Genes'!AF$12),AD115-'Choose Housekeeping Genes'!AF$12,"")</f>
        <v/>
      </c>
      <c r="BW115" s="22" t="str">
        <f ca="1">IF(ISNUMBER(AE115-'Choose Housekeeping Genes'!AG$12),AE115-'Choose Housekeeping Genes'!AG$12,"")</f>
        <v/>
      </c>
      <c r="BX115" s="22" t="str">
        <f ca="1">IF(ISNUMBER(AF115-'Choose Housekeeping Genes'!AH$12),AF115-'Choose Housekeeping Genes'!AH$12,"")</f>
        <v/>
      </c>
      <c r="BY115" s="22" t="str">
        <f ca="1">IF(ISNUMBER(AG115-'Choose Housekeeping Genes'!AI$12),AG115-'Choose Housekeeping Genes'!AI$12,"")</f>
        <v/>
      </c>
      <c r="BZ115" s="22" t="str">
        <f ca="1">IF(ISNUMBER(AH115-'Choose Housekeeping Genes'!AJ$12),AH115-'Choose Housekeeping Genes'!AJ$12,"")</f>
        <v/>
      </c>
      <c r="CA115" s="22" t="str">
        <f ca="1">IF(ISNUMBER(AI115-'Choose Housekeeping Genes'!AK$12),AI115-'Choose Housekeeping Genes'!AK$12,"")</f>
        <v/>
      </c>
      <c r="CB115" s="22" t="str">
        <f ca="1">IF(ISNUMBER(AJ115-'Choose Housekeeping Genes'!AL$12),AJ115-'Choose Housekeeping Genes'!AL$12,"")</f>
        <v/>
      </c>
      <c r="CC115" s="22" t="str">
        <f ca="1">IF(ISNUMBER(AK115-'Choose Housekeeping Genes'!AM$12),AK115-'Choose Housekeeping Genes'!AM$12,"")</f>
        <v/>
      </c>
      <c r="CD115" s="22" t="str">
        <f ca="1">IF(ISNUMBER(AL115-'Choose Housekeeping Genes'!AN$12),AL115-'Choose Housekeeping Genes'!AN$12,"")</f>
        <v/>
      </c>
      <c r="CE115" s="22" t="str">
        <f ca="1">IF(ISNUMBER(AM115-'Choose Housekeeping Genes'!AO$12),AM115-'Choose Housekeeping Genes'!AO$12,"")</f>
        <v/>
      </c>
      <c r="CF115" s="22" t="str">
        <f ca="1">IF(ISNUMBER(AN115-'Choose Housekeeping Genes'!AP$12),AN115-'Choose Housekeeping Genes'!AP$12,"")</f>
        <v/>
      </c>
      <c r="CG115" s="22" t="str">
        <f ca="1">IF(ISNUMBER(AO115-'Choose Housekeeping Genes'!AQ$12),AO115-'Choose Housekeeping Genes'!AQ$12,"")</f>
        <v/>
      </c>
      <c r="CH115" s="22" t="str">
        <f ca="1">IF(ISNUMBER(AP115-'Choose Housekeeping Genes'!AR$12),AP115-'Choose Housekeeping Genes'!AR$12,"")</f>
        <v/>
      </c>
      <c r="CI115" s="22" t="str">
        <f ca="1">IF(ISNUMBER(AQ115-'Choose Housekeeping Genes'!AS$12),AQ115-'Choose Housekeeping Genes'!AS$12,"")</f>
        <v/>
      </c>
      <c r="CJ115" s="22" t="str">
        <f ca="1">IF(ISNUMBER(AR115-'Choose Housekeeping Genes'!AT$12),AR115-'Choose Housekeeping Genes'!AT$12,"")</f>
        <v/>
      </c>
      <c r="CK115" s="69" t="e">
        <f t="shared" ca="1" si="49"/>
        <v>#DIV/0!</v>
      </c>
      <c r="CL115" s="148" t="e">
        <f t="shared" ca="1" si="50"/>
        <v>#DIV/0!</v>
      </c>
      <c r="DA115" s="73" t="str">
        <f>'Transcript table'!C123</f>
        <v>lncRNA-Smad7-3</v>
      </c>
      <c r="DB115" s="21" t="s">
        <v>216</v>
      </c>
      <c r="DC115" s="68" t="str">
        <f t="shared" ca="1" si="51"/>
        <v/>
      </c>
      <c r="DD115" s="68" t="str">
        <f t="shared" ca="1" si="52"/>
        <v/>
      </c>
      <c r="DE115" s="68" t="str">
        <f t="shared" ca="1" si="53"/>
        <v/>
      </c>
      <c r="DF115" s="68" t="str">
        <f t="shared" ca="1" si="54"/>
        <v/>
      </c>
      <c r="DG115" s="68" t="str">
        <f t="shared" ca="1" si="55"/>
        <v/>
      </c>
      <c r="DH115" s="68" t="str">
        <f t="shared" ca="1" si="56"/>
        <v/>
      </c>
      <c r="DI115" s="68" t="str">
        <f t="shared" ca="1" si="57"/>
        <v/>
      </c>
      <c r="DJ115" s="68" t="str">
        <f t="shared" ca="1" si="58"/>
        <v/>
      </c>
      <c r="DK115" s="68" t="str">
        <f t="shared" ca="1" si="59"/>
        <v/>
      </c>
      <c r="DL115" s="68" t="str">
        <f t="shared" ca="1" si="60"/>
        <v/>
      </c>
      <c r="DM115" s="68" t="str">
        <f t="shared" ca="1" si="61"/>
        <v/>
      </c>
      <c r="DN115" s="68" t="str">
        <f t="shared" ca="1" si="62"/>
        <v/>
      </c>
      <c r="DO115" s="68" t="str">
        <f t="shared" ca="1" si="63"/>
        <v/>
      </c>
      <c r="DP115" s="68" t="str">
        <f t="shared" ca="1" si="64"/>
        <v/>
      </c>
      <c r="DQ115" s="68" t="str">
        <f t="shared" ca="1" si="65"/>
        <v/>
      </c>
      <c r="DR115" s="68" t="str">
        <f t="shared" ca="1" si="66"/>
        <v/>
      </c>
      <c r="DS115" s="68" t="str">
        <f t="shared" ca="1" si="67"/>
        <v/>
      </c>
      <c r="DT115" s="68" t="str">
        <f t="shared" ca="1" si="68"/>
        <v/>
      </c>
      <c r="DU115" s="68" t="str">
        <f t="shared" ca="1" si="69"/>
        <v/>
      </c>
      <c r="DV115" s="68" t="str">
        <f t="shared" ca="1" si="70"/>
        <v/>
      </c>
      <c r="DW115" s="146" t="str">
        <f>'Transcript table'!C123</f>
        <v>lncRNA-Smad7-3</v>
      </c>
      <c r="DX115" s="145" t="s">
        <v>216</v>
      </c>
      <c r="DY115" s="68" t="str">
        <f t="shared" ca="1" si="71"/>
        <v/>
      </c>
      <c r="DZ115" s="68" t="str">
        <f t="shared" ca="1" si="72"/>
        <v/>
      </c>
      <c r="EA115" s="68" t="str">
        <f t="shared" ca="1" si="73"/>
        <v/>
      </c>
      <c r="EB115" s="68" t="str">
        <f t="shared" ca="1" si="74"/>
        <v/>
      </c>
      <c r="EC115" s="68" t="str">
        <f t="shared" ca="1" si="75"/>
        <v/>
      </c>
      <c r="ED115" s="68" t="str">
        <f t="shared" ca="1" si="76"/>
        <v/>
      </c>
      <c r="EE115" s="68" t="str">
        <f t="shared" ca="1" si="77"/>
        <v/>
      </c>
      <c r="EF115" s="68" t="str">
        <f t="shared" ca="1" si="78"/>
        <v/>
      </c>
      <c r="EG115" s="68" t="str">
        <f t="shared" ca="1" si="79"/>
        <v/>
      </c>
      <c r="EH115" s="68" t="str">
        <f t="shared" ca="1" si="80"/>
        <v/>
      </c>
      <c r="EI115" s="68" t="str">
        <f t="shared" ca="1" si="81"/>
        <v/>
      </c>
      <c r="EJ115" s="68" t="str">
        <f t="shared" ca="1" si="82"/>
        <v/>
      </c>
      <c r="EK115" s="68" t="str">
        <f t="shared" ca="1" si="83"/>
        <v/>
      </c>
      <c r="EL115" s="68" t="str">
        <f t="shared" ca="1" si="84"/>
        <v/>
      </c>
      <c r="EM115" s="68" t="str">
        <f t="shared" ca="1" si="85"/>
        <v/>
      </c>
      <c r="EN115" s="68" t="str">
        <f t="shared" ca="1" si="86"/>
        <v/>
      </c>
      <c r="EO115" s="68" t="str">
        <f t="shared" ca="1" si="87"/>
        <v/>
      </c>
      <c r="EP115" s="68" t="str">
        <f t="shared" ca="1" si="88"/>
        <v/>
      </c>
      <c r="EQ115" s="68" t="str">
        <f t="shared" ca="1" si="89"/>
        <v/>
      </c>
      <c r="ER115" s="68" t="str">
        <f t="shared" ca="1" si="90"/>
        <v/>
      </c>
    </row>
    <row r="116" spans="1:148" ht="12.75" customHeight="1">
      <c r="A116" s="139" t="str">
        <f>'Test Sample Data'!A116</f>
        <v>lnc-Smad3</v>
      </c>
      <c r="B116" s="141" t="s">
        <v>214</v>
      </c>
      <c r="C116" s="22" t="str">
        <f>IF(SUM('Test Sample Data'!C$3:C$194)&gt;10,IF(AND(ISNUMBER('Test Sample Data'!C116),'Test Sample Data'!C116&lt;35,'Test Sample Data'!C116&gt;0),'Test Sample Data'!C116-'Choose Housekeeping Genes'!D$20,35-'Choose Housekeeping Genes'!D$20),"")</f>
        <v/>
      </c>
      <c r="D116" s="22" t="str">
        <f>IF(SUM('Test Sample Data'!D$3:D$194)&gt;10,IF(AND(ISNUMBER('Test Sample Data'!D116),'Test Sample Data'!D116&lt;35,'Test Sample Data'!D116&gt;0),'Test Sample Data'!D116-'Choose Housekeeping Genes'!E$20,35-'Choose Housekeeping Genes'!E$20),"")</f>
        <v/>
      </c>
      <c r="E116" s="22" t="str">
        <f>IF(SUM('Test Sample Data'!E$3:E$194)&gt;10,IF(AND(ISNUMBER('Test Sample Data'!E116),'Test Sample Data'!E116&lt;35,'Test Sample Data'!E116&gt;0),'Test Sample Data'!E116-'Choose Housekeeping Genes'!F$20,35-'Choose Housekeeping Genes'!F$20),"")</f>
        <v/>
      </c>
      <c r="F116" s="22" t="str">
        <f>IF(SUM('Test Sample Data'!F$3:F$194)&gt;10,IF(AND(ISNUMBER('Test Sample Data'!F116),'Test Sample Data'!F116&lt;35,'Test Sample Data'!F116&gt;0),'Test Sample Data'!F116-'Choose Housekeeping Genes'!G$20,35-'Choose Housekeeping Genes'!G$20),"")</f>
        <v/>
      </c>
      <c r="G116" s="22" t="str">
        <f>IF(SUM('Test Sample Data'!G$3:G$194)&gt;10,IF(AND(ISNUMBER('Test Sample Data'!G116),'Test Sample Data'!G116&lt;35,'Test Sample Data'!G116&gt;0),'Test Sample Data'!G116-'Choose Housekeeping Genes'!H$20,35-'Choose Housekeeping Genes'!H$20),"")</f>
        <v/>
      </c>
      <c r="H116" s="22" t="str">
        <f>IF(SUM('Test Sample Data'!H$3:H$194)&gt;10,IF(AND(ISNUMBER('Test Sample Data'!H116),'Test Sample Data'!H116&lt;35,'Test Sample Data'!H116&gt;0),'Test Sample Data'!H116-'Choose Housekeeping Genes'!I$20,35-'Choose Housekeeping Genes'!I$20),"")</f>
        <v/>
      </c>
      <c r="I116" s="22" t="str">
        <f>IF(SUM('Test Sample Data'!I$3:I$194)&gt;10,IF(AND(ISNUMBER('Test Sample Data'!I116),'Test Sample Data'!I116&lt;35,'Test Sample Data'!I116&gt;0),'Test Sample Data'!I116-'Choose Housekeeping Genes'!J$20,35-'Choose Housekeeping Genes'!J$20),"")</f>
        <v/>
      </c>
      <c r="J116" s="22" t="str">
        <f>IF(SUM('Test Sample Data'!J$3:J$194)&gt;10,IF(AND(ISNUMBER('Test Sample Data'!J116),'Test Sample Data'!J116&lt;35,'Test Sample Data'!J116&gt;0),'Test Sample Data'!J116-'Choose Housekeeping Genes'!K$20,35-'Choose Housekeeping Genes'!K$20),"")</f>
        <v/>
      </c>
      <c r="K116" s="22" t="str">
        <f>IF(SUM('Test Sample Data'!K$3:K$194)&gt;10,IF(AND(ISNUMBER('Test Sample Data'!K116),'Test Sample Data'!K116&lt;35,'Test Sample Data'!K116&gt;0),'Test Sample Data'!K116-'Choose Housekeeping Genes'!L$20,35-'Choose Housekeeping Genes'!L$20),"")</f>
        <v/>
      </c>
      <c r="L116" s="22" t="str">
        <f>IF(SUM('Test Sample Data'!L$3:L$194)&gt;10,IF(AND(ISNUMBER('Test Sample Data'!L116),'Test Sample Data'!L116&lt;35,'Test Sample Data'!L116&gt;0),'Test Sample Data'!L116-'Choose Housekeeping Genes'!M$20,35-'Choose Housekeeping Genes'!M$20),"")</f>
        <v/>
      </c>
      <c r="M116" s="22" t="str">
        <f>IF(SUM('Test Sample Data'!M$3:M$194)&gt;10,IF(AND(ISNUMBER('Test Sample Data'!M116),'Test Sample Data'!M116&lt;35,'Test Sample Data'!M116&gt;0),'Test Sample Data'!M116-'Choose Housekeeping Genes'!N$20,35-'Choose Housekeeping Genes'!N$20),"")</f>
        <v/>
      </c>
      <c r="N116" s="22" t="str">
        <f>IF(SUM('Test Sample Data'!N$3:N$194)&gt;10,IF(AND(ISNUMBER('Test Sample Data'!N116),'Test Sample Data'!N116&lt;35,'Test Sample Data'!N116&gt;0),'Test Sample Data'!N116-'Choose Housekeeping Genes'!O$20,35-'Choose Housekeeping Genes'!O$20),"")</f>
        <v/>
      </c>
      <c r="O116" s="22" t="str">
        <f>IF(SUM('Test Sample Data'!O$3:O$194)&gt;10,IF(AND(ISNUMBER('Test Sample Data'!O116),'Test Sample Data'!O116&lt;35,'Test Sample Data'!O116&gt;0),'Test Sample Data'!O116-'Choose Housekeeping Genes'!P$20,35-'Choose Housekeeping Genes'!P$20),"")</f>
        <v/>
      </c>
      <c r="P116" s="22" t="str">
        <f>IF(SUM('Test Sample Data'!P$3:P$194)&gt;10,IF(AND(ISNUMBER('Test Sample Data'!P116),'Test Sample Data'!P116&lt;35,'Test Sample Data'!P116&gt;0),'Test Sample Data'!P116-'Choose Housekeeping Genes'!Q$20,35-'Choose Housekeeping Genes'!Q$20),"")</f>
        <v/>
      </c>
      <c r="Q116" s="22" t="str">
        <f>IF(SUM('Test Sample Data'!Q$3:Q$194)&gt;10,IF(AND(ISNUMBER('Test Sample Data'!Q116),'Test Sample Data'!Q116&lt;35,'Test Sample Data'!Q116&gt;0),'Test Sample Data'!Q116-'Choose Housekeeping Genes'!R$20,35-'Choose Housekeeping Genes'!R$20),"")</f>
        <v/>
      </c>
      <c r="R116" s="22" t="str">
        <f>IF(SUM('Test Sample Data'!R$3:R$194)&gt;10,IF(AND(ISNUMBER('Test Sample Data'!R116),'Test Sample Data'!R116&lt;35,'Test Sample Data'!R116&gt;0),'Test Sample Data'!R116-'Choose Housekeeping Genes'!S$20,35-'Choose Housekeeping Genes'!S$20),"")</f>
        <v/>
      </c>
      <c r="S116" s="22" t="str">
        <f>IF(SUM('Test Sample Data'!S$3:S$194)&gt;10,IF(AND(ISNUMBER('Test Sample Data'!S116),'Test Sample Data'!S116&lt;35,'Test Sample Data'!S116&gt;0),'Test Sample Data'!S116-'Choose Housekeeping Genes'!T$20,35-'Choose Housekeeping Genes'!T$20),"")</f>
        <v/>
      </c>
      <c r="T116" s="22" t="str">
        <f>IF(SUM('Test Sample Data'!T$3:T$194)&gt;10,IF(AND(ISNUMBER('Test Sample Data'!T116),'Test Sample Data'!T116&lt;35,'Test Sample Data'!T116&gt;0),'Test Sample Data'!T116-'Choose Housekeeping Genes'!U$20,35-'Choose Housekeeping Genes'!U$20),"")</f>
        <v/>
      </c>
      <c r="U116" s="22" t="str">
        <f>IF(SUM('Test Sample Data'!U$3:U$194)&gt;10,IF(AND(ISNUMBER('Test Sample Data'!U116),'Test Sample Data'!U116&lt;35,'Test Sample Data'!U116&gt;0),'Test Sample Data'!U116-'Choose Housekeeping Genes'!V$20,35-'Choose Housekeeping Genes'!V$20),"")</f>
        <v/>
      </c>
      <c r="V116" s="22" t="str">
        <f>IF(SUM('Test Sample Data'!V$3:V$194)&gt;10,IF(AND(ISNUMBER('Test Sample Data'!V116),'Test Sample Data'!V116&lt;35,'Test Sample Data'!V116&gt;0),'Test Sample Data'!V116-'Choose Housekeeping Genes'!W$20,35-'Choose Housekeeping Genes'!W$20),"")</f>
        <v/>
      </c>
      <c r="W116" s="144" t="str">
        <f>'Control Sample Data'!A116</f>
        <v>lnc-Smad3</v>
      </c>
      <c r="X116" s="145" t="s">
        <v>214</v>
      </c>
      <c r="Y116" s="22" t="str">
        <f>IF(SUM('Control Sample Data'!C$3:C$194)&gt;10,IF(AND(ISNUMBER('Control Sample Data'!C116),'Control Sample Data'!C116&lt;35,'Control Sample Data'!C116&gt;0),'Control Sample Data'!C116-'Choose Housekeeping Genes'!AA$20,35-'Choose Housekeeping Genes'!AA$20),"")</f>
        <v/>
      </c>
      <c r="Z116" s="22" t="str">
        <f>IF(SUM('Control Sample Data'!D$3:D$194)&gt;10,IF(AND(ISNUMBER('Control Sample Data'!D116),'Control Sample Data'!D116&lt;35,'Control Sample Data'!D116&gt;0),'Control Sample Data'!D116-'Choose Housekeeping Genes'!AB$20,35-'Choose Housekeeping Genes'!AB$20),"")</f>
        <v/>
      </c>
      <c r="AA116" s="22" t="str">
        <f>IF(SUM('Control Sample Data'!E$3:E$194)&gt;10,IF(AND(ISNUMBER('Control Sample Data'!E116),'Control Sample Data'!E116&lt;35,'Control Sample Data'!E116&gt;0),'Control Sample Data'!E116-'Choose Housekeeping Genes'!AC$20,35-'Choose Housekeeping Genes'!AC$20),"")</f>
        <v/>
      </c>
      <c r="AB116" s="22" t="str">
        <f>IF(SUM('Control Sample Data'!F$3:F$194)&gt;10,IF(AND(ISNUMBER('Control Sample Data'!F116),'Control Sample Data'!F116&lt;35,'Control Sample Data'!F116&gt;0),'Control Sample Data'!F116-'Choose Housekeeping Genes'!AD$20,35-'Choose Housekeeping Genes'!AD$20),"")</f>
        <v/>
      </c>
      <c r="AC116" s="22" t="str">
        <f>IF(SUM('Control Sample Data'!G$3:G$194)&gt;10,IF(AND(ISNUMBER('Control Sample Data'!G116),'Control Sample Data'!G116&lt;35,'Control Sample Data'!G116&gt;0),'Control Sample Data'!G116-'Choose Housekeeping Genes'!AE$20,35-'Choose Housekeeping Genes'!AE$20),"")</f>
        <v/>
      </c>
      <c r="AD116" s="22" t="str">
        <f>IF(SUM('Control Sample Data'!H$3:H$194)&gt;10,IF(AND(ISNUMBER('Control Sample Data'!H116),'Control Sample Data'!H116&lt;35,'Control Sample Data'!H116&gt;0),'Control Sample Data'!H116-'Choose Housekeeping Genes'!AF$20,35-'Choose Housekeeping Genes'!AF$20),"")</f>
        <v/>
      </c>
      <c r="AE116" s="22" t="str">
        <f>IF(SUM('Control Sample Data'!I$3:I$194)&gt;10,IF(AND(ISNUMBER('Control Sample Data'!I116),'Control Sample Data'!I116&lt;35,'Control Sample Data'!I116&gt;0),'Control Sample Data'!I116-'Choose Housekeeping Genes'!AG$20,35-'Choose Housekeeping Genes'!AG$20),"")</f>
        <v/>
      </c>
      <c r="AF116" s="22" t="str">
        <f>IF(SUM('Control Sample Data'!J$3:J$194)&gt;10,IF(AND(ISNUMBER('Control Sample Data'!J116),'Control Sample Data'!J116&lt;35,'Control Sample Data'!J116&gt;0),'Control Sample Data'!J116-'Choose Housekeeping Genes'!AH$20,35-'Choose Housekeeping Genes'!AH$20),"")</f>
        <v/>
      </c>
      <c r="AG116" s="22" t="str">
        <f>IF(SUM('Control Sample Data'!K$3:K$194)&gt;10,IF(AND(ISNUMBER('Control Sample Data'!K116),'Control Sample Data'!K116&lt;35,'Control Sample Data'!K116&gt;0),'Control Sample Data'!K116-'Choose Housekeeping Genes'!AI$20,35-'Choose Housekeeping Genes'!AI$20),"")</f>
        <v/>
      </c>
      <c r="AH116" s="22" t="str">
        <f>IF(SUM('Control Sample Data'!L$3:L$194)&gt;10,IF(AND(ISNUMBER('Control Sample Data'!L116),'Control Sample Data'!L116&lt;35,'Control Sample Data'!L116&gt;0),'Control Sample Data'!L116-'Choose Housekeeping Genes'!AJ$20,35-'Choose Housekeeping Genes'!AJ$20),"")</f>
        <v/>
      </c>
      <c r="AI116" s="22" t="str">
        <f>IF(SUM('Control Sample Data'!M$3:M$194)&gt;10,IF(AND(ISNUMBER('Control Sample Data'!M116),'Control Sample Data'!M116&lt;35,'Control Sample Data'!M116&gt;0),'Control Sample Data'!M116-'Choose Housekeeping Genes'!AK$20,35-'Choose Housekeeping Genes'!AK$20),"")</f>
        <v/>
      </c>
      <c r="AJ116" s="22" t="str">
        <f>IF(SUM('Control Sample Data'!N$3:N$194)&gt;10,IF(AND(ISNUMBER('Control Sample Data'!N116),'Control Sample Data'!N116&lt;35,'Control Sample Data'!N116&gt;0),'Control Sample Data'!N116-'Choose Housekeeping Genes'!AL$20,35-'Choose Housekeeping Genes'!AL$20),"")</f>
        <v/>
      </c>
      <c r="AK116" s="22" t="str">
        <f>IF(SUM('Control Sample Data'!O$3:O$194)&gt;10,IF(AND(ISNUMBER('Control Sample Data'!O116),'Control Sample Data'!O116&lt;35,'Control Sample Data'!O116&gt;0),'Control Sample Data'!O116-'Choose Housekeeping Genes'!AM$20,35-'Choose Housekeeping Genes'!AM$20),"")</f>
        <v/>
      </c>
      <c r="AL116" s="22" t="str">
        <f>IF(SUM('Control Sample Data'!P$3:P$194)&gt;10,IF(AND(ISNUMBER('Control Sample Data'!P116),'Control Sample Data'!P116&lt;35,'Control Sample Data'!P116&gt;0),'Control Sample Data'!P116-'Choose Housekeeping Genes'!AN$20,35-'Choose Housekeeping Genes'!AN$20),"")</f>
        <v/>
      </c>
      <c r="AM116" s="22" t="str">
        <f>IF(SUM('Control Sample Data'!Q$3:Q$194)&gt;10,IF(AND(ISNUMBER('Control Sample Data'!Q116),'Control Sample Data'!Q116&lt;35,'Control Sample Data'!Q116&gt;0),'Control Sample Data'!Q116-'Choose Housekeeping Genes'!AO$20,35-'Choose Housekeeping Genes'!AO$20),"")</f>
        <v/>
      </c>
      <c r="AN116" s="22" t="str">
        <f>IF(SUM('Control Sample Data'!R$3:R$194)&gt;10,IF(AND(ISNUMBER('Control Sample Data'!R116),'Control Sample Data'!R116&lt;35,'Control Sample Data'!R116&gt;0),'Control Sample Data'!R116-'Choose Housekeeping Genes'!AP$20,35-'Choose Housekeeping Genes'!AP$20),"")</f>
        <v/>
      </c>
      <c r="AO116" s="22" t="str">
        <f>IF(SUM('Control Sample Data'!S$3:S$194)&gt;10,IF(AND(ISNUMBER('Control Sample Data'!S116),'Control Sample Data'!S116&lt;35,'Control Sample Data'!S116&gt;0),'Control Sample Data'!S116-'Choose Housekeeping Genes'!AQ$20,35-'Choose Housekeeping Genes'!AQ$20),"")</f>
        <v/>
      </c>
      <c r="AP116" s="22" t="str">
        <f>IF(SUM('Control Sample Data'!T$3:T$194)&gt;10,IF(AND(ISNUMBER('Control Sample Data'!T116),'Control Sample Data'!T116&lt;35,'Control Sample Data'!T116&gt;0),'Control Sample Data'!T116-'Choose Housekeeping Genes'!AR$20,35-'Choose Housekeeping Genes'!AR$20),"")</f>
        <v/>
      </c>
      <c r="AQ116" s="22" t="str">
        <f>IF(SUM('Control Sample Data'!U$3:U$194)&gt;10,IF(AND(ISNUMBER('Control Sample Data'!U116),'Control Sample Data'!U116&lt;35,'Control Sample Data'!U116&gt;0),'Control Sample Data'!U116-'Choose Housekeeping Genes'!AS$20,35-'Choose Housekeeping Genes'!AS$20),"")</f>
        <v/>
      </c>
      <c r="AR116" s="22" t="str">
        <f>IF(SUM('Control Sample Data'!V$3:V$194)&gt;10,IF(AND(ISNUMBER('Control Sample Data'!V116),'Control Sample Data'!V116&lt;35,'Control Sample Data'!V116&gt;0),'Control Sample Data'!V116-'Choose Housekeeping Genes'!AT$20,35-'Choose Housekeeping Genes'!AT$20),"")</f>
        <v/>
      </c>
      <c r="AS116" s="73" t="str">
        <f>'Control Sample Data'!A116</f>
        <v>lnc-Smad3</v>
      </c>
      <c r="AT116" s="21" t="s">
        <v>214</v>
      </c>
      <c r="AU116" s="22" t="str">
        <f ca="1">IF(ISNUMBER(C116-'Choose Housekeeping Genes'!D$12),C116-'Choose Housekeeping Genes'!D$12,"")</f>
        <v/>
      </c>
      <c r="AV116" s="22" t="str">
        <f ca="1">IF(ISNUMBER(D116-'Choose Housekeeping Genes'!E$12),D116-'Choose Housekeeping Genes'!E$12,"")</f>
        <v/>
      </c>
      <c r="AW116" s="22" t="str">
        <f ca="1">IF(ISNUMBER(E116-'Choose Housekeeping Genes'!F$12),E116-'Choose Housekeeping Genes'!F$12,"")</f>
        <v/>
      </c>
      <c r="AX116" s="22" t="str">
        <f ca="1">IF(ISNUMBER(F116-'Choose Housekeeping Genes'!G$12),F116-'Choose Housekeeping Genes'!G$12,"")</f>
        <v/>
      </c>
      <c r="AY116" s="22" t="str">
        <f ca="1">IF(ISNUMBER(G116-'Choose Housekeeping Genes'!H$12),G116-'Choose Housekeeping Genes'!H$12,"")</f>
        <v/>
      </c>
      <c r="AZ116" s="22" t="str">
        <f ca="1">IF(ISNUMBER(H116-'Choose Housekeeping Genes'!I$12),H116-'Choose Housekeeping Genes'!I$12,"")</f>
        <v/>
      </c>
      <c r="BA116" s="22" t="str">
        <f ca="1">IF(ISNUMBER(I116-'Choose Housekeeping Genes'!J$12),I116-'Choose Housekeeping Genes'!J$12,"")</f>
        <v/>
      </c>
      <c r="BB116" s="22" t="str">
        <f ca="1">IF(ISNUMBER(J116-'Choose Housekeeping Genes'!K$12),J116-'Choose Housekeeping Genes'!K$12,"")</f>
        <v/>
      </c>
      <c r="BC116" s="22" t="str">
        <f ca="1">IF(ISNUMBER(K116-'Choose Housekeeping Genes'!L$12),K116-'Choose Housekeeping Genes'!L$12,"")</f>
        <v/>
      </c>
      <c r="BD116" s="22" t="str">
        <f ca="1">IF(ISNUMBER(L116-'Choose Housekeeping Genes'!M$12),L116-'Choose Housekeeping Genes'!M$12,"")</f>
        <v/>
      </c>
      <c r="BE116" s="22" t="str">
        <f ca="1">IF(ISNUMBER(M116-'Choose Housekeeping Genes'!N$12),M116-'Choose Housekeeping Genes'!N$12,"")</f>
        <v/>
      </c>
      <c r="BF116" s="22" t="str">
        <f ca="1">IF(ISNUMBER(N116-'Choose Housekeeping Genes'!O$12),N116-'Choose Housekeeping Genes'!O$12,"")</f>
        <v/>
      </c>
      <c r="BG116" s="22" t="str">
        <f ca="1">IF(ISNUMBER(O116-'Choose Housekeeping Genes'!P$12),O116-'Choose Housekeeping Genes'!P$12,"")</f>
        <v/>
      </c>
      <c r="BH116" s="22" t="str">
        <f ca="1">IF(ISNUMBER(P116-'Choose Housekeeping Genes'!Q$12),P116-'Choose Housekeeping Genes'!Q$12,"")</f>
        <v/>
      </c>
      <c r="BI116" s="22" t="str">
        <f ca="1">IF(ISNUMBER(Q116-'Choose Housekeeping Genes'!R$12),Q116-'Choose Housekeeping Genes'!R$12,"")</f>
        <v/>
      </c>
      <c r="BJ116" s="22" t="str">
        <f ca="1">IF(ISNUMBER(R116-'Choose Housekeeping Genes'!S$12),R116-'Choose Housekeeping Genes'!S$12,"")</f>
        <v/>
      </c>
      <c r="BK116" s="22" t="str">
        <f ca="1">IF(ISNUMBER(S116-'Choose Housekeeping Genes'!T$12),S116-'Choose Housekeeping Genes'!T$12,"")</f>
        <v/>
      </c>
      <c r="BL116" s="22" t="str">
        <f ca="1">IF(ISNUMBER(T116-'Choose Housekeeping Genes'!U$12),T116-'Choose Housekeeping Genes'!U$12,"")</f>
        <v/>
      </c>
      <c r="BM116" s="22" t="str">
        <f ca="1">IF(ISNUMBER(U116-'Choose Housekeeping Genes'!V$12),U116-'Choose Housekeeping Genes'!V$12,"")</f>
        <v/>
      </c>
      <c r="BN116" s="22" t="str">
        <f ca="1">IF(ISNUMBER(V116-'Choose Housekeeping Genes'!W$12),V116-'Choose Housekeeping Genes'!W$12,"")</f>
        <v/>
      </c>
      <c r="BO116" s="147" t="str">
        <f t="shared" si="91"/>
        <v>lnc-Smad3</v>
      </c>
      <c r="BP116" s="145" t="s">
        <v>214</v>
      </c>
      <c r="BQ116" s="22" t="str">
        <f ca="1">IF(ISNUMBER(Y116-'Choose Housekeeping Genes'!AA$12),Y116-'Choose Housekeeping Genes'!AA$12,"")</f>
        <v/>
      </c>
      <c r="BR116" s="22" t="str">
        <f ca="1">IF(ISNUMBER(Z116-'Choose Housekeeping Genes'!AB$12),Z116-'Choose Housekeeping Genes'!AB$12,"")</f>
        <v/>
      </c>
      <c r="BS116" s="22" t="str">
        <f ca="1">IF(ISNUMBER(AA116-'Choose Housekeeping Genes'!AC$12),AA116-'Choose Housekeeping Genes'!AC$12,"")</f>
        <v/>
      </c>
      <c r="BT116" s="22" t="str">
        <f ca="1">IF(ISNUMBER(AB116-'Choose Housekeeping Genes'!AD$12),AB116-'Choose Housekeeping Genes'!AD$12,"")</f>
        <v/>
      </c>
      <c r="BU116" s="22" t="str">
        <f ca="1">IF(ISNUMBER(AC116-'Choose Housekeeping Genes'!AE$12),AC116-'Choose Housekeeping Genes'!AE$12,"")</f>
        <v/>
      </c>
      <c r="BV116" s="22" t="str">
        <f ca="1">IF(ISNUMBER(AD116-'Choose Housekeeping Genes'!AF$12),AD116-'Choose Housekeeping Genes'!AF$12,"")</f>
        <v/>
      </c>
      <c r="BW116" s="22" t="str">
        <f ca="1">IF(ISNUMBER(AE116-'Choose Housekeeping Genes'!AG$12),AE116-'Choose Housekeeping Genes'!AG$12,"")</f>
        <v/>
      </c>
      <c r="BX116" s="22" t="str">
        <f ca="1">IF(ISNUMBER(AF116-'Choose Housekeeping Genes'!AH$12),AF116-'Choose Housekeeping Genes'!AH$12,"")</f>
        <v/>
      </c>
      <c r="BY116" s="22" t="str">
        <f ca="1">IF(ISNUMBER(AG116-'Choose Housekeeping Genes'!AI$12),AG116-'Choose Housekeeping Genes'!AI$12,"")</f>
        <v/>
      </c>
      <c r="BZ116" s="22" t="str">
        <f ca="1">IF(ISNUMBER(AH116-'Choose Housekeeping Genes'!AJ$12),AH116-'Choose Housekeeping Genes'!AJ$12,"")</f>
        <v/>
      </c>
      <c r="CA116" s="22" t="str">
        <f ca="1">IF(ISNUMBER(AI116-'Choose Housekeeping Genes'!AK$12),AI116-'Choose Housekeeping Genes'!AK$12,"")</f>
        <v/>
      </c>
      <c r="CB116" s="22" t="str">
        <f ca="1">IF(ISNUMBER(AJ116-'Choose Housekeeping Genes'!AL$12),AJ116-'Choose Housekeeping Genes'!AL$12,"")</f>
        <v/>
      </c>
      <c r="CC116" s="22" t="str">
        <f ca="1">IF(ISNUMBER(AK116-'Choose Housekeeping Genes'!AM$12),AK116-'Choose Housekeeping Genes'!AM$12,"")</f>
        <v/>
      </c>
      <c r="CD116" s="22" t="str">
        <f ca="1">IF(ISNUMBER(AL116-'Choose Housekeeping Genes'!AN$12),AL116-'Choose Housekeeping Genes'!AN$12,"")</f>
        <v/>
      </c>
      <c r="CE116" s="22" t="str">
        <f ca="1">IF(ISNUMBER(AM116-'Choose Housekeeping Genes'!AO$12),AM116-'Choose Housekeeping Genes'!AO$12,"")</f>
        <v/>
      </c>
      <c r="CF116" s="22" t="str">
        <f ca="1">IF(ISNUMBER(AN116-'Choose Housekeeping Genes'!AP$12),AN116-'Choose Housekeeping Genes'!AP$12,"")</f>
        <v/>
      </c>
      <c r="CG116" s="22" t="str">
        <f ca="1">IF(ISNUMBER(AO116-'Choose Housekeeping Genes'!AQ$12),AO116-'Choose Housekeeping Genes'!AQ$12,"")</f>
        <v/>
      </c>
      <c r="CH116" s="22" t="str">
        <f ca="1">IF(ISNUMBER(AP116-'Choose Housekeeping Genes'!AR$12),AP116-'Choose Housekeeping Genes'!AR$12,"")</f>
        <v/>
      </c>
      <c r="CI116" s="22" t="str">
        <f ca="1">IF(ISNUMBER(AQ116-'Choose Housekeeping Genes'!AS$12),AQ116-'Choose Housekeeping Genes'!AS$12,"")</f>
        <v/>
      </c>
      <c r="CJ116" s="22" t="str">
        <f ca="1">IF(ISNUMBER(AR116-'Choose Housekeeping Genes'!AT$12),AR116-'Choose Housekeeping Genes'!AT$12,"")</f>
        <v/>
      </c>
      <c r="CK116" s="69" t="e">
        <f t="shared" ca="1" si="49"/>
        <v>#DIV/0!</v>
      </c>
      <c r="CL116" s="148" t="e">
        <f t="shared" ca="1" si="50"/>
        <v>#DIV/0!</v>
      </c>
      <c r="DA116" s="73" t="str">
        <f>'Transcript table'!C124</f>
        <v>lnc-Smad3</v>
      </c>
      <c r="DB116" s="21" t="s">
        <v>214</v>
      </c>
      <c r="DC116" s="68" t="str">
        <f t="shared" ca="1" si="51"/>
        <v/>
      </c>
      <c r="DD116" s="68" t="str">
        <f t="shared" ca="1" si="52"/>
        <v/>
      </c>
      <c r="DE116" s="68" t="str">
        <f t="shared" ca="1" si="53"/>
        <v/>
      </c>
      <c r="DF116" s="68" t="str">
        <f t="shared" ca="1" si="54"/>
        <v/>
      </c>
      <c r="DG116" s="68" t="str">
        <f t="shared" ca="1" si="55"/>
        <v/>
      </c>
      <c r="DH116" s="68" t="str">
        <f t="shared" ca="1" si="56"/>
        <v/>
      </c>
      <c r="DI116" s="68" t="str">
        <f t="shared" ca="1" si="57"/>
        <v/>
      </c>
      <c r="DJ116" s="68" t="str">
        <f t="shared" ca="1" si="58"/>
        <v/>
      </c>
      <c r="DK116" s="68" t="str">
        <f t="shared" ca="1" si="59"/>
        <v/>
      </c>
      <c r="DL116" s="68" t="str">
        <f t="shared" ca="1" si="60"/>
        <v/>
      </c>
      <c r="DM116" s="68" t="str">
        <f t="shared" ca="1" si="61"/>
        <v/>
      </c>
      <c r="DN116" s="68" t="str">
        <f t="shared" ca="1" si="62"/>
        <v/>
      </c>
      <c r="DO116" s="68" t="str">
        <f t="shared" ca="1" si="63"/>
        <v/>
      </c>
      <c r="DP116" s="68" t="str">
        <f t="shared" ca="1" si="64"/>
        <v/>
      </c>
      <c r="DQ116" s="68" t="str">
        <f t="shared" ca="1" si="65"/>
        <v/>
      </c>
      <c r="DR116" s="68" t="str">
        <f t="shared" ca="1" si="66"/>
        <v/>
      </c>
      <c r="DS116" s="68" t="str">
        <f t="shared" ca="1" si="67"/>
        <v/>
      </c>
      <c r="DT116" s="68" t="str">
        <f t="shared" ca="1" si="68"/>
        <v/>
      </c>
      <c r="DU116" s="68" t="str">
        <f t="shared" ca="1" si="69"/>
        <v/>
      </c>
      <c r="DV116" s="68" t="str">
        <f t="shared" ca="1" si="70"/>
        <v/>
      </c>
      <c r="DW116" s="146" t="str">
        <f>'Transcript table'!C124</f>
        <v>lnc-Smad3</v>
      </c>
      <c r="DX116" s="145" t="s">
        <v>214</v>
      </c>
      <c r="DY116" s="68" t="str">
        <f t="shared" ca="1" si="71"/>
        <v/>
      </c>
      <c r="DZ116" s="68" t="str">
        <f t="shared" ca="1" si="72"/>
        <v/>
      </c>
      <c r="EA116" s="68" t="str">
        <f t="shared" ca="1" si="73"/>
        <v/>
      </c>
      <c r="EB116" s="68" t="str">
        <f t="shared" ca="1" si="74"/>
        <v/>
      </c>
      <c r="EC116" s="68" t="str">
        <f t="shared" ca="1" si="75"/>
        <v/>
      </c>
      <c r="ED116" s="68" t="str">
        <f t="shared" ca="1" si="76"/>
        <v/>
      </c>
      <c r="EE116" s="68" t="str">
        <f t="shared" ca="1" si="77"/>
        <v/>
      </c>
      <c r="EF116" s="68" t="str">
        <f t="shared" ca="1" si="78"/>
        <v/>
      </c>
      <c r="EG116" s="68" t="str">
        <f t="shared" ca="1" si="79"/>
        <v/>
      </c>
      <c r="EH116" s="68" t="str">
        <f t="shared" ca="1" si="80"/>
        <v/>
      </c>
      <c r="EI116" s="68" t="str">
        <f t="shared" ca="1" si="81"/>
        <v/>
      </c>
      <c r="EJ116" s="68" t="str">
        <f t="shared" ca="1" si="82"/>
        <v/>
      </c>
      <c r="EK116" s="68" t="str">
        <f t="shared" ca="1" si="83"/>
        <v/>
      </c>
      <c r="EL116" s="68" t="str">
        <f t="shared" ca="1" si="84"/>
        <v/>
      </c>
      <c r="EM116" s="68" t="str">
        <f t="shared" ca="1" si="85"/>
        <v/>
      </c>
      <c r="EN116" s="68" t="str">
        <f t="shared" ca="1" si="86"/>
        <v/>
      </c>
      <c r="EO116" s="68" t="str">
        <f t="shared" ca="1" si="87"/>
        <v/>
      </c>
      <c r="EP116" s="68" t="str">
        <f t="shared" ca="1" si="88"/>
        <v/>
      </c>
      <c r="EQ116" s="68" t="str">
        <f t="shared" ca="1" si="89"/>
        <v/>
      </c>
      <c r="ER116" s="68" t="str">
        <f t="shared" ca="1" si="90"/>
        <v/>
      </c>
    </row>
    <row r="117" spans="1:148" ht="12.75" customHeight="1">
      <c r="A117" s="139" t="str">
        <f>'Test Sample Data'!A117</f>
        <v>LOC105246506</v>
      </c>
      <c r="B117" s="141" t="s">
        <v>212</v>
      </c>
      <c r="C117" s="22" t="str">
        <f>IF(SUM('Test Sample Data'!C$3:C$194)&gt;10,IF(AND(ISNUMBER('Test Sample Data'!C117),'Test Sample Data'!C117&lt;35,'Test Sample Data'!C117&gt;0),'Test Sample Data'!C117-'Choose Housekeeping Genes'!D$20,35-'Choose Housekeeping Genes'!D$20),"")</f>
        <v/>
      </c>
      <c r="D117" s="22" t="str">
        <f>IF(SUM('Test Sample Data'!D$3:D$194)&gt;10,IF(AND(ISNUMBER('Test Sample Data'!D117),'Test Sample Data'!D117&lt;35,'Test Sample Data'!D117&gt;0),'Test Sample Data'!D117-'Choose Housekeeping Genes'!E$20,35-'Choose Housekeeping Genes'!E$20),"")</f>
        <v/>
      </c>
      <c r="E117" s="22" t="str">
        <f>IF(SUM('Test Sample Data'!E$3:E$194)&gt;10,IF(AND(ISNUMBER('Test Sample Data'!E117),'Test Sample Data'!E117&lt;35,'Test Sample Data'!E117&gt;0),'Test Sample Data'!E117-'Choose Housekeeping Genes'!F$20,35-'Choose Housekeeping Genes'!F$20),"")</f>
        <v/>
      </c>
      <c r="F117" s="22" t="str">
        <f>IF(SUM('Test Sample Data'!F$3:F$194)&gt;10,IF(AND(ISNUMBER('Test Sample Data'!F117),'Test Sample Data'!F117&lt;35,'Test Sample Data'!F117&gt;0),'Test Sample Data'!F117-'Choose Housekeeping Genes'!G$20,35-'Choose Housekeeping Genes'!G$20),"")</f>
        <v/>
      </c>
      <c r="G117" s="22" t="str">
        <f>IF(SUM('Test Sample Data'!G$3:G$194)&gt;10,IF(AND(ISNUMBER('Test Sample Data'!G117),'Test Sample Data'!G117&lt;35,'Test Sample Data'!G117&gt;0),'Test Sample Data'!G117-'Choose Housekeeping Genes'!H$20,35-'Choose Housekeeping Genes'!H$20),"")</f>
        <v/>
      </c>
      <c r="H117" s="22" t="str">
        <f>IF(SUM('Test Sample Data'!H$3:H$194)&gt;10,IF(AND(ISNUMBER('Test Sample Data'!H117),'Test Sample Data'!H117&lt;35,'Test Sample Data'!H117&gt;0),'Test Sample Data'!H117-'Choose Housekeeping Genes'!I$20,35-'Choose Housekeeping Genes'!I$20),"")</f>
        <v/>
      </c>
      <c r="I117" s="22" t="str">
        <f>IF(SUM('Test Sample Data'!I$3:I$194)&gt;10,IF(AND(ISNUMBER('Test Sample Data'!I117),'Test Sample Data'!I117&lt;35,'Test Sample Data'!I117&gt;0),'Test Sample Data'!I117-'Choose Housekeeping Genes'!J$20,35-'Choose Housekeeping Genes'!J$20),"")</f>
        <v/>
      </c>
      <c r="J117" s="22" t="str">
        <f>IF(SUM('Test Sample Data'!J$3:J$194)&gt;10,IF(AND(ISNUMBER('Test Sample Data'!J117),'Test Sample Data'!J117&lt;35,'Test Sample Data'!J117&gt;0),'Test Sample Data'!J117-'Choose Housekeeping Genes'!K$20,35-'Choose Housekeeping Genes'!K$20),"")</f>
        <v/>
      </c>
      <c r="K117" s="22" t="str">
        <f>IF(SUM('Test Sample Data'!K$3:K$194)&gt;10,IF(AND(ISNUMBER('Test Sample Data'!K117),'Test Sample Data'!K117&lt;35,'Test Sample Data'!K117&gt;0),'Test Sample Data'!K117-'Choose Housekeeping Genes'!L$20,35-'Choose Housekeeping Genes'!L$20),"")</f>
        <v/>
      </c>
      <c r="L117" s="22" t="str">
        <f>IF(SUM('Test Sample Data'!L$3:L$194)&gt;10,IF(AND(ISNUMBER('Test Sample Data'!L117),'Test Sample Data'!L117&lt;35,'Test Sample Data'!L117&gt;0),'Test Sample Data'!L117-'Choose Housekeeping Genes'!M$20,35-'Choose Housekeeping Genes'!M$20),"")</f>
        <v/>
      </c>
      <c r="M117" s="22" t="str">
        <f>IF(SUM('Test Sample Data'!M$3:M$194)&gt;10,IF(AND(ISNUMBER('Test Sample Data'!M117),'Test Sample Data'!M117&lt;35,'Test Sample Data'!M117&gt;0),'Test Sample Data'!M117-'Choose Housekeeping Genes'!N$20,35-'Choose Housekeeping Genes'!N$20),"")</f>
        <v/>
      </c>
      <c r="N117" s="22" t="str">
        <f>IF(SUM('Test Sample Data'!N$3:N$194)&gt;10,IF(AND(ISNUMBER('Test Sample Data'!N117),'Test Sample Data'!N117&lt;35,'Test Sample Data'!N117&gt;0),'Test Sample Data'!N117-'Choose Housekeeping Genes'!O$20,35-'Choose Housekeeping Genes'!O$20),"")</f>
        <v/>
      </c>
      <c r="O117" s="22" t="str">
        <f>IF(SUM('Test Sample Data'!O$3:O$194)&gt;10,IF(AND(ISNUMBER('Test Sample Data'!O117),'Test Sample Data'!O117&lt;35,'Test Sample Data'!O117&gt;0),'Test Sample Data'!O117-'Choose Housekeeping Genes'!P$20,35-'Choose Housekeeping Genes'!P$20),"")</f>
        <v/>
      </c>
      <c r="P117" s="22" t="str">
        <f>IF(SUM('Test Sample Data'!P$3:P$194)&gt;10,IF(AND(ISNUMBER('Test Sample Data'!P117),'Test Sample Data'!P117&lt;35,'Test Sample Data'!P117&gt;0),'Test Sample Data'!P117-'Choose Housekeeping Genes'!Q$20,35-'Choose Housekeeping Genes'!Q$20),"")</f>
        <v/>
      </c>
      <c r="Q117" s="22" t="str">
        <f>IF(SUM('Test Sample Data'!Q$3:Q$194)&gt;10,IF(AND(ISNUMBER('Test Sample Data'!Q117),'Test Sample Data'!Q117&lt;35,'Test Sample Data'!Q117&gt;0),'Test Sample Data'!Q117-'Choose Housekeeping Genes'!R$20,35-'Choose Housekeeping Genes'!R$20),"")</f>
        <v/>
      </c>
      <c r="R117" s="22" t="str">
        <f>IF(SUM('Test Sample Data'!R$3:R$194)&gt;10,IF(AND(ISNUMBER('Test Sample Data'!R117),'Test Sample Data'!R117&lt;35,'Test Sample Data'!R117&gt;0),'Test Sample Data'!R117-'Choose Housekeeping Genes'!S$20,35-'Choose Housekeeping Genes'!S$20),"")</f>
        <v/>
      </c>
      <c r="S117" s="22" t="str">
        <f>IF(SUM('Test Sample Data'!S$3:S$194)&gt;10,IF(AND(ISNUMBER('Test Sample Data'!S117),'Test Sample Data'!S117&lt;35,'Test Sample Data'!S117&gt;0),'Test Sample Data'!S117-'Choose Housekeeping Genes'!T$20,35-'Choose Housekeeping Genes'!T$20),"")</f>
        <v/>
      </c>
      <c r="T117" s="22" t="str">
        <f>IF(SUM('Test Sample Data'!T$3:T$194)&gt;10,IF(AND(ISNUMBER('Test Sample Data'!T117),'Test Sample Data'!T117&lt;35,'Test Sample Data'!T117&gt;0),'Test Sample Data'!T117-'Choose Housekeeping Genes'!U$20,35-'Choose Housekeeping Genes'!U$20),"")</f>
        <v/>
      </c>
      <c r="U117" s="22" t="str">
        <f>IF(SUM('Test Sample Data'!U$3:U$194)&gt;10,IF(AND(ISNUMBER('Test Sample Data'!U117),'Test Sample Data'!U117&lt;35,'Test Sample Data'!U117&gt;0),'Test Sample Data'!U117-'Choose Housekeeping Genes'!V$20,35-'Choose Housekeeping Genes'!V$20),"")</f>
        <v/>
      </c>
      <c r="V117" s="22" t="str">
        <f>IF(SUM('Test Sample Data'!V$3:V$194)&gt;10,IF(AND(ISNUMBER('Test Sample Data'!V117),'Test Sample Data'!V117&lt;35,'Test Sample Data'!V117&gt;0),'Test Sample Data'!V117-'Choose Housekeeping Genes'!W$20,35-'Choose Housekeeping Genes'!W$20),"")</f>
        <v/>
      </c>
      <c r="W117" s="144" t="str">
        <f>'Control Sample Data'!A117</f>
        <v>LOC105246506</v>
      </c>
      <c r="X117" s="145" t="s">
        <v>212</v>
      </c>
      <c r="Y117" s="22" t="str">
        <f>IF(SUM('Control Sample Data'!C$3:C$194)&gt;10,IF(AND(ISNUMBER('Control Sample Data'!C117),'Control Sample Data'!C117&lt;35,'Control Sample Data'!C117&gt;0),'Control Sample Data'!C117-'Choose Housekeeping Genes'!AA$20,35-'Choose Housekeeping Genes'!AA$20),"")</f>
        <v/>
      </c>
      <c r="Z117" s="22" t="str">
        <f>IF(SUM('Control Sample Data'!D$3:D$194)&gt;10,IF(AND(ISNUMBER('Control Sample Data'!D117),'Control Sample Data'!D117&lt;35,'Control Sample Data'!D117&gt;0),'Control Sample Data'!D117-'Choose Housekeeping Genes'!AB$20,35-'Choose Housekeeping Genes'!AB$20),"")</f>
        <v/>
      </c>
      <c r="AA117" s="22" t="str">
        <f>IF(SUM('Control Sample Data'!E$3:E$194)&gt;10,IF(AND(ISNUMBER('Control Sample Data'!E117),'Control Sample Data'!E117&lt;35,'Control Sample Data'!E117&gt;0),'Control Sample Data'!E117-'Choose Housekeeping Genes'!AC$20,35-'Choose Housekeeping Genes'!AC$20),"")</f>
        <v/>
      </c>
      <c r="AB117" s="22" t="str">
        <f>IF(SUM('Control Sample Data'!F$3:F$194)&gt;10,IF(AND(ISNUMBER('Control Sample Data'!F117),'Control Sample Data'!F117&lt;35,'Control Sample Data'!F117&gt;0),'Control Sample Data'!F117-'Choose Housekeeping Genes'!AD$20,35-'Choose Housekeeping Genes'!AD$20),"")</f>
        <v/>
      </c>
      <c r="AC117" s="22" t="str">
        <f>IF(SUM('Control Sample Data'!G$3:G$194)&gt;10,IF(AND(ISNUMBER('Control Sample Data'!G117),'Control Sample Data'!G117&lt;35,'Control Sample Data'!G117&gt;0),'Control Sample Data'!G117-'Choose Housekeeping Genes'!AE$20,35-'Choose Housekeeping Genes'!AE$20),"")</f>
        <v/>
      </c>
      <c r="AD117" s="22" t="str">
        <f>IF(SUM('Control Sample Data'!H$3:H$194)&gt;10,IF(AND(ISNUMBER('Control Sample Data'!H117),'Control Sample Data'!H117&lt;35,'Control Sample Data'!H117&gt;0),'Control Sample Data'!H117-'Choose Housekeeping Genes'!AF$20,35-'Choose Housekeeping Genes'!AF$20),"")</f>
        <v/>
      </c>
      <c r="AE117" s="22" t="str">
        <f>IF(SUM('Control Sample Data'!I$3:I$194)&gt;10,IF(AND(ISNUMBER('Control Sample Data'!I117),'Control Sample Data'!I117&lt;35,'Control Sample Data'!I117&gt;0),'Control Sample Data'!I117-'Choose Housekeeping Genes'!AG$20,35-'Choose Housekeeping Genes'!AG$20),"")</f>
        <v/>
      </c>
      <c r="AF117" s="22" t="str">
        <f>IF(SUM('Control Sample Data'!J$3:J$194)&gt;10,IF(AND(ISNUMBER('Control Sample Data'!J117),'Control Sample Data'!J117&lt;35,'Control Sample Data'!J117&gt;0),'Control Sample Data'!J117-'Choose Housekeeping Genes'!AH$20,35-'Choose Housekeeping Genes'!AH$20),"")</f>
        <v/>
      </c>
      <c r="AG117" s="22" t="str">
        <f>IF(SUM('Control Sample Data'!K$3:K$194)&gt;10,IF(AND(ISNUMBER('Control Sample Data'!K117),'Control Sample Data'!K117&lt;35,'Control Sample Data'!K117&gt;0),'Control Sample Data'!K117-'Choose Housekeeping Genes'!AI$20,35-'Choose Housekeeping Genes'!AI$20),"")</f>
        <v/>
      </c>
      <c r="AH117" s="22" t="str">
        <f>IF(SUM('Control Sample Data'!L$3:L$194)&gt;10,IF(AND(ISNUMBER('Control Sample Data'!L117),'Control Sample Data'!L117&lt;35,'Control Sample Data'!L117&gt;0),'Control Sample Data'!L117-'Choose Housekeeping Genes'!AJ$20,35-'Choose Housekeeping Genes'!AJ$20),"")</f>
        <v/>
      </c>
      <c r="AI117" s="22" t="str">
        <f>IF(SUM('Control Sample Data'!M$3:M$194)&gt;10,IF(AND(ISNUMBER('Control Sample Data'!M117),'Control Sample Data'!M117&lt;35,'Control Sample Data'!M117&gt;0),'Control Sample Data'!M117-'Choose Housekeeping Genes'!AK$20,35-'Choose Housekeeping Genes'!AK$20),"")</f>
        <v/>
      </c>
      <c r="AJ117" s="22" t="str">
        <f>IF(SUM('Control Sample Data'!N$3:N$194)&gt;10,IF(AND(ISNUMBER('Control Sample Data'!N117),'Control Sample Data'!N117&lt;35,'Control Sample Data'!N117&gt;0),'Control Sample Data'!N117-'Choose Housekeeping Genes'!AL$20,35-'Choose Housekeeping Genes'!AL$20),"")</f>
        <v/>
      </c>
      <c r="AK117" s="22" t="str">
        <f>IF(SUM('Control Sample Data'!O$3:O$194)&gt;10,IF(AND(ISNUMBER('Control Sample Data'!O117),'Control Sample Data'!O117&lt;35,'Control Sample Data'!O117&gt;0),'Control Sample Data'!O117-'Choose Housekeeping Genes'!AM$20,35-'Choose Housekeeping Genes'!AM$20),"")</f>
        <v/>
      </c>
      <c r="AL117" s="22" t="str">
        <f>IF(SUM('Control Sample Data'!P$3:P$194)&gt;10,IF(AND(ISNUMBER('Control Sample Data'!P117),'Control Sample Data'!P117&lt;35,'Control Sample Data'!P117&gt;0),'Control Sample Data'!P117-'Choose Housekeeping Genes'!AN$20,35-'Choose Housekeeping Genes'!AN$20),"")</f>
        <v/>
      </c>
      <c r="AM117" s="22" t="str">
        <f>IF(SUM('Control Sample Data'!Q$3:Q$194)&gt;10,IF(AND(ISNUMBER('Control Sample Data'!Q117),'Control Sample Data'!Q117&lt;35,'Control Sample Data'!Q117&gt;0),'Control Sample Data'!Q117-'Choose Housekeeping Genes'!AO$20,35-'Choose Housekeeping Genes'!AO$20),"")</f>
        <v/>
      </c>
      <c r="AN117" s="22" t="str">
        <f>IF(SUM('Control Sample Data'!R$3:R$194)&gt;10,IF(AND(ISNUMBER('Control Sample Data'!R117),'Control Sample Data'!R117&lt;35,'Control Sample Data'!R117&gt;0),'Control Sample Data'!R117-'Choose Housekeeping Genes'!AP$20,35-'Choose Housekeeping Genes'!AP$20),"")</f>
        <v/>
      </c>
      <c r="AO117" s="22" t="str">
        <f>IF(SUM('Control Sample Data'!S$3:S$194)&gt;10,IF(AND(ISNUMBER('Control Sample Data'!S117),'Control Sample Data'!S117&lt;35,'Control Sample Data'!S117&gt;0),'Control Sample Data'!S117-'Choose Housekeeping Genes'!AQ$20,35-'Choose Housekeeping Genes'!AQ$20),"")</f>
        <v/>
      </c>
      <c r="AP117" s="22" t="str">
        <f>IF(SUM('Control Sample Data'!T$3:T$194)&gt;10,IF(AND(ISNUMBER('Control Sample Data'!T117),'Control Sample Data'!T117&lt;35,'Control Sample Data'!T117&gt;0),'Control Sample Data'!T117-'Choose Housekeeping Genes'!AR$20,35-'Choose Housekeeping Genes'!AR$20),"")</f>
        <v/>
      </c>
      <c r="AQ117" s="22" t="str">
        <f>IF(SUM('Control Sample Data'!U$3:U$194)&gt;10,IF(AND(ISNUMBER('Control Sample Data'!U117),'Control Sample Data'!U117&lt;35,'Control Sample Data'!U117&gt;0),'Control Sample Data'!U117-'Choose Housekeeping Genes'!AS$20,35-'Choose Housekeeping Genes'!AS$20),"")</f>
        <v/>
      </c>
      <c r="AR117" s="22" t="str">
        <f>IF(SUM('Control Sample Data'!V$3:V$194)&gt;10,IF(AND(ISNUMBER('Control Sample Data'!V117),'Control Sample Data'!V117&lt;35,'Control Sample Data'!V117&gt;0),'Control Sample Data'!V117-'Choose Housekeeping Genes'!AT$20,35-'Choose Housekeeping Genes'!AT$20),"")</f>
        <v/>
      </c>
      <c r="AS117" s="73" t="str">
        <f>'Control Sample Data'!A117</f>
        <v>LOC105246506</v>
      </c>
      <c r="AT117" s="21" t="s">
        <v>212</v>
      </c>
      <c r="AU117" s="22" t="str">
        <f ca="1">IF(ISNUMBER(C117-'Choose Housekeeping Genes'!D$12),C117-'Choose Housekeeping Genes'!D$12,"")</f>
        <v/>
      </c>
      <c r="AV117" s="22" t="str">
        <f ca="1">IF(ISNUMBER(D117-'Choose Housekeeping Genes'!E$12),D117-'Choose Housekeeping Genes'!E$12,"")</f>
        <v/>
      </c>
      <c r="AW117" s="22" t="str">
        <f ca="1">IF(ISNUMBER(E117-'Choose Housekeeping Genes'!F$12),E117-'Choose Housekeeping Genes'!F$12,"")</f>
        <v/>
      </c>
      <c r="AX117" s="22" t="str">
        <f ca="1">IF(ISNUMBER(F117-'Choose Housekeeping Genes'!G$12),F117-'Choose Housekeeping Genes'!G$12,"")</f>
        <v/>
      </c>
      <c r="AY117" s="22" t="str">
        <f ca="1">IF(ISNUMBER(G117-'Choose Housekeeping Genes'!H$12),G117-'Choose Housekeeping Genes'!H$12,"")</f>
        <v/>
      </c>
      <c r="AZ117" s="22" t="str">
        <f ca="1">IF(ISNUMBER(H117-'Choose Housekeeping Genes'!I$12),H117-'Choose Housekeeping Genes'!I$12,"")</f>
        <v/>
      </c>
      <c r="BA117" s="22" t="str">
        <f ca="1">IF(ISNUMBER(I117-'Choose Housekeeping Genes'!J$12),I117-'Choose Housekeeping Genes'!J$12,"")</f>
        <v/>
      </c>
      <c r="BB117" s="22" t="str">
        <f ca="1">IF(ISNUMBER(J117-'Choose Housekeeping Genes'!K$12),J117-'Choose Housekeeping Genes'!K$12,"")</f>
        <v/>
      </c>
      <c r="BC117" s="22" t="str">
        <f ca="1">IF(ISNUMBER(K117-'Choose Housekeeping Genes'!L$12),K117-'Choose Housekeeping Genes'!L$12,"")</f>
        <v/>
      </c>
      <c r="BD117" s="22" t="str">
        <f ca="1">IF(ISNUMBER(L117-'Choose Housekeeping Genes'!M$12),L117-'Choose Housekeeping Genes'!M$12,"")</f>
        <v/>
      </c>
      <c r="BE117" s="22" t="str">
        <f ca="1">IF(ISNUMBER(M117-'Choose Housekeeping Genes'!N$12),M117-'Choose Housekeeping Genes'!N$12,"")</f>
        <v/>
      </c>
      <c r="BF117" s="22" t="str">
        <f ca="1">IF(ISNUMBER(N117-'Choose Housekeeping Genes'!O$12),N117-'Choose Housekeeping Genes'!O$12,"")</f>
        <v/>
      </c>
      <c r="BG117" s="22" t="str">
        <f ca="1">IF(ISNUMBER(O117-'Choose Housekeeping Genes'!P$12),O117-'Choose Housekeeping Genes'!P$12,"")</f>
        <v/>
      </c>
      <c r="BH117" s="22" t="str">
        <f ca="1">IF(ISNUMBER(P117-'Choose Housekeeping Genes'!Q$12),P117-'Choose Housekeeping Genes'!Q$12,"")</f>
        <v/>
      </c>
      <c r="BI117" s="22" t="str">
        <f ca="1">IF(ISNUMBER(Q117-'Choose Housekeeping Genes'!R$12),Q117-'Choose Housekeeping Genes'!R$12,"")</f>
        <v/>
      </c>
      <c r="BJ117" s="22" t="str">
        <f ca="1">IF(ISNUMBER(R117-'Choose Housekeeping Genes'!S$12),R117-'Choose Housekeeping Genes'!S$12,"")</f>
        <v/>
      </c>
      <c r="BK117" s="22" t="str">
        <f ca="1">IF(ISNUMBER(S117-'Choose Housekeeping Genes'!T$12),S117-'Choose Housekeeping Genes'!T$12,"")</f>
        <v/>
      </c>
      <c r="BL117" s="22" t="str">
        <f ca="1">IF(ISNUMBER(T117-'Choose Housekeeping Genes'!U$12),T117-'Choose Housekeeping Genes'!U$12,"")</f>
        <v/>
      </c>
      <c r="BM117" s="22" t="str">
        <f ca="1">IF(ISNUMBER(U117-'Choose Housekeeping Genes'!V$12),U117-'Choose Housekeeping Genes'!V$12,"")</f>
        <v/>
      </c>
      <c r="BN117" s="22" t="str">
        <f ca="1">IF(ISNUMBER(V117-'Choose Housekeeping Genes'!W$12),V117-'Choose Housekeeping Genes'!W$12,"")</f>
        <v/>
      </c>
      <c r="BO117" s="147" t="str">
        <f t="shared" si="91"/>
        <v>LOC105246506</v>
      </c>
      <c r="BP117" s="145" t="s">
        <v>212</v>
      </c>
      <c r="BQ117" s="22" t="str">
        <f ca="1">IF(ISNUMBER(Y117-'Choose Housekeeping Genes'!AA$12),Y117-'Choose Housekeeping Genes'!AA$12,"")</f>
        <v/>
      </c>
      <c r="BR117" s="22" t="str">
        <f ca="1">IF(ISNUMBER(Z117-'Choose Housekeeping Genes'!AB$12),Z117-'Choose Housekeeping Genes'!AB$12,"")</f>
        <v/>
      </c>
      <c r="BS117" s="22" t="str">
        <f ca="1">IF(ISNUMBER(AA117-'Choose Housekeeping Genes'!AC$12),AA117-'Choose Housekeeping Genes'!AC$12,"")</f>
        <v/>
      </c>
      <c r="BT117" s="22" t="str">
        <f ca="1">IF(ISNUMBER(AB117-'Choose Housekeeping Genes'!AD$12),AB117-'Choose Housekeeping Genes'!AD$12,"")</f>
        <v/>
      </c>
      <c r="BU117" s="22" t="str">
        <f ca="1">IF(ISNUMBER(AC117-'Choose Housekeeping Genes'!AE$12),AC117-'Choose Housekeeping Genes'!AE$12,"")</f>
        <v/>
      </c>
      <c r="BV117" s="22" t="str">
        <f ca="1">IF(ISNUMBER(AD117-'Choose Housekeeping Genes'!AF$12),AD117-'Choose Housekeeping Genes'!AF$12,"")</f>
        <v/>
      </c>
      <c r="BW117" s="22" t="str">
        <f ca="1">IF(ISNUMBER(AE117-'Choose Housekeeping Genes'!AG$12),AE117-'Choose Housekeeping Genes'!AG$12,"")</f>
        <v/>
      </c>
      <c r="BX117" s="22" t="str">
        <f ca="1">IF(ISNUMBER(AF117-'Choose Housekeeping Genes'!AH$12),AF117-'Choose Housekeeping Genes'!AH$12,"")</f>
        <v/>
      </c>
      <c r="BY117" s="22" t="str">
        <f ca="1">IF(ISNUMBER(AG117-'Choose Housekeeping Genes'!AI$12),AG117-'Choose Housekeeping Genes'!AI$12,"")</f>
        <v/>
      </c>
      <c r="BZ117" s="22" t="str">
        <f ca="1">IF(ISNUMBER(AH117-'Choose Housekeeping Genes'!AJ$12),AH117-'Choose Housekeeping Genes'!AJ$12,"")</f>
        <v/>
      </c>
      <c r="CA117" s="22" t="str">
        <f ca="1">IF(ISNUMBER(AI117-'Choose Housekeeping Genes'!AK$12),AI117-'Choose Housekeeping Genes'!AK$12,"")</f>
        <v/>
      </c>
      <c r="CB117" s="22" t="str">
        <f ca="1">IF(ISNUMBER(AJ117-'Choose Housekeeping Genes'!AL$12),AJ117-'Choose Housekeeping Genes'!AL$12,"")</f>
        <v/>
      </c>
      <c r="CC117" s="22" t="str">
        <f ca="1">IF(ISNUMBER(AK117-'Choose Housekeeping Genes'!AM$12),AK117-'Choose Housekeeping Genes'!AM$12,"")</f>
        <v/>
      </c>
      <c r="CD117" s="22" t="str">
        <f ca="1">IF(ISNUMBER(AL117-'Choose Housekeeping Genes'!AN$12),AL117-'Choose Housekeeping Genes'!AN$12,"")</f>
        <v/>
      </c>
      <c r="CE117" s="22" t="str">
        <f ca="1">IF(ISNUMBER(AM117-'Choose Housekeeping Genes'!AO$12),AM117-'Choose Housekeeping Genes'!AO$12,"")</f>
        <v/>
      </c>
      <c r="CF117" s="22" t="str">
        <f ca="1">IF(ISNUMBER(AN117-'Choose Housekeeping Genes'!AP$12),AN117-'Choose Housekeeping Genes'!AP$12,"")</f>
        <v/>
      </c>
      <c r="CG117" s="22" t="str">
        <f ca="1">IF(ISNUMBER(AO117-'Choose Housekeeping Genes'!AQ$12),AO117-'Choose Housekeeping Genes'!AQ$12,"")</f>
        <v/>
      </c>
      <c r="CH117" s="22" t="str">
        <f ca="1">IF(ISNUMBER(AP117-'Choose Housekeeping Genes'!AR$12),AP117-'Choose Housekeeping Genes'!AR$12,"")</f>
        <v/>
      </c>
      <c r="CI117" s="22" t="str">
        <f ca="1">IF(ISNUMBER(AQ117-'Choose Housekeeping Genes'!AS$12),AQ117-'Choose Housekeeping Genes'!AS$12,"")</f>
        <v/>
      </c>
      <c r="CJ117" s="22" t="str">
        <f ca="1">IF(ISNUMBER(AR117-'Choose Housekeeping Genes'!AT$12),AR117-'Choose Housekeeping Genes'!AT$12,"")</f>
        <v/>
      </c>
      <c r="CK117" s="69" t="e">
        <f t="shared" ca="1" si="49"/>
        <v>#DIV/0!</v>
      </c>
      <c r="CL117" s="148" t="e">
        <f t="shared" ca="1" si="50"/>
        <v>#DIV/0!</v>
      </c>
      <c r="DA117" s="73" t="str">
        <f>'Transcript table'!C125</f>
        <v>LOC105246506</v>
      </c>
      <c r="DB117" s="21" t="s">
        <v>212</v>
      </c>
      <c r="DC117" s="68" t="str">
        <f t="shared" ca="1" si="51"/>
        <v/>
      </c>
      <c r="DD117" s="68" t="str">
        <f t="shared" ca="1" si="52"/>
        <v/>
      </c>
      <c r="DE117" s="68" t="str">
        <f t="shared" ca="1" si="53"/>
        <v/>
      </c>
      <c r="DF117" s="68" t="str">
        <f t="shared" ca="1" si="54"/>
        <v/>
      </c>
      <c r="DG117" s="68" t="str">
        <f t="shared" ca="1" si="55"/>
        <v/>
      </c>
      <c r="DH117" s="68" t="str">
        <f t="shared" ca="1" si="56"/>
        <v/>
      </c>
      <c r="DI117" s="68" t="str">
        <f t="shared" ca="1" si="57"/>
        <v/>
      </c>
      <c r="DJ117" s="68" t="str">
        <f t="shared" ca="1" si="58"/>
        <v/>
      </c>
      <c r="DK117" s="68" t="str">
        <f t="shared" ca="1" si="59"/>
        <v/>
      </c>
      <c r="DL117" s="68" t="str">
        <f t="shared" ca="1" si="60"/>
        <v/>
      </c>
      <c r="DM117" s="68" t="str">
        <f t="shared" ca="1" si="61"/>
        <v/>
      </c>
      <c r="DN117" s="68" t="str">
        <f t="shared" ca="1" si="62"/>
        <v/>
      </c>
      <c r="DO117" s="68" t="str">
        <f t="shared" ca="1" si="63"/>
        <v/>
      </c>
      <c r="DP117" s="68" t="str">
        <f t="shared" ca="1" si="64"/>
        <v/>
      </c>
      <c r="DQ117" s="68" t="str">
        <f t="shared" ca="1" si="65"/>
        <v/>
      </c>
      <c r="DR117" s="68" t="str">
        <f t="shared" ca="1" si="66"/>
        <v/>
      </c>
      <c r="DS117" s="68" t="str">
        <f t="shared" ca="1" si="67"/>
        <v/>
      </c>
      <c r="DT117" s="68" t="str">
        <f t="shared" ca="1" si="68"/>
        <v/>
      </c>
      <c r="DU117" s="68" t="str">
        <f t="shared" ca="1" si="69"/>
        <v/>
      </c>
      <c r="DV117" s="68" t="str">
        <f t="shared" ca="1" si="70"/>
        <v/>
      </c>
      <c r="DW117" s="146" t="str">
        <f>'Transcript table'!C125</f>
        <v>LOC105246506</v>
      </c>
      <c r="DX117" s="145" t="s">
        <v>212</v>
      </c>
      <c r="DY117" s="68" t="str">
        <f t="shared" ca="1" si="71"/>
        <v/>
      </c>
      <c r="DZ117" s="68" t="str">
        <f t="shared" ca="1" si="72"/>
        <v/>
      </c>
      <c r="EA117" s="68" t="str">
        <f t="shared" ca="1" si="73"/>
        <v/>
      </c>
      <c r="EB117" s="68" t="str">
        <f t="shared" ca="1" si="74"/>
        <v/>
      </c>
      <c r="EC117" s="68" t="str">
        <f t="shared" ca="1" si="75"/>
        <v/>
      </c>
      <c r="ED117" s="68" t="str">
        <f t="shared" ca="1" si="76"/>
        <v/>
      </c>
      <c r="EE117" s="68" t="str">
        <f t="shared" ca="1" si="77"/>
        <v/>
      </c>
      <c r="EF117" s="68" t="str">
        <f t="shared" ca="1" si="78"/>
        <v/>
      </c>
      <c r="EG117" s="68" t="str">
        <f t="shared" ca="1" si="79"/>
        <v/>
      </c>
      <c r="EH117" s="68" t="str">
        <f t="shared" ca="1" si="80"/>
        <v/>
      </c>
      <c r="EI117" s="68" t="str">
        <f t="shared" ca="1" si="81"/>
        <v/>
      </c>
      <c r="EJ117" s="68" t="str">
        <f t="shared" ca="1" si="82"/>
        <v/>
      </c>
      <c r="EK117" s="68" t="str">
        <f t="shared" ca="1" si="83"/>
        <v/>
      </c>
      <c r="EL117" s="68" t="str">
        <f t="shared" ca="1" si="84"/>
        <v/>
      </c>
      <c r="EM117" s="68" t="str">
        <f t="shared" ca="1" si="85"/>
        <v/>
      </c>
      <c r="EN117" s="68" t="str">
        <f t="shared" ca="1" si="86"/>
        <v/>
      </c>
      <c r="EO117" s="68" t="str">
        <f t="shared" ca="1" si="87"/>
        <v/>
      </c>
      <c r="EP117" s="68" t="str">
        <f t="shared" ca="1" si="88"/>
        <v/>
      </c>
      <c r="EQ117" s="68" t="str">
        <f t="shared" ca="1" si="89"/>
        <v/>
      </c>
      <c r="ER117" s="68" t="str">
        <f t="shared" ca="1" si="90"/>
        <v/>
      </c>
    </row>
    <row r="118" spans="1:148" ht="12.75" customHeight="1">
      <c r="A118" s="139" t="str">
        <f>'Test Sample Data'!A118</f>
        <v>Malat1</v>
      </c>
      <c r="B118" s="141" t="s">
        <v>210</v>
      </c>
      <c r="C118" s="22" t="str">
        <f>IF(SUM('Test Sample Data'!C$3:C$194)&gt;10,IF(AND(ISNUMBER('Test Sample Data'!C118),'Test Sample Data'!C118&lt;35,'Test Sample Data'!C118&gt;0),'Test Sample Data'!C118-'Choose Housekeeping Genes'!D$20,35-'Choose Housekeeping Genes'!D$20),"")</f>
        <v/>
      </c>
      <c r="D118" s="22" t="str">
        <f>IF(SUM('Test Sample Data'!D$3:D$194)&gt;10,IF(AND(ISNUMBER('Test Sample Data'!D118),'Test Sample Data'!D118&lt;35,'Test Sample Data'!D118&gt;0),'Test Sample Data'!D118-'Choose Housekeeping Genes'!E$20,35-'Choose Housekeeping Genes'!E$20),"")</f>
        <v/>
      </c>
      <c r="E118" s="22" t="str">
        <f>IF(SUM('Test Sample Data'!E$3:E$194)&gt;10,IF(AND(ISNUMBER('Test Sample Data'!E118),'Test Sample Data'!E118&lt;35,'Test Sample Data'!E118&gt;0),'Test Sample Data'!E118-'Choose Housekeeping Genes'!F$20,35-'Choose Housekeeping Genes'!F$20),"")</f>
        <v/>
      </c>
      <c r="F118" s="22" t="str">
        <f>IF(SUM('Test Sample Data'!F$3:F$194)&gt;10,IF(AND(ISNUMBER('Test Sample Data'!F118),'Test Sample Data'!F118&lt;35,'Test Sample Data'!F118&gt;0),'Test Sample Data'!F118-'Choose Housekeeping Genes'!G$20,35-'Choose Housekeeping Genes'!G$20),"")</f>
        <v/>
      </c>
      <c r="G118" s="22" t="str">
        <f>IF(SUM('Test Sample Data'!G$3:G$194)&gt;10,IF(AND(ISNUMBER('Test Sample Data'!G118),'Test Sample Data'!G118&lt;35,'Test Sample Data'!G118&gt;0),'Test Sample Data'!G118-'Choose Housekeeping Genes'!H$20,35-'Choose Housekeeping Genes'!H$20),"")</f>
        <v/>
      </c>
      <c r="H118" s="22" t="str">
        <f>IF(SUM('Test Sample Data'!H$3:H$194)&gt;10,IF(AND(ISNUMBER('Test Sample Data'!H118),'Test Sample Data'!H118&lt;35,'Test Sample Data'!H118&gt;0),'Test Sample Data'!H118-'Choose Housekeeping Genes'!I$20,35-'Choose Housekeeping Genes'!I$20),"")</f>
        <v/>
      </c>
      <c r="I118" s="22" t="str">
        <f>IF(SUM('Test Sample Data'!I$3:I$194)&gt;10,IF(AND(ISNUMBER('Test Sample Data'!I118),'Test Sample Data'!I118&lt;35,'Test Sample Data'!I118&gt;0),'Test Sample Data'!I118-'Choose Housekeeping Genes'!J$20,35-'Choose Housekeeping Genes'!J$20),"")</f>
        <v/>
      </c>
      <c r="J118" s="22" t="str">
        <f>IF(SUM('Test Sample Data'!J$3:J$194)&gt;10,IF(AND(ISNUMBER('Test Sample Data'!J118),'Test Sample Data'!J118&lt;35,'Test Sample Data'!J118&gt;0),'Test Sample Data'!J118-'Choose Housekeeping Genes'!K$20,35-'Choose Housekeeping Genes'!K$20),"")</f>
        <v/>
      </c>
      <c r="K118" s="22" t="str">
        <f>IF(SUM('Test Sample Data'!K$3:K$194)&gt;10,IF(AND(ISNUMBER('Test Sample Data'!K118),'Test Sample Data'!K118&lt;35,'Test Sample Data'!K118&gt;0),'Test Sample Data'!K118-'Choose Housekeeping Genes'!L$20,35-'Choose Housekeeping Genes'!L$20),"")</f>
        <v/>
      </c>
      <c r="L118" s="22" t="str">
        <f>IF(SUM('Test Sample Data'!L$3:L$194)&gt;10,IF(AND(ISNUMBER('Test Sample Data'!L118),'Test Sample Data'!L118&lt;35,'Test Sample Data'!L118&gt;0),'Test Sample Data'!L118-'Choose Housekeeping Genes'!M$20,35-'Choose Housekeeping Genes'!M$20),"")</f>
        <v/>
      </c>
      <c r="M118" s="22" t="str">
        <f>IF(SUM('Test Sample Data'!M$3:M$194)&gt;10,IF(AND(ISNUMBER('Test Sample Data'!M118),'Test Sample Data'!M118&lt;35,'Test Sample Data'!M118&gt;0),'Test Sample Data'!M118-'Choose Housekeeping Genes'!N$20,35-'Choose Housekeeping Genes'!N$20),"")</f>
        <v/>
      </c>
      <c r="N118" s="22" t="str">
        <f>IF(SUM('Test Sample Data'!N$3:N$194)&gt;10,IF(AND(ISNUMBER('Test Sample Data'!N118),'Test Sample Data'!N118&lt;35,'Test Sample Data'!N118&gt;0),'Test Sample Data'!N118-'Choose Housekeeping Genes'!O$20,35-'Choose Housekeeping Genes'!O$20),"")</f>
        <v/>
      </c>
      <c r="O118" s="22" t="str">
        <f>IF(SUM('Test Sample Data'!O$3:O$194)&gt;10,IF(AND(ISNUMBER('Test Sample Data'!O118),'Test Sample Data'!O118&lt;35,'Test Sample Data'!O118&gt;0),'Test Sample Data'!O118-'Choose Housekeeping Genes'!P$20,35-'Choose Housekeeping Genes'!P$20),"")</f>
        <v/>
      </c>
      <c r="P118" s="22" t="str">
        <f>IF(SUM('Test Sample Data'!P$3:P$194)&gt;10,IF(AND(ISNUMBER('Test Sample Data'!P118),'Test Sample Data'!P118&lt;35,'Test Sample Data'!P118&gt;0),'Test Sample Data'!P118-'Choose Housekeeping Genes'!Q$20,35-'Choose Housekeeping Genes'!Q$20),"")</f>
        <v/>
      </c>
      <c r="Q118" s="22" t="str">
        <f>IF(SUM('Test Sample Data'!Q$3:Q$194)&gt;10,IF(AND(ISNUMBER('Test Sample Data'!Q118),'Test Sample Data'!Q118&lt;35,'Test Sample Data'!Q118&gt;0),'Test Sample Data'!Q118-'Choose Housekeeping Genes'!R$20,35-'Choose Housekeeping Genes'!R$20),"")</f>
        <v/>
      </c>
      <c r="R118" s="22" t="str">
        <f>IF(SUM('Test Sample Data'!R$3:R$194)&gt;10,IF(AND(ISNUMBER('Test Sample Data'!R118),'Test Sample Data'!R118&lt;35,'Test Sample Data'!R118&gt;0),'Test Sample Data'!R118-'Choose Housekeeping Genes'!S$20,35-'Choose Housekeeping Genes'!S$20),"")</f>
        <v/>
      </c>
      <c r="S118" s="22" t="str">
        <f>IF(SUM('Test Sample Data'!S$3:S$194)&gt;10,IF(AND(ISNUMBER('Test Sample Data'!S118),'Test Sample Data'!S118&lt;35,'Test Sample Data'!S118&gt;0),'Test Sample Data'!S118-'Choose Housekeeping Genes'!T$20,35-'Choose Housekeeping Genes'!T$20),"")</f>
        <v/>
      </c>
      <c r="T118" s="22" t="str">
        <f>IF(SUM('Test Sample Data'!T$3:T$194)&gt;10,IF(AND(ISNUMBER('Test Sample Data'!T118),'Test Sample Data'!T118&lt;35,'Test Sample Data'!T118&gt;0),'Test Sample Data'!T118-'Choose Housekeeping Genes'!U$20,35-'Choose Housekeeping Genes'!U$20),"")</f>
        <v/>
      </c>
      <c r="U118" s="22" t="str">
        <f>IF(SUM('Test Sample Data'!U$3:U$194)&gt;10,IF(AND(ISNUMBER('Test Sample Data'!U118),'Test Sample Data'!U118&lt;35,'Test Sample Data'!U118&gt;0),'Test Sample Data'!U118-'Choose Housekeeping Genes'!V$20,35-'Choose Housekeeping Genes'!V$20),"")</f>
        <v/>
      </c>
      <c r="V118" s="22" t="str">
        <f>IF(SUM('Test Sample Data'!V$3:V$194)&gt;10,IF(AND(ISNUMBER('Test Sample Data'!V118),'Test Sample Data'!V118&lt;35,'Test Sample Data'!V118&gt;0),'Test Sample Data'!V118-'Choose Housekeeping Genes'!W$20,35-'Choose Housekeeping Genes'!W$20),"")</f>
        <v/>
      </c>
      <c r="W118" s="144" t="str">
        <f>'Control Sample Data'!A118</f>
        <v>Malat1</v>
      </c>
      <c r="X118" s="145" t="s">
        <v>210</v>
      </c>
      <c r="Y118" s="22" t="str">
        <f>IF(SUM('Control Sample Data'!C$3:C$194)&gt;10,IF(AND(ISNUMBER('Control Sample Data'!C118),'Control Sample Data'!C118&lt;35,'Control Sample Data'!C118&gt;0),'Control Sample Data'!C118-'Choose Housekeeping Genes'!AA$20,35-'Choose Housekeeping Genes'!AA$20),"")</f>
        <v/>
      </c>
      <c r="Z118" s="22" t="str">
        <f>IF(SUM('Control Sample Data'!D$3:D$194)&gt;10,IF(AND(ISNUMBER('Control Sample Data'!D118),'Control Sample Data'!D118&lt;35,'Control Sample Data'!D118&gt;0),'Control Sample Data'!D118-'Choose Housekeeping Genes'!AB$20,35-'Choose Housekeeping Genes'!AB$20),"")</f>
        <v/>
      </c>
      <c r="AA118" s="22" t="str">
        <f>IF(SUM('Control Sample Data'!E$3:E$194)&gt;10,IF(AND(ISNUMBER('Control Sample Data'!E118),'Control Sample Data'!E118&lt;35,'Control Sample Data'!E118&gt;0),'Control Sample Data'!E118-'Choose Housekeeping Genes'!AC$20,35-'Choose Housekeeping Genes'!AC$20),"")</f>
        <v/>
      </c>
      <c r="AB118" s="22" t="str">
        <f>IF(SUM('Control Sample Data'!F$3:F$194)&gt;10,IF(AND(ISNUMBER('Control Sample Data'!F118),'Control Sample Data'!F118&lt;35,'Control Sample Data'!F118&gt;0),'Control Sample Data'!F118-'Choose Housekeeping Genes'!AD$20,35-'Choose Housekeeping Genes'!AD$20),"")</f>
        <v/>
      </c>
      <c r="AC118" s="22" t="str">
        <f>IF(SUM('Control Sample Data'!G$3:G$194)&gt;10,IF(AND(ISNUMBER('Control Sample Data'!G118),'Control Sample Data'!G118&lt;35,'Control Sample Data'!G118&gt;0),'Control Sample Data'!G118-'Choose Housekeeping Genes'!AE$20,35-'Choose Housekeeping Genes'!AE$20),"")</f>
        <v/>
      </c>
      <c r="AD118" s="22" t="str">
        <f>IF(SUM('Control Sample Data'!H$3:H$194)&gt;10,IF(AND(ISNUMBER('Control Sample Data'!H118),'Control Sample Data'!H118&lt;35,'Control Sample Data'!H118&gt;0),'Control Sample Data'!H118-'Choose Housekeeping Genes'!AF$20,35-'Choose Housekeeping Genes'!AF$20),"")</f>
        <v/>
      </c>
      <c r="AE118" s="22" t="str">
        <f>IF(SUM('Control Sample Data'!I$3:I$194)&gt;10,IF(AND(ISNUMBER('Control Sample Data'!I118),'Control Sample Data'!I118&lt;35,'Control Sample Data'!I118&gt;0),'Control Sample Data'!I118-'Choose Housekeeping Genes'!AG$20,35-'Choose Housekeeping Genes'!AG$20),"")</f>
        <v/>
      </c>
      <c r="AF118" s="22" t="str">
        <f>IF(SUM('Control Sample Data'!J$3:J$194)&gt;10,IF(AND(ISNUMBER('Control Sample Data'!J118),'Control Sample Data'!J118&lt;35,'Control Sample Data'!J118&gt;0),'Control Sample Data'!J118-'Choose Housekeeping Genes'!AH$20,35-'Choose Housekeeping Genes'!AH$20),"")</f>
        <v/>
      </c>
      <c r="AG118" s="22" t="str">
        <f>IF(SUM('Control Sample Data'!K$3:K$194)&gt;10,IF(AND(ISNUMBER('Control Sample Data'!K118),'Control Sample Data'!K118&lt;35,'Control Sample Data'!K118&gt;0),'Control Sample Data'!K118-'Choose Housekeeping Genes'!AI$20,35-'Choose Housekeeping Genes'!AI$20),"")</f>
        <v/>
      </c>
      <c r="AH118" s="22" t="str">
        <f>IF(SUM('Control Sample Data'!L$3:L$194)&gt;10,IF(AND(ISNUMBER('Control Sample Data'!L118),'Control Sample Data'!L118&lt;35,'Control Sample Data'!L118&gt;0),'Control Sample Data'!L118-'Choose Housekeeping Genes'!AJ$20,35-'Choose Housekeeping Genes'!AJ$20),"")</f>
        <v/>
      </c>
      <c r="AI118" s="22" t="str">
        <f>IF(SUM('Control Sample Data'!M$3:M$194)&gt;10,IF(AND(ISNUMBER('Control Sample Data'!M118),'Control Sample Data'!M118&lt;35,'Control Sample Data'!M118&gt;0),'Control Sample Data'!M118-'Choose Housekeeping Genes'!AK$20,35-'Choose Housekeeping Genes'!AK$20),"")</f>
        <v/>
      </c>
      <c r="AJ118" s="22" t="str">
        <f>IF(SUM('Control Sample Data'!N$3:N$194)&gt;10,IF(AND(ISNUMBER('Control Sample Data'!N118),'Control Sample Data'!N118&lt;35,'Control Sample Data'!N118&gt;0),'Control Sample Data'!N118-'Choose Housekeeping Genes'!AL$20,35-'Choose Housekeeping Genes'!AL$20),"")</f>
        <v/>
      </c>
      <c r="AK118" s="22" t="str">
        <f>IF(SUM('Control Sample Data'!O$3:O$194)&gt;10,IF(AND(ISNUMBER('Control Sample Data'!O118),'Control Sample Data'!O118&lt;35,'Control Sample Data'!O118&gt;0),'Control Sample Data'!O118-'Choose Housekeeping Genes'!AM$20,35-'Choose Housekeeping Genes'!AM$20),"")</f>
        <v/>
      </c>
      <c r="AL118" s="22" t="str">
        <f>IF(SUM('Control Sample Data'!P$3:P$194)&gt;10,IF(AND(ISNUMBER('Control Sample Data'!P118),'Control Sample Data'!P118&lt;35,'Control Sample Data'!P118&gt;0),'Control Sample Data'!P118-'Choose Housekeeping Genes'!AN$20,35-'Choose Housekeeping Genes'!AN$20),"")</f>
        <v/>
      </c>
      <c r="AM118" s="22" t="str">
        <f>IF(SUM('Control Sample Data'!Q$3:Q$194)&gt;10,IF(AND(ISNUMBER('Control Sample Data'!Q118),'Control Sample Data'!Q118&lt;35,'Control Sample Data'!Q118&gt;0),'Control Sample Data'!Q118-'Choose Housekeeping Genes'!AO$20,35-'Choose Housekeeping Genes'!AO$20),"")</f>
        <v/>
      </c>
      <c r="AN118" s="22" t="str">
        <f>IF(SUM('Control Sample Data'!R$3:R$194)&gt;10,IF(AND(ISNUMBER('Control Sample Data'!R118),'Control Sample Data'!R118&lt;35,'Control Sample Data'!R118&gt;0),'Control Sample Data'!R118-'Choose Housekeeping Genes'!AP$20,35-'Choose Housekeeping Genes'!AP$20),"")</f>
        <v/>
      </c>
      <c r="AO118" s="22" t="str">
        <f>IF(SUM('Control Sample Data'!S$3:S$194)&gt;10,IF(AND(ISNUMBER('Control Sample Data'!S118),'Control Sample Data'!S118&lt;35,'Control Sample Data'!S118&gt;0),'Control Sample Data'!S118-'Choose Housekeeping Genes'!AQ$20,35-'Choose Housekeeping Genes'!AQ$20),"")</f>
        <v/>
      </c>
      <c r="AP118" s="22" t="str">
        <f>IF(SUM('Control Sample Data'!T$3:T$194)&gt;10,IF(AND(ISNUMBER('Control Sample Data'!T118),'Control Sample Data'!T118&lt;35,'Control Sample Data'!T118&gt;0),'Control Sample Data'!T118-'Choose Housekeeping Genes'!AR$20,35-'Choose Housekeeping Genes'!AR$20),"")</f>
        <v/>
      </c>
      <c r="AQ118" s="22" t="str">
        <f>IF(SUM('Control Sample Data'!U$3:U$194)&gt;10,IF(AND(ISNUMBER('Control Sample Data'!U118),'Control Sample Data'!U118&lt;35,'Control Sample Data'!U118&gt;0),'Control Sample Data'!U118-'Choose Housekeeping Genes'!AS$20,35-'Choose Housekeeping Genes'!AS$20),"")</f>
        <v/>
      </c>
      <c r="AR118" s="22" t="str">
        <f>IF(SUM('Control Sample Data'!V$3:V$194)&gt;10,IF(AND(ISNUMBER('Control Sample Data'!V118),'Control Sample Data'!V118&lt;35,'Control Sample Data'!V118&gt;0),'Control Sample Data'!V118-'Choose Housekeeping Genes'!AT$20,35-'Choose Housekeeping Genes'!AT$20),"")</f>
        <v/>
      </c>
      <c r="AS118" s="73" t="str">
        <f>'Control Sample Data'!A118</f>
        <v>Malat1</v>
      </c>
      <c r="AT118" s="21" t="s">
        <v>210</v>
      </c>
      <c r="AU118" s="22" t="str">
        <f ca="1">IF(ISNUMBER(C118-'Choose Housekeeping Genes'!D$12),C118-'Choose Housekeeping Genes'!D$12,"")</f>
        <v/>
      </c>
      <c r="AV118" s="22" t="str">
        <f ca="1">IF(ISNUMBER(D118-'Choose Housekeeping Genes'!E$12),D118-'Choose Housekeeping Genes'!E$12,"")</f>
        <v/>
      </c>
      <c r="AW118" s="22" t="str">
        <f ca="1">IF(ISNUMBER(E118-'Choose Housekeeping Genes'!F$12),E118-'Choose Housekeeping Genes'!F$12,"")</f>
        <v/>
      </c>
      <c r="AX118" s="22" t="str">
        <f ca="1">IF(ISNUMBER(F118-'Choose Housekeeping Genes'!G$12),F118-'Choose Housekeeping Genes'!G$12,"")</f>
        <v/>
      </c>
      <c r="AY118" s="22" t="str">
        <f ca="1">IF(ISNUMBER(G118-'Choose Housekeeping Genes'!H$12),G118-'Choose Housekeeping Genes'!H$12,"")</f>
        <v/>
      </c>
      <c r="AZ118" s="22" t="str">
        <f ca="1">IF(ISNUMBER(H118-'Choose Housekeeping Genes'!I$12),H118-'Choose Housekeeping Genes'!I$12,"")</f>
        <v/>
      </c>
      <c r="BA118" s="22" t="str">
        <f ca="1">IF(ISNUMBER(I118-'Choose Housekeeping Genes'!J$12),I118-'Choose Housekeeping Genes'!J$12,"")</f>
        <v/>
      </c>
      <c r="BB118" s="22" t="str">
        <f ca="1">IF(ISNUMBER(J118-'Choose Housekeeping Genes'!K$12),J118-'Choose Housekeeping Genes'!K$12,"")</f>
        <v/>
      </c>
      <c r="BC118" s="22" t="str">
        <f ca="1">IF(ISNUMBER(K118-'Choose Housekeeping Genes'!L$12),K118-'Choose Housekeeping Genes'!L$12,"")</f>
        <v/>
      </c>
      <c r="BD118" s="22" t="str">
        <f ca="1">IF(ISNUMBER(L118-'Choose Housekeeping Genes'!M$12),L118-'Choose Housekeeping Genes'!M$12,"")</f>
        <v/>
      </c>
      <c r="BE118" s="22" t="str">
        <f ca="1">IF(ISNUMBER(M118-'Choose Housekeeping Genes'!N$12),M118-'Choose Housekeeping Genes'!N$12,"")</f>
        <v/>
      </c>
      <c r="BF118" s="22" t="str">
        <f ca="1">IF(ISNUMBER(N118-'Choose Housekeeping Genes'!O$12),N118-'Choose Housekeeping Genes'!O$12,"")</f>
        <v/>
      </c>
      <c r="BG118" s="22" t="str">
        <f ca="1">IF(ISNUMBER(O118-'Choose Housekeeping Genes'!P$12),O118-'Choose Housekeeping Genes'!P$12,"")</f>
        <v/>
      </c>
      <c r="BH118" s="22" t="str">
        <f ca="1">IF(ISNUMBER(P118-'Choose Housekeeping Genes'!Q$12),P118-'Choose Housekeeping Genes'!Q$12,"")</f>
        <v/>
      </c>
      <c r="BI118" s="22" t="str">
        <f ca="1">IF(ISNUMBER(Q118-'Choose Housekeeping Genes'!R$12),Q118-'Choose Housekeeping Genes'!R$12,"")</f>
        <v/>
      </c>
      <c r="BJ118" s="22" t="str">
        <f ca="1">IF(ISNUMBER(R118-'Choose Housekeeping Genes'!S$12),R118-'Choose Housekeeping Genes'!S$12,"")</f>
        <v/>
      </c>
      <c r="BK118" s="22" t="str">
        <f ca="1">IF(ISNUMBER(S118-'Choose Housekeeping Genes'!T$12),S118-'Choose Housekeeping Genes'!T$12,"")</f>
        <v/>
      </c>
      <c r="BL118" s="22" t="str">
        <f ca="1">IF(ISNUMBER(T118-'Choose Housekeeping Genes'!U$12),T118-'Choose Housekeeping Genes'!U$12,"")</f>
        <v/>
      </c>
      <c r="BM118" s="22" t="str">
        <f ca="1">IF(ISNUMBER(U118-'Choose Housekeeping Genes'!V$12),U118-'Choose Housekeeping Genes'!V$12,"")</f>
        <v/>
      </c>
      <c r="BN118" s="22" t="str">
        <f ca="1">IF(ISNUMBER(V118-'Choose Housekeeping Genes'!W$12),V118-'Choose Housekeeping Genes'!W$12,"")</f>
        <v/>
      </c>
      <c r="BO118" s="147" t="str">
        <f t="shared" si="91"/>
        <v>Malat1</v>
      </c>
      <c r="BP118" s="145" t="s">
        <v>210</v>
      </c>
      <c r="BQ118" s="22" t="str">
        <f ca="1">IF(ISNUMBER(Y118-'Choose Housekeeping Genes'!AA$12),Y118-'Choose Housekeeping Genes'!AA$12,"")</f>
        <v/>
      </c>
      <c r="BR118" s="22" t="str">
        <f ca="1">IF(ISNUMBER(Z118-'Choose Housekeeping Genes'!AB$12),Z118-'Choose Housekeeping Genes'!AB$12,"")</f>
        <v/>
      </c>
      <c r="BS118" s="22" t="str">
        <f ca="1">IF(ISNUMBER(AA118-'Choose Housekeeping Genes'!AC$12),AA118-'Choose Housekeeping Genes'!AC$12,"")</f>
        <v/>
      </c>
      <c r="BT118" s="22" t="str">
        <f ca="1">IF(ISNUMBER(AB118-'Choose Housekeeping Genes'!AD$12),AB118-'Choose Housekeeping Genes'!AD$12,"")</f>
        <v/>
      </c>
      <c r="BU118" s="22" t="str">
        <f ca="1">IF(ISNUMBER(AC118-'Choose Housekeeping Genes'!AE$12),AC118-'Choose Housekeeping Genes'!AE$12,"")</f>
        <v/>
      </c>
      <c r="BV118" s="22" t="str">
        <f ca="1">IF(ISNUMBER(AD118-'Choose Housekeeping Genes'!AF$12),AD118-'Choose Housekeeping Genes'!AF$12,"")</f>
        <v/>
      </c>
      <c r="BW118" s="22" t="str">
        <f ca="1">IF(ISNUMBER(AE118-'Choose Housekeeping Genes'!AG$12),AE118-'Choose Housekeeping Genes'!AG$12,"")</f>
        <v/>
      </c>
      <c r="BX118" s="22" t="str">
        <f ca="1">IF(ISNUMBER(AF118-'Choose Housekeeping Genes'!AH$12),AF118-'Choose Housekeeping Genes'!AH$12,"")</f>
        <v/>
      </c>
      <c r="BY118" s="22" t="str">
        <f ca="1">IF(ISNUMBER(AG118-'Choose Housekeeping Genes'!AI$12),AG118-'Choose Housekeeping Genes'!AI$12,"")</f>
        <v/>
      </c>
      <c r="BZ118" s="22" t="str">
        <f ca="1">IF(ISNUMBER(AH118-'Choose Housekeeping Genes'!AJ$12),AH118-'Choose Housekeeping Genes'!AJ$12,"")</f>
        <v/>
      </c>
      <c r="CA118" s="22" t="str">
        <f ca="1">IF(ISNUMBER(AI118-'Choose Housekeeping Genes'!AK$12),AI118-'Choose Housekeeping Genes'!AK$12,"")</f>
        <v/>
      </c>
      <c r="CB118" s="22" t="str">
        <f ca="1">IF(ISNUMBER(AJ118-'Choose Housekeeping Genes'!AL$12),AJ118-'Choose Housekeeping Genes'!AL$12,"")</f>
        <v/>
      </c>
      <c r="CC118" s="22" t="str">
        <f ca="1">IF(ISNUMBER(AK118-'Choose Housekeeping Genes'!AM$12),AK118-'Choose Housekeeping Genes'!AM$12,"")</f>
        <v/>
      </c>
      <c r="CD118" s="22" t="str">
        <f ca="1">IF(ISNUMBER(AL118-'Choose Housekeeping Genes'!AN$12),AL118-'Choose Housekeeping Genes'!AN$12,"")</f>
        <v/>
      </c>
      <c r="CE118" s="22" t="str">
        <f ca="1">IF(ISNUMBER(AM118-'Choose Housekeeping Genes'!AO$12),AM118-'Choose Housekeeping Genes'!AO$12,"")</f>
        <v/>
      </c>
      <c r="CF118" s="22" t="str">
        <f ca="1">IF(ISNUMBER(AN118-'Choose Housekeeping Genes'!AP$12),AN118-'Choose Housekeeping Genes'!AP$12,"")</f>
        <v/>
      </c>
      <c r="CG118" s="22" t="str">
        <f ca="1">IF(ISNUMBER(AO118-'Choose Housekeeping Genes'!AQ$12),AO118-'Choose Housekeeping Genes'!AQ$12,"")</f>
        <v/>
      </c>
      <c r="CH118" s="22" t="str">
        <f ca="1">IF(ISNUMBER(AP118-'Choose Housekeeping Genes'!AR$12),AP118-'Choose Housekeeping Genes'!AR$12,"")</f>
        <v/>
      </c>
      <c r="CI118" s="22" t="str">
        <f ca="1">IF(ISNUMBER(AQ118-'Choose Housekeeping Genes'!AS$12),AQ118-'Choose Housekeeping Genes'!AS$12,"")</f>
        <v/>
      </c>
      <c r="CJ118" s="22" t="str">
        <f ca="1">IF(ISNUMBER(AR118-'Choose Housekeeping Genes'!AT$12),AR118-'Choose Housekeeping Genes'!AT$12,"")</f>
        <v/>
      </c>
      <c r="CK118" s="69" t="e">
        <f t="shared" ca="1" si="49"/>
        <v>#DIV/0!</v>
      </c>
      <c r="CL118" s="148" t="e">
        <f t="shared" ca="1" si="50"/>
        <v>#DIV/0!</v>
      </c>
      <c r="DA118" s="73" t="str">
        <f>'Transcript table'!C126</f>
        <v>Malat1</v>
      </c>
      <c r="DB118" s="21" t="s">
        <v>210</v>
      </c>
      <c r="DC118" s="68" t="str">
        <f t="shared" ca="1" si="51"/>
        <v/>
      </c>
      <c r="DD118" s="68" t="str">
        <f t="shared" ca="1" si="52"/>
        <v/>
      </c>
      <c r="DE118" s="68" t="str">
        <f t="shared" ca="1" si="53"/>
        <v/>
      </c>
      <c r="DF118" s="68" t="str">
        <f t="shared" ca="1" si="54"/>
        <v/>
      </c>
      <c r="DG118" s="68" t="str">
        <f t="shared" ca="1" si="55"/>
        <v/>
      </c>
      <c r="DH118" s="68" t="str">
        <f t="shared" ca="1" si="56"/>
        <v/>
      </c>
      <c r="DI118" s="68" t="str">
        <f t="shared" ca="1" si="57"/>
        <v/>
      </c>
      <c r="DJ118" s="68" t="str">
        <f t="shared" ca="1" si="58"/>
        <v/>
      </c>
      <c r="DK118" s="68" t="str">
        <f t="shared" ca="1" si="59"/>
        <v/>
      </c>
      <c r="DL118" s="68" t="str">
        <f t="shared" ca="1" si="60"/>
        <v/>
      </c>
      <c r="DM118" s="68" t="str">
        <f t="shared" ca="1" si="61"/>
        <v/>
      </c>
      <c r="DN118" s="68" t="str">
        <f t="shared" ca="1" si="62"/>
        <v/>
      </c>
      <c r="DO118" s="68" t="str">
        <f t="shared" ca="1" si="63"/>
        <v/>
      </c>
      <c r="DP118" s="68" t="str">
        <f t="shared" ca="1" si="64"/>
        <v/>
      </c>
      <c r="DQ118" s="68" t="str">
        <f t="shared" ca="1" si="65"/>
        <v/>
      </c>
      <c r="DR118" s="68" t="str">
        <f t="shared" ca="1" si="66"/>
        <v/>
      </c>
      <c r="DS118" s="68" t="str">
        <f t="shared" ca="1" si="67"/>
        <v/>
      </c>
      <c r="DT118" s="68" t="str">
        <f t="shared" ca="1" si="68"/>
        <v/>
      </c>
      <c r="DU118" s="68" t="str">
        <f t="shared" ca="1" si="69"/>
        <v/>
      </c>
      <c r="DV118" s="68" t="str">
        <f t="shared" ca="1" si="70"/>
        <v/>
      </c>
      <c r="DW118" s="146" t="str">
        <f>'Transcript table'!C126</f>
        <v>Malat1</v>
      </c>
      <c r="DX118" s="145" t="s">
        <v>210</v>
      </c>
      <c r="DY118" s="68" t="str">
        <f t="shared" ca="1" si="71"/>
        <v/>
      </c>
      <c r="DZ118" s="68" t="str">
        <f t="shared" ca="1" si="72"/>
        <v/>
      </c>
      <c r="EA118" s="68" t="str">
        <f t="shared" ca="1" si="73"/>
        <v/>
      </c>
      <c r="EB118" s="68" t="str">
        <f t="shared" ca="1" si="74"/>
        <v/>
      </c>
      <c r="EC118" s="68" t="str">
        <f t="shared" ca="1" si="75"/>
        <v/>
      </c>
      <c r="ED118" s="68" t="str">
        <f t="shared" ca="1" si="76"/>
        <v/>
      </c>
      <c r="EE118" s="68" t="str">
        <f t="shared" ca="1" si="77"/>
        <v/>
      </c>
      <c r="EF118" s="68" t="str">
        <f t="shared" ca="1" si="78"/>
        <v/>
      </c>
      <c r="EG118" s="68" t="str">
        <f t="shared" ca="1" si="79"/>
        <v/>
      </c>
      <c r="EH118" s="68" t="str">
        <f t="shared" ca="1" si="80"/>
        <v/>
      </c>
      <c r="EI118" s="68" t="str">
        <f t="shared" ca="1" si="81"/>
        <v/>
      </c>
      <c r="EJ118" s="68" t="str">
        <f t="shared" ca="1" si="82"/>
        <v/>
      </c>
      <c r="EK118" s="68" t="str">
        <f t="shared" ca="1" si="83"/>
        <v/>
      </c>
      <c r="EL118" s="68" t="str">
        <f t="shared" ca="1" si="84"/>
        <v/>
      </c>
      <c r="EM118" s="68" t="str">
        <f t="shared" ca="1" si="85"/>
        <v/>
      </c>
      <c r="EN118" s="68" t="str">
        <f t="shared" ca="1" si="86"/>
        <v/>
      </c>
      <c r="EO118" s="68" t="str">
        <f t="shared" ca="1" si="87"/>
        <v/>
      </c>
      <c r="EP118" s="68" t="str">
        <f t="shared" ca="1" si="88"/>
        <v/>
      </c>
      <c r="EQ118" s="68" t="str">
        <f t="shared" ca="1" si="89"/>
        <v/>
      </c>
      <c r="ER118" s="68" t="str">
        <f t="shared" ca="1" si="90"/>
        <v/>
      </c>
    </row>
    <row r="119" spans="1:148" ht="12.75" customHeight="1">
      <c r="A119" s="139" t="str">
        <f>'Test Sample Data'!A119</f>
        <v>Mdrl</v>
      </c>
      <c r="B119" s="141" t="s">
        <v>208</v>
      </c>
      <c r="C119" s="22" t="str">
        <f>IF(SUM('Test Sample Data'!C$3:C$194)&gt;10,IF(AND(ISNUMBER('Test Sample Data'!C119),'Test Sample Data'!C119&lt;35,'Test Sample Data'!C119&gt;0),'Test Sample Data'!C119-'Choose Housekeeping Genes'!D$20,35-'Choose Housekeeping Genes'!D$20),"")</f>
        <v/>
      </c>
      <c r="D119" s="22" t="str">
        <f>IF(SUM('Test Sample Data'!D$3:D$194)&gt;10,IF(AND(ISNUMBER('Test Sample Data'!D119),'Test Sample Data'!D119&lt;35,'Test Sample Data'!D119&gt;0),'Test Sample Data'!D119-'Choose Housekeeping Genes'!E$20,35-'Choose Housekeeping Genes'!E$20),"")</f>
        <v/>
      </c>
      <c r="E119" s="22" t="str">
        <f>IF(SUM('Test Sample Data'!E$3:E$194)&gt;10,IF(AND(ISNUMBER('Test Sample Data'!E119),'Test Sample Data'!E119&lt;35,'Test Sample Data'!E119&gt;0),'Test Sample Data'!E119-'Choose Housekeeping Genes'!F$20,35-'Choose Housekeeping Genes'!F$20),"")</f>
        <v/>
      </c>
      <c r="F119" s="22" t="str">
        <f>IF(SUM('Test Sample Data'!F$3:F$194)&gt;10,IF(AND(ISNUMBER('Test Sample Data'!F119),'Test Sample Data'!F119&lt;35,'Test Sample Data'!F119&gt;0),'Test Sample Data'!F119-'Choose Housekeeping Genes'!G$20,35-'Choose Housekeeping Genes'!G$20),"")</f>
        <v/>
      </c>
      <c r="G119" s="22" t="str">
        <f>IF(SUM('Test Sample Data'!G$3:G$194)&gt;10,IF(AND(ISNUMBER('Test Sample Data'!G119),'Test Sample Data'!G119&lt;35,'Test Sample Data'!G119&gt;0),'Test Sample Data'!G119-'Choose Housekeeping Genes'!H$20,35-'Choose Housekeeping Genes'!H$20),"")</f>
        <v/>
      </c>
      <c r="H119" s="22" t="str">
        <f>IF(SUM('Test Sample Data'!H$3:H$194)&gt;10,IF(AND(ISNUMBER('Test Sample Data'!H119),'Test Sample Data'!H119&lt;35,'Test Sample Data'!H119&gt;0),'Test Sample Data'!H119-'Choose Housekeeping Genes'!I$20,35-'Choose Housekeeping Genes'!I$20),"")</f>
        <v/>
      </c>
      <c r="I119" s="22" t="str">
        <f>IF(SUM('Test Sample Data'!I$3:I$194)&gt;10,IF(AND(ISNUMBER('Test Sample Data'!I119),'Test Sample Data'!I119&lt;35,'Test Sample Data'!I119&gt;0),'Test Sample Data'!I119-'Choose Housekeeping Genes'!J$20,35-'Choose Housekeeping Genes'!J$20),"")</f>
        <v/>
      </c>
      <c r="J119" s="22" t="str">
        <f>IF(SUM('Test Sample Data'!J$3:J$194)&gt;10,IF(AND(ISNUMBER('Test Sample Data'!J119),'Test Sample Data'!J119&lt;35,'Test Sample Data'!J119&gt;0),'Test Sample Data'!J119-'Choose Housekeeping Genes'!K$20,35-'Choose Housekeeping Genes'!K$20),"")</f>
        <v/>
      </c>
      <c r="K119" s="22" t="str">
        <f>IF(SUM('Test Sample Data'!K$3:K$194)&gt;10,IF(AND(ISNUMBER('Test Sample Data'!K119),'Test Sample Data'!K119&lt;35,'Test Sample Data'!K119&gt;0),'Test Sample Data'!K119-'Choose Housekeeping Genes'!L$20,35-'Choose Housekeeping Genes'!L$20),"")</f>
        <v/>
      </c>
      <c r="L119" s="22" t="str">
        <f>IF(SUM('Test Sample Data'!L$3:L$194)&gt;10,IF(AND(ISNUMBER('Test Sample Data'!L119),'Test Sample Data'!L119&lt;35,'Test Sample Data'!L119&gt;0),'Test Sample Data'!L119-'Choose Housekeeping Genes'!M$20,35-'Choose Housekeeping Genes'!M$20),"")</f>
        <v/>
      </c>
      <c r="M119" s="22" t="str">
        <f>IF(SUM('Test Sample Data'!M$3:M$194)&gt;10,IF(AND(ISNUMBER('Test Sample Data'!M119),'Test Sample Data'!M119&lt;35,'Test Sample Data'!M119&gt;0),'Test Sample Data'!M119-'Choose Housekeeping Genes'!N$20,35-'Choose Housekeeping Genes'!N$20),"")</f>
        <v/>
      </c>
      <c r="N119" s="22" t="str">
        <f>IF(SUM('Test Sample Data'!N$3:N$194)&gt;10,IF(AND(ISNUMBER('Test Sample Data'!N119),'Test Sample Data'!N119&lt;35,'Test Sample Data'!N119&gt;0),'Test Sample Data'!N119-'Choose Housekeeping Genes'!O$20,35-'Choose Housekeeping Genes'!O$20),"")</f>
        <v/>
      </c>
      <c r="O119" s="22" t="str">
        <f>IF(SUM('Test Sample Data'!O$3:O$194)&gt;10,IF(AND(ISNUMBER('Test Sample Data'!O119),'Test Sample Data'!O119&lt;35,'Test Sample Data'!O119&gt;0),'Test Sample Data'!O119-'Choose Housekeeping Genes'!P$20,35-'Choose Housekeeping Genes'!P$20),"")</f>
        <v/>
      </c>
      <c r="P119" s="22" t="str">
        <f>IF(SUM('Test Sample Data'!P$3:P$194)&gt;10,IF(AND(ISNUMBER('Test Sample Data'!P119),'Test Sample Data'!P119&lt;35,'Test Sample Data'!P119&gt;0),'Test Sample Data'!P119-'Choose Housekeeping Genes'!Q$20,35-'Choose Housekeeping Genes'!Q$20),"")</f>
        <v/>
      </c>
      <c r="Q119" s="22" t="str">
        <f>IF(SUM('Test Sample Data'!Q$3:Q$194)&gt;10,IF(AND(ISNUMBER('Test Sample Data'!Q119),'Test Sample Data'!Q119&lt;35,'Test Sample Data'!Q119&gt;0),'Test Sample Data'!Q119-'Choose Housekeeping Genes'!R$20,35-'Choose Housekeeping Genes'!R$20),"")</f>
        <v/>
      </c>
      <c r="R119" s="22" t="str">
        <f>IF(SUM('Test Sample Data'!R$3:R$194)&gt;10,IF(AND(ISNUMBER('Test Sample Data'!R119),'Test Sample Data'!R119&lt;35,'Test Sample Data'!R119&gt;0),'Test Sample Data'!R119-'Choose Housekeeping Genes'!S$20,35-'Choose Housekeeping Genes'!S$20),"")</f>
        <v/>
      </c>
      <c r="S119" s="22" t="str">
        <f>IF(SUM('Test Sample Data'!S$3:S$194)&gt;10,IF(AND(ISNUMBER('Test Sample Data'!S119),'Test Sample Data'!S119&lt;35,'Test Sample Data'!S119&gt;0),'Test Sample Data'!S119-'Choose Housekeeping Genes'!T$20,35-'Choose Housekeeping Genes'!T$20),"")</f>
        <v/>
      </c>
      <c r="T119" s="22" t="str">
        <f>IF(SUM('Test Sample Data'!T$3:T$194)&gt;10,IF(AND(ISNUMBER('Test Sample Data'!T119),'Test Sample Data'!T119&lt;35,'Test Sample Data'!T119&gt;0),'Test Sample Data'!T119-'Choose Housekeeping Genes'!U$20,35-'Choose Housekeeping Genes'!U$20),"")</f>
        <v/>
      </c>
      <c r="U119" s="22" t="str">
        <f>IF(SUM('Test Sample Data'!U$3:U$194)&gt;10,IF(AND(ISNUMBER('Test Sample Data'!U119),'Test Sample Data'!U119&lt;35,'Test Sample Data'!U119&gt;0),'Test Sample Data'!U119-'Choose Housekeeping Genes'!V$20,35-'Choose Housekeeping Genes'!V$20),"")</f>
        <v/>
      </c>
      <c r="V119" s="22" t="str">
        <f>IF(SUM('Test Sample Data'!V$3:V$194)&gt;10,IF(AND(ISNUMBER('Test Sample Data'!V119),'Test Sample Data'!V119&lt;35,'Test Sample Data'!V119&gt;0),'Test Sample Data'!V119-'Choose Housekeeping Genes'!W$20,35-'Choose Housekeeping Genes'!W$20),"")</f>
        <v/>
      </c>
      <c r="W119" s="144" t="str">
        <f>'Control Sample Data'!A119</f>
        <v>Mdrl</v>
      </c>
      <c r="X119" s="145" t="s">
        <v>208</v>
      </c>
      <c r="Y119" s="22" t="str">
        <f>IF(SUM('Control Sample Data'!C$3:C$194)&gt;10,IF(AND(ISNUMBER('Control Sample Data'!C119),'Control Sample Data'!C119&lt;35,'Control Sample Data'!C119&gt;0),'Control Sample Data'!C119-'Choose Housekeeping Genes'!AA$20,35-'Choose Housekeeping Genes'!AA$20),"")</f>
        <v/>
      </c>
      <c r="Z119" s="22" t="str">
        <f>IF(SUM('Control Sample Data'!D$3:D$194)&gt;10,IF(AND(ISNUMBER('Control Sample Data'!D119),'Control Sample Data'!D119&lt;35,'Control Sample Data'!D119&gt;0),'Control Sample Data'!D119-'Choose Housekeeping Genes'!AB$20,35-'Choose Housekeeping Genes'!AB$20),"")</f>
        <v/>
      </c>
      <c r="AA119" s="22" t="str">
        <f>IF(SUM('Control Sample Data'!E$3:E$194)&gt;10,IF(AND(ISNUMBER('Control Sample Data'!E119),'Control Sample Data'!E119&lt;35,'Control Sample Data'!E119&gt;0),'Control Sample Data'!E119-'Choose Housekeeping Genes'!AC$20,35-'Choose Housekeeping Genes'!AC$20),"")</f>
        <v/>
      </c>
      <c r="AB119" s="22" t="str">
        <f>IF(SUM('Control Sample Data'!F$3:F$194)&gt;10,IF(AND(ISNUMBER('Control Sample Data'!F119),'Control Sample Data'!F119&lt;35,'Control Sample Data'!F119&gt;0),'Control Sample Data'!F119-'Choose Housekeeping Genes'!AD$20,35-'Choose Housekeeping Genes'!AD$20),"")</f>
        <v/>
      </c>
      <c r="AC119" s="22" t="str">
        <f>IF(SUM('Control Sample Data'!G$3:G$194)&gt;10,IF(AND(ISNUMBER('Control Sample Data'!G119),'Control Sample Data'!G119&lt;35,'Control Sample Data'!G119&gt;0),'Control Sample Data'!G119-'Choose Housekeeping Genes'!AE$20,35-'Choose Housekeeping Genes'!AE$20),"")</f>
        <v/>
      </c>
      <c r="AD119" s="22" t="str">
        <f>IF(SUM('Control Sample Data'!H$3:H$194)&gt;10,IF(AND(ISNUMBER('Control Sample Data'!H119),'Control Sample Data'!H119&lt;35,'Control Sample Data'!H119&gt;0),'Control Sample Data'!H119-'Choose Housekeeping Genes'!AF$20,35-'Choose Housekeeping Genes'!AF$20),"")</f>
        <v/>
      </c>
      <c r="AE119" s="22" t="str">
        <f>IF(SUM('Control Sample Data'!I$3:I$194)&gt;10,IF(AND(ISNUMBER('Control Sample Data'!I119),'Control Sample Data'!I119&lt;35,'Control Sample Data'!I119&gt;0),'Control Sample Data'!I119-'Choose Housekeeping Genes'!AG$20,35-'Choose Housekeeping Genes'!AG$20),"")</f>
        <v/>
      </c>
      <c r="AF119" s="22" t="str">
        <f>IF(SUM('Control Sample Data'!J$3:J$194)&gt;10,IF(AND(ISNUMBER('Control Sample Data'!J119),'Control Sample Data'!J119&lt;35,'Control Sample Data'!J119&gt;0),'Control Sample Data'!J119-'Choose Housekeeping Genes'!AH$20,35-'Choose Housekeeping Genes'!AH$20),"")</f>
        <v/>
      </c>
      <c r="AG119" s="22" t="str">
        <f>IF(SUM('Control Sample Data'!K$3:K$194)&gt;10,IF(AND(ISNUMBER('Control Sample Data'!K119),'Control Sample Data'!K119&lt;35,'Control Sample Data'!K119&gt;0),'Control Sample Data'!K119-'Choose Housekeeping Genes'!AI$20,35-'Choose Housekeeping Genes'!AI$20),"")</f>
        <v/>
      </c>
      <c r="AH119" s="22" t="str">
        <f>IF(SUM('Control Sample Data'!L$3:L$194)&gt;10,IF(AND(ISNUMBER('Control Sample Data'!L119),'Control Sample Data'!L119&lt;35,'Control Sample Data'!L119&gt;0),'Control Sample Data'!L119-'Choose Housekeeping Genes'!AJ$20,35-'Choose Housekeeping Genes'!AJ$20),"")</f>
        <v/>
      </c>
      <c r="AI119" s="22" t="str">
        <f>IF(SUM('Control Sample Data'!M$3:M$194)&gt;10,IF(AND(ISNUMBER('Control Sample Data'!M119),'Control Sample Data'!M119&lt;35,'Control Sample Data'!M119&gt;0),'Control Sample Data'!M119-'Choose Housekeeping Genes'!AK$20,35-'Choose Housekeeping Genes'!AK$20),"")</f>
        <v/>
      </c>
      <c r="AJ119" s="22" t="str">
        <f>IF(SUM('Control Sample Data'!N$3:N$194)&gt;10,IF(AND(ISNUMBER('Control Sample Data'!N119),'Control Sample Data'!N119&lt;35,'Control Sample Data'!N119&gt;0),'Control Sample Data'!N119-'Choose Housekeeping Genes'!AL$20,35-'Choose Housekeeping Genes'!AL$20),"")</f>
        <v/>
      </c>
      <c r="AK119" s="22" t="str">
        <f>IF(SUM('Control Sample Data'!O$3:O$194)&gt;10,IF(AND(ISNUMBER('Control Sample Data'!O119),'Control Sample Data'!O119&lt;35,'Control Sample Data'!O119&gt;0),'Control Sample Data'!O119-'Choose Housekeeping Genes'!AM$20,35-'Choose Housekeeping Genes'!AM$20),"")</f>
        <v/>
      </c>
      <c r="AL119" s="22" t="str">
        <f>IF(SUM('Control Sample Data'!P$3:P$194)&gt;10,IF(AND(ISNUMBER('Control Sample Data'!P119),'Control Sample Data'!P119&lt;35,'Control Sample Data'!P119&gt;0),'Control Sample Data'!P119-'Choose Housekeeping Genes'!AN$20,35-'Choose Housekeeping Genes'!AN$20),"")</f>
        <v/>
      </c>
      <c r="AM119" s="22" t="str">
        <f>IF(SUM('Control Sample Data'!Q$3:Q$194)&gt;10,IF(AND(ISNUMBER('Control Sample Data'!Q119),'Control Sample Data'!Q119&lt;35,'Control Sample Data'!Q119&gt;0),'Control Sample Data'!Q119-'Choose Housekeeping Genes'!AO$20,35-'Choose Housekeeping Genes'!AO$20),"")</f>
        <v/>
      </c>
      <c r="AN119" s="22" t="str">
        <f>IF(SUM('Control Sample Data'!R$3:R$194)&gt;10,IF(AND(ISNUMBER('Control Sample Data'!R119),'Control Sample Data'!R119&lt;35,'Control Sample Data'!R119&gt;0),'Control Sample Data'!R119-'Choose Housekeeping Genes'!AP$20,35-'Choose Housekeeping Genes'!AP$20),"")</f>
        <v/>
      </c>
      <c r="AO119" s="22" t="str">
        <f>IF(SUM('Control Sample Data'!S$3:S$194)&gt;10,IF(AND(ISNUMBER('Control Sample Data'!S119),'Control Sample Data'!S119&lt;35,'Control Sample Data'!S119&gt;0),'Control Sample Data'!S119-'Choose Housekeeping Genes'!AQ$20,35-'Choose Housekeeping Genes'!AQ$20),"")</f>
        <v/>
      </c>
      <c r="AP119" s="22" t="str">
        <f>IF(SUM('Control Sample Data'!T$3:T$194)&gt;10,IF(AND(ISNUMBER('Control Sample Data'!T119),'Control Sample Data'!T119&lt;35,'Control Sample Data'!T119&gt;0),'Control Sample Data'!T119-'Choose Housekeeping Genes'!AR$20,35-'Choose Housekeeping Genes'!AR$20),"")</f>
        <v/>
      </c>
      <c r="AQ119" s="22" t="str">
        <f>IF(SUM('Control Sample Data'!U$3:U$194)&gt;10,IF(AND(ISNUMBER('Control Sample Data'!U119),'Control Sample Data'!U119&lt;35,'Control Sample Data'!U119&gt;0),'Control Sample Data'!U119-'Choose Housekeeping Genes'!AS$20,35-'Choose Housekeeping Genes'!AS$20),"")</f>
        <v/>
      </c>
      <c r="AR119" s="22" t="str">
        <f>IF(SUM('Control Sample Data'!V$3:V$194)&gt;10,IF(AND(ISNUMBER('Control Sample Data'!V119),'Control Sample Data'!V119&lt;35,'Control Sample Data'!V119&gt;0),'Control Sample Data'!V119-'Choose Housekeeping Genes'!AT$20,35-'Choose Housekeeping Genes'!AT$20),"")</f>
        <v/>
      </c>
      <c r="AS119" s="73" t="str">
        <f>'Control Sample Data'!A119</f>
        <v>Mdrl</v>
      </c>
      <c r="AT119" s="21" t="s">
        <v>208</v>
      </c>
      <c r="AU119" s="22" t="str">
        <f ca="1">IF(ISNUMBER(C119-'Choose Housekeeping Genes'!D$12),C119-'Choose Housekeeping Genes'!D$12,"")</f>
        <v/>
      </c>
      <c r="AV119" s="22" t="str">
        <f ca="1">IF(ISNUMBER(D119-'Choose Housekeeping Genes'!E$12),D119-'Choose Housekeeping Genes'!E$12,"")</f>
        <v/>
      </c>
      <c r="AW119" s="22" t="str">
        <f ca="1">IF(ISNUMBER(E119-'Choose Housekeeping Genes'!F$12),E119-'Choose Housekeeping Genes'!F$12,"")</f>
        <v/>
      </c>
      <c r="AX119" s="22" t="str">
        <f ca="1">IF(ISNUMBER(F119-'Choose Housekeeping Genes'!G$12),F119-'Choose Housekeeping Genes'!G$12,"")</f>
        <v/>
      </c>
      <c r="AY119" s="22" t="str">
        <f ca="1">IF(ISNUMBER(G119-'Choose Housekeeping Genes'!H$12),G119-'Choose Housekeeping Genes'!H$12,"")</f>
        <v/>
      </c>
      <c r="AZ119" s="22" t="str">
        <f ca="1">IF(ISNUMBER(H119-'Choose Housekeeping Genes'!I$12),H119-'Choose Housekeeping Genes'!I$12,"")</f>
        <v/>
      </c>
      <c r="BA119" s="22" t="str">
        <f ca="1">IF(ISNUMBER(I119-'Choose Housekeeping Genes'!J$12),I119-'Choose Housekeeping Genes'!J$12,"")</f>
        <v/>
      </c>
      <c r="BB119" s="22" t="str">
        <f ca="1">IF(ISNUMBER(J119-'Choose Housekeeping Genes'!K$12),J119-'Choose Housekeeping Genes'!K$12,"")</f>
        <v/>
      </c>
      <c r="BC119" s="22" t="str">
        <f ca="1">IF(ISNUMBER(K119-'Choose Housekeeping Genes'!L$12),K119-'Choose Housekeeping Genes'!L$12,"")</f>
        <v/>
      </c>
      <c r="BD119" s="22" t="str">
        <f ca="1">IF(ISNUMBER(L119-'Choose Housekeeping Genes'!M$12),L119-'Choose Housekeeping Genes'!M$12,"")</f>
        <v/>
      </c>
      <c r="BE119" s="22" t="str">
        <f ca="1">IF(ISNUMBER(M119-'Choose Housekeeping Genes'!N$12),M119-'Choose Housekeeping Genes'!N$12,"")</f>
        <v/>
      </c>
      <c r="BF119" s="22" t="str">
        <f ca="1">IF(ISNUMBER(N119-'Choose Housekeeping Genes'!O$12),N119-'Choose Housekeeping Genes'!O$12,"")</f>
        <v/>
      </c>
      <c r="BG119" s="22" t="str">
        <f ca="1">IF(ISNUMBER(O119-'Choose Housekeeping Genes'!P$12),O119-'Choose Housekeeping Genes'!P$12,"")</f>
        <v/>
      </c>
      <c r="BH119" s="22" t="str">
        <f ca="1">IF(ISNUMBER(P119-'Choose Housekeeping Genes'!Q$12),P119-'Choose Housekeeping Genes'!Q$12,"")</f>
        <v/>
      </c>
      <c r="BI119" s="22" t="str">
        <f ca="1">IF(ISNUMBER(Q119-'Choose Housekeeping Genes'!R$12),Q119-'Choose Housekeeping Genes'!R$12,"")</f>
        <v/>
      </c>
      <c r="BJ119" s="22" t="str">
        <f ca="1">IF(ISNUMBER(R119-'Choose Housekeeping Genes'!S$12),R119-'Choose Housekeeping Genes'!S$12,"")</f>
        <v/>
      </c>
      <c r="BK119" s="22" t="str">
        <f ca="1">IF(ISNUMBER(S119-'Choose Housekeeping Genes'!T$12),S119-'Choose Housekeeping Genes'!T$12,"")</f>
        <v/>
      </c>
      <c r="BL119" s="22" t="str">
        <f ca="1">IF(ISNUMBER(T119-'Choose Housekeeping Genes'!U$12),T119-'Choose Housekeeping Genes'!U$12,"")</f>
        <v/>
      </c>
      <c r="BM119" s="22" t="str">
        <f ca="1">IF(ISNUMBER(U119-'Choose Housekeeping Genes'!V$12),U119-'Choose Housekeeping Genes'!V$12,"")</f>
        <v/>
      </c>
      <c r="BN119" s="22" t="str">
        <f ca="1">IF(ISNUMBER(V119-'Choose Housekeeping Genes'!W$12),V119-'Choose Housekeeping Genes'!W$12,"")</f>
        <v/>
      </c>
      <c r="BO119" s="147" t="str">
        <f t="shared" si="91"/>
        <v>Mdrl</v>
      </c>
      <c r="BP119" s="145" t="s">
        <v>208</v>
      </c>
      <c r="BQ119" s="22" t="str">
        <f ca="1">IF(ISNUMBER(Y119-'Choose Housekeeping Genes'!AA$12),Y119-'Choose Housekeeping Genes'!AA$12,"")</f>
        <v/>
      </c>
      <c r="BR119" s="22" t="str">
        <f ca="1">IF(ISNUMBER(Z119-'Choose Housekeeping Genes'!AB$12),Z119-'Choose Housekeeping Genes'!AB$12,"")</f>
        <v/>
      </c>
      <c r="BS119" s="22" t="str">
        <f ca="1">IF(ISNUMBER(AA119-'Choose Housekeeping Genes'!AC$12),AA119-'Choose Housekeeping Genes'!AC$12,"")</f>
        <v/>
      </c>
      <c r="BT119" s="22" t="str">
        <f ca="1">IF(ISNUMBER(AB119-'Choose Housekeeping Genes'!AD$12),AB119-'Choose Housekeeping Genes'!AD$12,"")</f>
        <v/>
      </c>
      <c r="BU119" s="22" t="str">
        <f ca="1">IF(ISNUMBER(AC119-'Choose Housekeeping Genes'!AE$12),AC119-'Choose Housekeeping Genes'!AE$12,"")</f>
        <v/>
      </c>
      <c r="BV119" s="22" t="str">
        <f ca="1">IF(ISNUMBER(AD119-'Choose Housekeeping Genes'!AF$12),AD119-'Choose Housekeeping Genes'!AF$12,"")</f>
        <v/>
      </c>
      <c r="BW119" s="22" t="str">
        <f ca="1">IF(ISNUMBER(AE119-'Choose Housekeeping Genes'!AG$12),AE119-'Choose Housekeeping Genes'!AG$12,"")</f>
        <v/>
      </c>
      <c r="BX119" s="22" t="str">
        <f ca="1">IF(ISNUMBER(AF119-'Choose Housekeeping Genes'!AH$12),AF119-'Choose Housekeeping Genes'!AH$12,"")</f>
        <v/>
      </c>
      <c r="BY119" s="22" t="str">
        <f ca="1">IF(ISNUMBER(AG119-'Choose Housekeeping Genes'!AI$12),AG119-'Choose Housekeeping Genes'!AI$12,"")</f>
        <v/>
      </c>
      <c r="BZ119" s="22" t="str">
        <f ca="1">IF(ISNUMBER(AH119-'Choose Housekeeping Genes'!AJ$12),AH119-'Choose Housekeeping Genes'!AJ$12,"")</f>
        <v/>
      </c>
      <c r="CA119" s="22" t="str">
        <f ca="1">IF(ISNUMBER(AI119-'Choose Housekeeping Genes'!AK$12),AI119-'Choose Housekeeping Genes'!AK$12,"")</f>
        <v/>
      </c>
      <c r="CB119" s="22" t="str">
        <f ca="1">IF(ISNUMBER(AJ119-'Choose Housekeeping Genes'!AL$12),AJ119-'Choose Housekeeping Genes'!AL$12,"")</f>
        <v/>
      </c>
      <c r="CC119" s="22" t="str">
        <f ca="1">IF(ISNUMBER(AK119-'Choose Housekeeping Genes'!AM$12),AK119-'Choose Housekeeping Genes'!AM$12,"")</f>
        <v/>
      </c>
      <c r="CD119" s="22" t="str">
        <f ca="1">IF(ISNUMBER(AL119-'Choose Housekeeping Genes'!AN$12),AL119-'Choose Housekeeping Genes'!AN$12,"")</f>
        <v/>
      </c>
      <c r="CE119" s="22" t="str">
        <f ca="1">IF(ISNUMBER(AM119-'Choose Housekeeping Genes'!AO$12),AM119-'Choose Housekeeping Genes'!AO$12,"")</f>
        <v/>
      </c>
      <c r="CF119" s="22" t="str">
        <f ca="1">IF(ISNUMBER(AN119-'Choose Housekeeping Genes'!AP$12),AN119-'Choose Housekeeping Genes'!AP$12,"")</f>
        <v/>
      </c>
      <c r="CG119" s="22" t="str">
        <f ca="1">IF(ISNUMBER(AO119-'Choose Housekeeping Genes'!AQ$12),AO119-'Choose Housekeeping Genes'!AQ$12,"")</f>
        <v/>
      </c>
      <c r="CH119" s="22" t="str">
        <f ca="1">IF(ISNUMBER(AP119-'Choose Housekeeping Genes'!AR$12),AP119-'Choose Housekeeping Genes'!AR$12,"")</f>
        <v/>
      </c>
      <c r="CI119" s="22" t="str">
        <f ca="1">IF(ISNUMBER(AQ119-'Choose Housekeeping Genes'!AS$12),AQ119-'Choose Housekeeping Genes'!AS$12,"")</f>
        <v/>
      </c>
      <c r="CJ119" s="22" t="str">
        <f ca="1">IF(ISNUMBER(AR119-'Choose Housekeeping Genes'!AT$12),AR119-'Choose Housekeeping Genes'!AT$12,"")</f>
        <v/>
      </c>
      <c r="CK119" s="69" t="e">
        <f t="shared" ca="1" si="49"/>
        <v>#DIV/0!</v>
      </c>
      <c r="CL119" s="148" t="e">
        <f t="shared" ca="1" si="50"/>
        <v>#DIV/0!</v>
      </c>
      <c r="DA119" s="73" t="str">
        <f>'Transcript table'!C127</f>
        <v>Mdrl</v>
      </c>
      <c r="DB119" s="21" t="s">
        <v>208</v>
      </c>
      <c r="DC119" s="68" t="str">
        <f t="shared" ca="1" si="51"/>
        <v/>
      </c>
      <c r="DD119" s="68" t="str">
        <f t="shared" ca="1" si="52"/>
        <v/>
      </c>
      <c r="DE119" s="68" t="str">
        <f t="shared" ca="1" si="53"/>
        <v/>
      </c>
      <c r="DF119" s="68" t="str">
        <f t="shared" ca="1" si="54"/>
        <v/>
      </c>
      <c r="DG119" s="68" t="str">
        <f t="shared" ca="1" si="55"/>
        <v/>
      </c>
      <c r="DH119" s="68" t="str">
        <f t="shared" ca="1" si="56"/>
        <v/>
      </c>
      <c r="DI119" s="68" t="str">
        <f t="shared" ca="1" si="57"/>
        <v/>
      </c>
      <c r="DJ119" s="68" t="str">
        <f t="shared" ca="1" si="58"/>
        <v/>
      </c>
      <c r="DK119" s="68" t="str">
        <f t="shared" ca="1" si="59"/>
        <v/>
      </c>
      <c r="DL119" s="68" t="str">
        <f t="shared" ca="1" si="60"/>
        <v/>
      </c>
      <c r="DM119" s="68" t="str">
        <f t="shared" ca="1" si="61"/>
        <v/>
      </c>
      <c r="DN119" s="68" t="str">
        <f t="shared" ca="1" si="62"/>
        <v/>
      </c>
      <c r="DO119" s="68" t="str">
        <f t="shared" ca="1" si="63"/>
        <v/>
      </c>
      <c r="DP119" s="68" t="str">
        <f t="shared" ca="1" si="64"/>
        <v/>
      </c>
      <c r="DQ119" s="68" t="str">
        <f t="shared" ca="1" si="65"/>
        <v/>
      </c>
      <c r="DR119" s="68" t="str">
        <f t="shared" ca="1" si="66"/>
        <v/>
      </c>
      <c r="DS119" s="68" t="str">
        <f t="shared" ca="1" si="67"/>
        <v/>
      </c>
      <c r="DT119" s="68" t="str">
        <f t="shared" ca="1" si="68"/>
        <v/>
      </c>
      <c r="DU119" s="68" t="str">
        <f t="shared" ca="1" si="69"/>
        <v/>
      </c>
      <c r="DV119" s="68" t="str">
        <f t="shared" ca="1" si="70"/>
        <v/>
      </c>
      <c r="DW119" s="146" t="str">
        <f>'Transcript table'!C127</f>
        <v>Mdrl</v>
      </c>
      <c r="DX119" s="145" t="s">
        <v>208</v>
      </c>
      <c r="DY119" s="68" t="str">
        <f t="shared" ca="1" si="71"/>
        <v/>
      </c>
      <c r="DZ119" s="68" t="str">
        <f t="shared" ca="1" si="72"/>
        <v/>
      </c>
      <c r="EA119" s="68" t="str">
        <f t="shared" ca="1" si="73"/>
        <v/>
      </c>
      <c r="EB119" s="68" t="str">
        <f t="shared" ca="1" si="74"/>
        <v/>
      </c>
      <c r="EC119" s="68" t="str">
        <f t="shared" ca="1" si="75"/>
        <v/>
      </c>
      <c r="ED119" s="68" t="str">
        <f t="shared" ca="1" si="76"/>
        <v/>
      </c>
      <c r="EE119" s="68" t="str">
        <f t="shared" ca="1" si="77"/>
        <v/>
      </c>
      <c r="EF119" s="68" t="str">
        <f t="shared" ca="1" si="78"/>
        <v/>
      </c>
      <c r="EG119" s="68" t="str">
        <f t="shared" ca="1" si="79"/>
        <v/>
      </c>
      <c r="EH119" s="68" t="str">
        <f t="shared" ca="1" si="80"/>
        <v/>
      </c>
      <c r="EI119" s="68" t="str">
        <f t="shared" ca="1" si="81"/>
        <v/>
      </c>
      <c r="EJ119" s="68" t="str">
        <f t="shared" ca="1" si="82"/>
        <v/>
      </c>
      <c r="EK119" s="68" t="str">
        <f t="shared" ca="1" si="83"/>
        <v/>
      </c>
      <c r="EL119" s="68" t="str">
        <f t="shared" ca="1" si="84"/>
        <v/>
      </c>
      <c r="EM119" s="68" t="str">
        <f t="shared" ca="1" si="85"/>
        <v/>
      </c>
      <c r="EN119" s="68" t="str">
        <f t="shared" ca="1" si="86"/>
        <v/>
      </c>
      <c r="EO119" s="68" t="str">
        <f t="shared" ca="1" si="87"/>
        <v/>
      </c>
      <c r="EP119" s="68" t="str">
        <f t="shared" ca="1" si="88"/>
        <v/>
      </c>
      <c r="EQ119" s="68" t="str">
        <f t="shared" ca="1" si="89"/>
        <v/>
      </c>
      <c r="ER119" s="68" t="str">
        <f t="shared" ca="1" si="90"/>
        <v/>
      </c>
    </row>
    <row r="120" spans="1:148" ht="12.75" customHeight="1">
      <c r="A120" s="139" t="str">
        <f>'Test Sample Data'!A120</f>
        <v>Meg3-1</v>
      </c>
      <c r="B120" s="141" t="s">
        <v>206</v>
      </c>
      <c r="C120" s="22" t="str">
        <f>IF(SUM('Test Sample Data'!C$3:C$194)&gt;10,IF(AND(ISNUMBER('Test Sample Data'!C120),'Test Sample Data'!C120&lt;35,'Test Sample Data'!C120&gt;0),'Test Sample Data'!C120-'Choose Housekeeping Genes'!D$20,35-'Choose Housekeeping Genes'!D$20),"")</f>
        <v/>
      </c>
      <c r="D120" s="22" t="str">
        <f>IF(SUM('Test Sample Data'!D$3:D$194)&gt;10,IF(AND(ISNUMBER('Test Sample Data'!D120),'Test Sample Data'!D120&lt;35,'Test Sample Data'!D120&gt;0),'Test Sample Data'!D120-'Choose Housekeeping Genes'!E$20,35-'Choose Housekeeping Genes'!E$20),"")</f>
        <v/>
      </c>
      <c r="E120" s="22" t="str">
        <f>IF(SUM('Test Sample Data'!E$3:E$194)&gt;10,IF(AND(ISNUMBER('Test Sample Data'!E120),'Test Sample Data'!E120&lt;35,'Test Sample Data'!E120&gt;0),'Test Sample Data'!E120-'Choose Housekeeping Genes'!F$20,35-'Choose Housekeeping Genes'!F$20),"")</f>
        <v/>
      </c>
      <c r="F120" s="22" t="str">
        <f>IF(SUM('Test Sample Data'!F$3:F$194)&gt;10,IF(AND(ISNUMBER('Test Sample Data'!F120),'Test Sample Data'!F120&lt;35,'Test Sample Data'!F120&gt;0),'Test Sample Data'!F120-'Choose Housekeeping Genes'!G$20,35-'Choose Housekeeping Genes'!G$20),"")</f>
        <v/>
      </c>
      <c r="G120" s="22" t="str">
        <f>IF(SUM('Test Sample Data'!G$3:G$194)&gt;10,IF(AND(ISNUMBER('Test Sample Data'!G120),'Test Sample Data'!G120&lt;35,'Test Sample Data'!G120&gt;0),'Test Sample Data'!G120-'Choose Housekeeping Genes'!H$20,35-'Choose Housekeeping Genes'!H$20),"")</f>
        <v/>
      </c>
      <c r="H120" s="22" t="str">
        <f>IF(SUM('Test Sample Data'!H$3:H$194)&gt;10,IF(AND(ISNUMBER('Test Sample Data'!H120),'Test Sample Data'!H120&lt;35,'Test Sample Data'!H120&gt;0),'Test Sample Data'!H120-'Choose Housekeeping Genes'!I$20,35-'Choose Housekeeping Genes'!I$20),"")</f>
        <v/>
      </c>
      <c r="I120" s="22" t="str">
        <f>IF(SUM('Test Sample Data'!I$3:I$194)&gt;10,IF(AND(ISNUMBER('Test Sample Data'!I120),'Test Sample Data'!I120&lt;35,'Test Sample Data'!I120&gt;0),'Test Sample Data'!I120-'Choose Housekeeping Genes'!J$20,35-'Choose Housekeeping Genes'!J$20),"")</f>
        <v/>
      </c>
      <c r="J120" s="22" t="str">
        <f>IF(SUM('Test Sample Data'!J$3:J$194)&gt;10,IF(AND(ISNUMBER('Test Sample Data'!J120),'Test Sample Data'!J120&lt;35,'Test Sample Data'!J120&gt;0),'Test Sample Data'!J120-'Choose Housekeeping Genes'!K$20,35-'Choose Housekeeping Genes'!K$20),"")</f>
        <v/>
      </c>
      <c r="K120" s="22" t="str">
        <f>IF(SUM('Test Sample Data'!K$3:K$194)&gt;10,IF(AND(ISNUMBER('Test Sample Data'!K120),'Test Sample Data'!K120&lt;35,'Test Sample Data'!K120&gt;0),'Test Sample Data'!K120-'Choose Housekeeping Genes'!L$20,35-'Choose Housekeeping Genes'!L$20),"")</f>
        <v/>
      </c>
      <c r="L120" s="22" t="str">
        <f>IF(SUM('Test Sample Data'!L$3:L$194)&gt;10,IF(AND(ISNUMBER('Test Sample Data'!L120),'Test Sample Data'!L120&lt;35,'Test Sample Data'!L120&gt;0),'Test Sample Data'!L120-'Choose Housekeeping Genes'!M$20,35-'Choose Housekeeping Genes'!M$20),"")</f>
        <v/>
      </c>
      <c r="M120" s="22" t="str">
        <f>IF(SUM('Test Sample Data'!M$3:M$194)&gt;10,IF(AND(ISNUMBER('Test Sample Data'!M120),'Test Sample Data'!M120&lt;35,'Test Sample Data'!M120&gt;0),'Test Sample Data'!M120-'Choose Housekeeping Genes'!N$20,35-'Choose Housekeeping Genes'!N$20),"")</f>
        <v/>
      </c>
      <c r="N120" s="22" t="str">
        <f>IF(SUM('Test Sample Data'!N$3:N$194)&gt;10,IF(AND(ISNUMBER('Test Sample Data'!N120),'Test Sample Data'!N120&lt;35,'Test Sample Data'!N120&gt;0),'Test Sample Data'!N120-'Choose Housekeeping Genes'!O$20,35-'Choose Housekeeping Genes'!O$20),"")</f>
        <v/>
      </c>
      <c r="O120" s="22" t="str">
        <f>IF(SUM('Test Sample Data'!O$3:O$194)&gt;10,IF(AND(ISNUMBER('Test Sample Data'!O120),'Test Sample Data'!O120&lt;35,'Test Sample Data'!O120&gt;0),'Test Sample Data'!O120-'Choose Housekeeping Genes'!P$20,35-'Choose Housekeeping Genes'!P$20),"")</f>
        <v/>
      </c>
      <c r="P120" s="22" t="str">
        <f>IF(SUM('Test Sample Data'!P$3:P$194)&gt;10,IF(AND(ISNUMBER('Test Sample Data'!P120),'Test Sample Data'!P120&lt;35,'Test Sample Data'!P120&gt;0),'Test Sample Data'!P120-'Choose Housekeeping Genes'!Q$20,35-'Choose Housekeeping Genes'!Q$20),"")</f>
        <v/>
      </c>
      <c r="Q120" s="22" t="str">
        <f>IF(SUM('Test Sample Data'!Q$3:Q$194)&gt;10,IF(AND(ISNUMBER('Test Sample Data'!Q120),'Test Sample Data'!Q120&lt;35,'Test Sample Data'!Q120&gt;0),'Test Sample Data'!Q120-'Choose Housekeeping Genes'!R$20,35-'Choose Housekeeping Genes'!R$20),"")</f>
        <v/>
      </c>
      <c r="R120" s="22" t="str">
        <f>IF(SUM('Test Sample Data'!R$3:R$194)&gt;10,IF(AND(ISNUMBER('Test Sample Data'!R120),'Test Sample Data'!R120&lt;35,'Test Sample Data'!R120&gt;0),'Test Sample Data'!R120-'Choose Housekeeping Genes'!S$20,35-'Choose Housekeeping Genes'!S$20),"")</f>
        <v/>
      </c>
      <c r="S120" s="22" t="str">
        <f>IF(SUM('Test Sample Data'!S$3:S$194)&gt;10,IF(AND(ISNUMBER('Test Sample Data'!S120),'Test Sample Data'!S120&lt;35,'Test Sample Data'!S120&gt;0),'Test Sample Data'!S120-'Choose Housekeeping Genes'!T$20,35-'Choose Housekeeping Genes'!T$20),"")</f>
        <v/>
      </c>
      <c r="T120" s="22" t="str">
        <f>IF(SUM('Test Sample Data'!T$3:T$194)&gt;10,IF(AND(ISNUMBER('Test Sample Data'!T120),'Test Sample Data'!T120&lt;35,'Test Sample Data'!T120&gt;0),'Test Sample Data'!T120-'Choose Housekeeping Genes'!U$20,35-'Choose Housekeeping Genes'!U$20),"")</f>
        <v/>
      </c>
      <c r="U120" s="22" t="str">
        <f>IF(SUM('Test Sample Data'!U$3:U$194)&gt;10,IF(AND(ISNUMBER('Test Sample Data'!U120),'Test Sample Data'!U120&lt;35,'Test Sample Data'!U120&gt;0),'Test Sample Data'!U120-'Choose Housekeeping Genes'!V$20,35-'Choose Housekeeping Genes'!V$20),"")</f>
        <v/>
      </c>
      <c r="V120" s="22" t="str">
        <f>IF(SUM('Test Sample Data'!V$3:V$194)&gt;10,IF(AND(ISNUMBER('Test Sample Data'!V120),'Test Sample Data'!V120&lt;35,'Test Sample Data'!V120&gt;0),'Test Sample Data'!V120-'Choose Housekeeping Genes'!W$20,35-'Choose Housekeeping Genes'!W$20),"")</f>
        <v/>
      </c>
      <c r="W120" s="144" t="str">
        <f>'Control Sample Data'!A120</f>
        <v>Meg3-1</v>
      </c>
      <c r="X120" s="145" t="s">
        <v>206</v>
      </c>
      <c r="Y120" s="22" t="str">
        <f>IF(SUM('Control Sample Data'!C$3:C$194)&gt;10,IF(AND(ISNUMBER('Control Sample Data'!C120),'Control Sample Data'!C120&lt;35,'Control Sample Data'!C120&gt;0),'Control Sample Data'!C120-'Choose Housekeeping Genes'!AA$20,35-'Choose Housekeeping Genes'!AA$20),"")</f>
        <v/>
      </c>
      <c r="Z120" s="22" t="str">
        <f>IF(SUM('Control Sample Data'!D$3:D$194)&gt;10,IF(AND(ISNUMBER('Control Sample Data'!D120),'Control Sample Data'!D120&lt;35,'Control Sample Data'!D120&gt;0),'Control Sample Data'!D120-'Choose Housekeeping Genes'!AB$20,35-'Choose Housekeeping Genes'!AB$20),"")</f>
        <v/>
      </c>
      <c r="AA120" s="22" t="str">
        <f>IF(SUM('Control Sample Data'!E$3:E$194)&gt;10,IF(AND(ISNUMBER('Control Sample Data'!E120),'Control Sample Data'!E120&lt;35,'Control Sample Data'!E120&gt;0),'Control Sample Data'!E120-'Choose Housekeeping Genes'!AC$20,35-'Choose Housekeeping Genes'!AC$20),"")</f>
        <v/>
      </c>
      <c r="AB120" s="22" t="str">
        <f>IF(SUM('Control Sample Data'!F$3:F$194)&gt;10,IF(AND(ISNUMBER('Control Sample Data'!F120),'Control Sample Data'!F120&lt;35,'Control Sample Data'!F120&gt;0),'Control Sample Data'!F120-'Choose Housekeeping Genes'!AD$20,35-'Choose Housekeeping Genes'!AD$20),"")</f>
        <v/>
      </c>
      <c r="AC120" s="22" t="str">
        <f>IF(SUM('Control Sample Data'!G$3:G$194)&gt;10,IF(AND(ISNUMBER('Control Sample Data'!G120),'Control Sample Data'!G120&lt;35,'Control Sample Data'!G120&gt;0),'Control Sample Data'!G120-'Choose Housekeeping Genes'!AE$20,35-'Choose Housekeeping Genes'!AE$20),"")</f>
        <v/>
      </c>
      <c r="AD120" s="22" t="str">
        <f>IF(SUM('Control Sample Data'!H$3:H$194)&gt;10,IF(AND(ISNUMBER('Control Sample Data'!H120),'Control Sample Data'!H120&lt;35,'Control Sample Data'!H120&gt;0),'Control Sample Data'!H120-'Choose Housekeeping Genes'!AF$20,35-'Choose Housekeeping Genes'!AF$20),"")</f>
        <v/>
      </c>
      <c r="AE120" s="22" t="str">
        <f>IF(SUM('Control Sample Data'!I$3:I$194)&gt;10,IF(AND(ISNUMBER('Control Sample Data'!I120),'Control Sample Data'!I120&lt;35,'Control Sample Data'!I120&gt;0),'Control Sample Data'!I120-'Choose Housekeeping Genes'!AG$20,35-'Choose Housekeeping Genes'!AG$20),"")</f>
        <v/>
      </c>
      <c r="AF120" s="22" t="str">
        <f>IF(SUM('Control Sample Data'!J$3:J$194)&gt;10,IF(AND(ISNUMBER('Control Sample Data'!J120),'Control Sample Data'!J120&lt;35,'Control Sample Data'!J120&gt;0),'Control Sample Data'!J120-'Choose Housekeeping Genes'!AH$20,35-'Choose Housekeeping Genes'!AH$20),"")</f>
        <v/>
      </c>
      <c r="AG120" s="22" t="str">
        <f>IF(SUM('Control Sample Data'!K$3:K$194)&gt;10,IF(AND(ISNUMBER('Control Sample Data'!K120),'Control Sample Data'!K120&lt;35,'Control Sample Data'!K120&gt;0),'Control Sample Data'!K120-'Choose Housekeeping Genes'!AI$20,35-'Choose Housekeeping Genes'!AI$20),"")</f>
        <v/>
      </c>
      <c r="AH120" s="22" t="str">
        <f>IF(SUM('Control Sample Data'!L$3:L$194)&gt;10,IF(AND(ISNUMBER('Control Sample Data'!L120),'Control Sample Data'!L120&lt;35,'Control Sample Data'!L120&gt;0),'Control Sample Data'!L120-'Choose Housekeeping Genes'!AJ$20,35-'Choose Housekeeping Genes'!AJ$20),"")</f>
        <v/>
      </c>
      <c r="AI120" s="22" t="str">
        <f>IF(SUM('Control Sample Data'!M$3:M$194)&gt;10,IF(AND(ISNUMBER('Control Sample Data'!M120),'Control Sample Data'!M120&lt;35,'Control Sample Data'!M120&gt;0),'Control Sample Data'!M120-'Choose Housekeeping Genes'!AK$20,35-'Choose Housekeeping Genes'!AK$20),"")</f>
        <v/>
      </c>
      <c r="AJ120" s="22" t="str">
        <f>IF(SUM('Control Sample Data'!N$3:N$194)&gt;10,IF(AND(ISNUMBER('Control Sample Data'!N120),'Control Sample Data'!N120&lt;35,'Control Sample Data'!N120&gt;0),'Control Sample Data'!N120-'Choose Housekeeping Genes'!AL$20,35-'Choose Housekeeping Genes'!AL$20),"")</f>
        <v/>
      </c>
      <c r="AK120" s="22" t="str">
        <f>IF(SUM('Control Sample Data'!O$3:O$194)&gt;10,IF(AND(ISNUMBER('Control Sample Data'!O120),'Control Sample Data'!O120&lt;35,'Control Sample Data'!O120&gt;0),'Control Sample Data'!O120-'Choose Housekeeping Genes'!AM$20,35-'Choose Housekeeping Genes'!AM$20),"")</f>
        <v/>
      </c>
      <c r="AL120" s="22" t="str">
        <f>IF(SUM('Control Sample Data'!P$3:P$194)&gt;10,IF(AND(ISNUMBER('Control Sample Data'!P120),'Control Sample Data'!P120&lt;35,'Control Sample Data'!P120&gt;0),'Control Sample Data'!P120-'Choose Housekeeping Genes'!AN$20,35-'Choose Housekeeping Genes'!AN$20),"")</f>
        <v/>
      </c>
      <c r="AM120" s="22" t="str">
        <f>IF(SUM('Control Sample Data'!Q$3:Q$194)&gt;10,IF(AND(ISNUMBER('Control Sample Data'!Q120),'Control Sample Data'!Q120&lt;35,'Control Sample Data'!Q120&gt;0),'Control Sample Data'!Q120-'Choose Housekeeping Genes'!AO$20,35-'Choose Housekeeping Genes'!AO$20),"")</f>
        <v/>
      </c>
      <c r="AN120" s="22" t="str">
        <f>IF(SUM('Control Sample Data'!R$3:R$194)&gt;10,IF(AND(ISNUMBER('Control Sample Data'!R120),'Control Sample Data'!R120&lt;35,'Control Sample Data'!R120&gt;0),'Control Sample Data'!R120-'Choose Housekeeping Genes'!AP$20,35-'Choose Housekeeping Genes'!AP$20),"")</f>
        <v/>
      </c>
      <c r="AO120" s="22" t="str">
        <f>IF(SUM('Control Sample Data'!S$3:S$194)&gt;10,IF(AND(ISNUMBER('Control Sample Data'!S120),'Control Sample Data'!S120&lt;35,'Control Sample Data'!S120&gt;0),'Control Sample Data'!S120-'Choose Housekeeping Genes'!AQ$20,35-'Choose Housekeeping Genes'!AQ$20),"")</f>
        <v/>
      </c>
      <c r="AP120" s="22" t="str">
        <f>IF(SUM('Control Sample Data'!T$3:T$194)&gt;10,IF(AND(ISNUMBER('Control Sample Data'!T120),'Control Sample Data'!T120&lt;35,'Control Sample Data'!T120&gt;0),'Control Sample Data'!T120-'Choose Housekeeping Genes'!AR$20,35-'Choose Housekeeping Genes'!AR$20),"")</f>
        <v/>
      </c>
      <c r="AQ120" s="22" t="str">
        <f>IF(SUM('Control Sample Data'!U$3:U$194)&gt;10,IF(AND(ISNUMBER('Control Sample Data'!U120),'Control Sample Data'!U120&lt;35,'Control Sample Data'!U120&gt;0),'Control Sample Data'!U120-'Choose Housekeeping Genes'!AS$20,35-'Choose Housekeeping Genes'!AS$20),"")</f>
        <v/>
      </c>
      <c r="AR120" s="22" t="str">
        <f>IF(SUM('Control Sample Data'!V$3:V$194)&gt;10,IF(AND(ISNUMBER('Control Sample Data'!V120),'Control Sample Data'!V120&lt;35,'Control Sample Data'!V120&gt;0),'Control Sample Data'!V120-'Choose Housekeeping Genes'!AT$20,35-'Choose Housekeeping Genes'!AT$20),"")</f>
        <v/>
      </c>
      <c r="AS120" s="73" t="str">
        <f>'Control Sample Data'!A120</f>
        <v>Meg3-1</v>
      </c>
      <c r="AT120" s="21" t="s">
        <v>206</v>
      </c>
      <c r="AU120" s="22" t="str">
        <f ca="1">IF(ISNUMBER(C120-'Choose Housekeeping Genes'!D$12),C120-'Choose Housekeeping Genes'!D$12,"")</f>
        <v/>
      </c>
      <c r="AV120" s="22" t="str">
        <f ca="1">IF(ISNUMBER(D120-'Choose Housekeeping Genes'!E$12),D120-'Choose Housekeeping Genes'!E$12,"")</f>
        <v/>
      </c>
      <c r="AW120" s="22" t="str">
        <f ca="1">IF(ISNUMBER(E120-'Choose Housekeeping Genes'!F$12),E120-'Choose Housekeeping Genes'!F$12,"")</f>
        <v/>
      </c>
      <c r="AX120" s="22" t="str">
        <f ca="1">IF(ISNUMBER(F120-'Choose Housekeeping Genes'!G$12),F120-'Choose Housekeeping Genes'!G$12,"")</f>
        <v/>
      </c>
      <c r="AY120" s="22" t="str">
        <f ca="1">IF(ISNUMBER(G120-'Choose Housekeeping Genes'!H$12),G120-'Choose Housekeeping Genes'!H$12,"")</f>
        <v/>
      </c>
      <c r="AZ120" s="22" t="str">
        <f ca="1">IF(ISNUMBER(H120-'Choose Housekeeping Genes'!I$12),H120-'Choose Housekeeping Genes'!I$12,"")</f>
        <v/>
      </c>
      <c r="BA120" s="22" t="str">
        <f ca="1">IF(ISNUMBER(I120-'Choose Housekeeping Genes'!J$12),I120-'Choose Housekeeping Genes'!J$12,"")</f>
        <v/>
      </c>
      <c r="BB120" s="22" t="str">
        <f ca="1">IF(ISNUMBER(J120-'Choose Housekeeping Genes'!K$12),J120-'Choose Housekeeping Genes'!K$12,"")</f>
        <v/>
      </c>
      <c r="BC120" s="22" t="str">
        <f ca="1">IF(ISNUMBER(K120-'Choose Housekeeping Genes'!L$12),K120-'Choose Housekeeping Genes'!L$12,"")</f>
        <v/>
      </c>
      <c r="BD120" s="22" t="str">
        <f ca="1">IF(ISNUMBER(L120-'Choose Housekeeping Genes'!M$12),L120-'Choose Housekeeping Genes'!M$12,"")</f>
        <v/>
      </c>
      <c r="BE120" s="22" t="str">
        <f ca="1">IF(ISNUMBER(M120-'Choose Housekeeping Genes'!N$12),M120-'Choose Housekeeping Genes'!N$12,"")</f>
        <v/>
      </c>
      <c r="BF120" s="22" t="str">
        <f ca="1">IF(ISNUMBER(N120-'Choose Housekeeping Genes'!O$12),N120-'Choose Housekeeping Genes'!O$12,"")</f>
        <v/>
      </c>
      <c r="BG120" s="22" t="str">
        <f ca="1">IF(ISNUMBER(O120-'Choose Housekeeping Genes'!P$12),O120-'Choose Housekeeping Genes'!P$12,"")</f>
        <v/>
      </c>
      <c r="BH120" s="22" t="str">
        <f ca="1">IF(ISNUMBER(P120-'Choose Housekeeping Genes'!Q$12),P120-'Choose Housekeeping Genes'!Q$12,"")</f>
        <v/>
      </c>
      <c r="BI120" s="22" t="str">
        <f ca="1">IF(ISNUMBER(Q120-'Choose Housekeeping Genes'!R$12),Q120-'Choose Housekeeping Genes'!R$12,"")</f>
        <v/>
      </c>
      <c r="BJ120" s="22" t="str">
        <f ca="1">IF(ISNUMBER(R120-'Choose Housekeeping Genes'!S$12),R120-'Choose Housekeeping Genes'!S$12,"")</f>
        <v/>
      </c>
      <c r="BK120" s="22" t="str">
        <f ca="1">IF(ISNUMBER(S120-'Choose Housekeeping Genes'!T$12),S120-'Choose Housekeeping Genes'!T$12,"")</f>
        <v/>
      </c>
      <c r="BL120" s="22" t="str">
        <f ca="1">IF(ISNUMBER(T120-'Choose Housekeeping Genes'!U$12),T120-'Choose Housekeeping Genes'!U$12,"")</f>
        <v/>
      </c>
      <c r="BM120" s="22" t="str">
        <f ca="1">IF(ISNUMBER(U120-'Choose Housekeeping Genes'!V$12),U120-'Choose Housekeeping Genes'!V$12,"")</f>
        <v/>
      </c>
      <c r="BN120" s="22" t="str">
        <f ca="1">IF(ISNUMBER(V120-'Choose Housekeeping Genes'!W$12),V120-'Choose Housekeeping Genes'!W$12,"")</f>
        <v/>
      </c>
      <c r="BO120" s="147" t="str">
        <f t="shared" si="91"/>
        <v>Meg3-1</v>
      </c>
      <c r="BP120" s="145" t="s">
        <v>206</v>
      </c>
      <c r="BQ120" s="22" t="str">
        <f ca="1">IF(ISNUMBER(Y120-'Choose Housekeeping Genes'!AA$12),Y120-'Choose Housekeeping Genes'!AA$12,"")</f>
        <v/>
      </c>
      <c r="BR120" s="22" t="str">
        <f ca="1">IF(ISNUMBER(Z120-'Choose Housekeeping Genes'!AB$12),Z120-'Choose Housekeeping Genes'!AB$12,"")</f>
        <v/>
      </c>
      <c r="BS120" s="22" t="str">
        <f ca="1">IF(ISNUMBER(AA120-'Choose Housekeeping Genes'!AC$12),AA120-'Choose Housekeeping Genes'!AC$12,"")</f>
        <v/>
      </c>
      <c r="BT120" s="22" t="str">
        <f ca="1">IF(ISNUMBER(AB120-'Choose Housekeeping Genes'!AD$12),AB120-'Choose Housekeeping Genes'!AD$12,"")</f>
        <v/>
      </c>
      <c r="BU120" s="22" t="str">
        <f ca="1">IF(ISNUMBER(AC120-'Choose Housekeeping Genes'!AE$12),AC120-'Choose Housekeeping Genes'!AE$12,"")</f>
        <v/>
      </c>
      <c r="BV120" s="22" t="str">
        <f ca="1">IF(ISNUMBER(AD120-'Choose Housekeeping Genes'!AF$12),AD120-'Choose Housekeeping Genes'!AF$12,"")</f>
        <v/>
      </c>
      <c r="BW120" s="22" t="str">
        <f ca="1">IF(ISNUMBER(AE120-'Choose Housekeeping Genes'!AG$12),AE120-'Choose Housekeeping Genes'!AG$12,"")</f>
        <v/>
      </c>
      <c r="BX120" s="22" t="str">
        <f ca="1">IF(ISNUMBER(AF120-'Choose Housekeeping Genes'!AH$12),AF120-'Choose Housekeeping Genes'!AH$12,"")</f>
        <v/>
      </c>
      <c r="BY120" s="22" t="str">
        <f ca="1">IF(ISNUMBER(AG120-'Choose Housekeeping Genes'!AI$12),AG120-'Choose Housekeeping Genes'!AI$12,"")</f>
        <v/>
      </c>
      <c r="BZ120" s="22" t="str">
        <f ca="1">IF(ISNUMBER(AH120-'Choose Housekeeping Genes'!AJ$12),AH120-'Choose Housekeeping Genes'!AJ$12,"")</f>
        <v/>
      </c>
      <c r="CA120" s="22" t="str">
        <f ca="1">IF(ISNUMBER(AI120-'Choose Housekeeping Genes'!AK$12),AI120-'Choose Housekeeping Genes'!AK$12,"")</f>
        <v/>
      </c>
      <c r="CB120" s="22" t="str">
        <f ca="1">IF(ISNUMBER(AJ120-'Choose Housekeeping Genes'!AL$12),AJ120-'Choose Housekeeping Genes'!AL$12,"")</f>
        <v/>
      </c>
      <c r="CC120" s="22" t="str">
        <f ca="1">IF(ISNUMBER(AK120-'Choose Housekeeping Genes'!AM$12),AK120-'Choose Housekeeping Genes'!AM$12,"")</f>
        <v/>
      </c>
      <c r="CD120" s="22" t="str">
        <f ca="1">IF(ISNUMBER(AL120-'Choose Housekeeping Genes'!AN$12),AL120-'Choose Housekeeping Genes'!AN$12,"")</f>
        <v/>
      </c>
      <c r="CE120" s="22" t="str">
        <f ca="1">IF(ISNUMBER(AM120-'Choose Housekeeping Genes'!AO$12),AM120-'Choose Housekeeping Genes'!AO$12,"")</f>
        <v/>
      </c>
      <c r="CF120" s="22" t="str">
        <f ca="1">IF(ISNUMBER(AN120-'Choose Housekeeping Genes'!AP$12),AN120-'Choose Housekeeping Genes'!AP$12,"")</f>
        <v/>
      </c>
      <c r="CG120" s="22" t="str">
        <f ca="1">IF(ISNUMBER(AO120-'Choose Housekeeping Genes'!AQ$12),AO120-'Choose Housekeeping Genes'!AQ$12,"")</f>
        <v/>
      </c>
      <c r="CH120" s="22" t="str">
        <f ca="1">IF(ISNUMBER(AP120-'Choose Housekeeping Genes'!AR$12),AP120-'Choose Housekeeping Genes'!AR$12,"")</f>
        <v/>
      </c>
      <c r="CI120" s="22" t="str">
        <f ca="1">IF(ISNUMBER(AQ120-'Choose Housekeeping Genes'!AS$12),AQ120-'Choose Housekeeping Genes'!AS$12,"")</f>
        <v/>
      </c>
      <c r="CJ120" s="22" t="str">
        <f ca="1">IF(ISNUMBER(AR120-'Choose Housekeeping Genes'!AT$12),AR120-'Choose Housekeeping Genes'!AT$12,"")</f>
        <v/>
      </c>
      <c r="CK120" s="69" t="e">
        <f t="shared" ca="1" si="49"/>
        <v>#DIV/0!</v>
      </c>
      <c r="CL120" s="148" t="e">
        <f t="shared" ca="1" si="50"/>
        <v>#DIV/0!</v>
      </c>
      <c r="DA120" s="73" t="str">
        <f>'Transcript table'!C128</f>
        <v>Meg3-1</v>
      </c>
      <c r="DB120" s="21" t="s">
        <v>206</v>
      </c>
      <c r="DC120" s="68" t="str">
        <f t="shared" ca="1" si="51"/>
        <v/>
      </c>
      <c r="DD120" s="68" t="str">
        <f t="shared" ca="1" si="52"/>
        <v/>
      </c>
      <c r="DE120" s="68" t="str">
        <f t="shared" ca="1" si="53"/>
        <v/>
      </c>
      <c r="DF120" s="68" t="str">
        <f t="shared" ca="1" si="54"/>
        <v/>
      </c>
      <c r="DG120" s="68" t="str">
        <f t="shared" ca="1" si="55"/>
        <v/>
      </c>
      <c r="DH120" s="68" t="str">
        <f t="shared" ca="1" si="56"/>
        <v/>
      </c>
      <c r="DI120" s="68" t="str">
        <f t="shared" ca="1" si="57"/>
        <v/>
      </c>
      <c r="DJ120" s="68" t="str">
        <f t="shared" ca="1" si="58"/>
        <v/>
      </c>
      <c r="DK120" s="68" t="str">
        <f t="shared" ca="1" si="59"/>
        <v/>
      </c>
      <c r="DL120" s="68" t="str">
        <f t="shared" ca="1" si="60"/>
        <v/>
      </c>
      <c r="DM120" s="68" t="str">
        <f t="shared" ca="1" si="61"/>
        <v/>
      </c>
      <c r="DN120" s="68" t="str">
        <f t="shared" ca="1" si="62"/>
        <v/>
      </c>
      <c r="DO120" s="68" t="str">
        <f t="shared" ca="1" si="63"/>
        <v/>
      </c>
      <c r="DP120" s="68" t="str">
        <f t="shared" ca="1" si="64"/>
        <v/>
      </c>
      <c r="DQ120" s="68" t="str">
        <f t="shared" ca="1" si="65"/>
        <v/>
      </c>
      <c r="DR120" s="68" t="str">
        <f t="shared" ca="1" si="66"/>
        <v/>
      </c>
      <c r="DS120" s="68" t="str">
        <f t="shared" ca="1" si="67"/>
        <v/>
      </c>
      <c r="DT120" s="68" t="str">
        <f t="shared" ca="1" si="68"/>
        <v/>
      </c>
      <c r="DU120" s="68" t="str">
        <f t="shared" ca="1" si="69"/>
        <v/>
      </c>
      <c r="DV120" s="68" t="str">
        <f t="shared" ca="1" si="70"/>
        <v/>
      </c>
      <c r="DW120" s="146" t="str">
        <f>'Transcript table'!C128</f>
        <v>Meg3-1</v>
      </c>
      <c r="DX120" s="145" t="s">
        <v>206</v>
      </c>
      <c r="DY120" s="68" t="str">
        <f t="shared" ca="1" si="71"/>
        <v/>
      </c>
      <c r="DZ120" s="68" t="str">
        <f t="shared" ca="1" si="72"/>
        <v/>
      </c>
      <c r="EA120" s="68" t="str">
        <f t="shared" ca="1" si="73"/>
        <v/>
      </c>
      <c r="EB120" s="68" t="str">
        <f t="shared" ca="1" si="74"/>
        <v/>
      </c>
      <c r="EC120" s="68" t="str">
        <f t="shared" ca="1" si="75"/>
        <v/>
      </c>
      <c r="ED120" s="68" t="str">
        <f t="shared" ca="1" si="76"/>
        <v/>
      </c>
      <c r="EE120" s="68" t="str">
        <f t="shared" ca="1" si="77"/>
        <v/>
      </c>
      <c r="EF120" s="68" t="str">
        <f t="shared" ca="1" si="78"/>
        <v/>
      </c>
      <c r="EG120" s="68" t="str">
        <f t="shared" ca="1" si="79"/>
        <v/>
      </c>
      <c r="EH120" s="68" t="str">
        <f t="shared" ca="1" si="80"/>
        <v/>
      </c>
      <c r="EI120" s="68" t="str">
        <f t="shared" ca="1" si="81"/>
        <v/>
      </c>
      <c r="EJ120" s="68" t="str">
        <f t="shared" ca="1" si="82"/>
        <v/>
      </c>
      <c r="EK120" s="68" t="str">
        <f t="shared" ca="1" si="83"/>
        <v/>
      </c>
      <c r="EL120" s="68" t="str">
        <f t="shared" ca="1" si="84"/>
        <v/>
      </c>
      <c r="EM120" s="68" t="str">
        <f t="shared" ca="1" si="85"/>
        <v/>
      </c>
      <c r="EN120" s="68" t="str">
        <f t="shared" ca="1" si="86"/>
        <v/>
      </c>
      <c r="EO120" s="68" t="str">
        <f t="shared" ca="1" si="87"/>
        <v/>
      </c>
      <c r="EP120" s="68" t="str">
        <f t="shared" ca="1" si="88"/>
        <v/>
      </c>
      <c r="EQ120" s="68" t="str">
        <f t="shared" ca="1" si="89"/>
        <v/>
      </c>
      <c r="ER120" s="68" t="str">
        <f t="shared" ca="1" si="90"/>
        <v/>
      </c>
    </row>
    <row r="121" spans="1:148" ht="12.75" customHeight="1">
      <c r="A121" s="139" t="str">
        <f>'Test Sample Data'!A121</f>
        <v>Meg3-2</v>
      </c>
      <c r="B121" s="141" t="s">
        <v>204</v>
      </c>
      <c r="C121" s="22" t="str">
        <f>IF(SUM('Test Sample Data'!C$3:C$194)&gt;10,IF(AND(ISNUMBER('Test Sample Data'!C121),'Test Sample Data'!C121&lt;35,'Test Sample Data'!C121&gt;0),'Test Sample Data'!C121-'Choose Housekeeping Genes'!D$20,35-'Choose Housekeeping Genes'!D$20),"")</f>
        <v/>
      </c>
      <c r="D121" s="22" t="str">
        <f>IF(SUM('Test Sample Data'!D$3:D$194)&gt;10,IF(AND(ISNUMBER('Test Sample Data'!D121),'Test Sample Data'!D121&lt;35,'Test Sample Data'!D121&gt;0),'Test Sample Data'!D121-'Choose Housekeeping Genes'!E$20,35-'Choose Housekeeping Genes'!E$20),"")</f>
        <v/>
      </c>
      <c r="E121" s="22" t="str">
        <f>IF(SUM('Test Sample Data'!E$3:E$194)&gt;10,IF(AND(ISNUMBER('Test Sample Data'!E121),'Test Sample Data'!E121&lt;35,'Test Sample Data'!E121&gt;0),'Test Sample Data'!E121-'Choose Housekeeping Genes'!F$20,35-'Choose Housekeeping Genes'!F$20),"")</f>
        <v/>
      </c>
      <c r="F121" s="22" t="str">
        <f>IF(SUM('Test Sample Data'!F$3:F$194)&gt;10,IF(AND(ISNUMBER('Test Sample Data'!F121),'Test Sample Data'!F121&lt;35,'Test Sample Data'!F121&gt;0),'Test Sample Data'!F121-'Choose Housekeeping Genes'!G$20,35-'Choose Housekeeping Genes'!G$20),"")</f>
        <v/>
      </c>
      <c r="G121" s="22" t="str">
        <f>IF(SUM('Test Sample Data'!G$3:G$194)&gt;10,IF(AND(ISNUMBER('Test Sample Data'!G121),'Test Sample Data'!G121&lt;35,'Test Sample Data'!G121&gt;0),'Test Sample Data'!G121-'Choose Housekeeping Genes'!H$20,35-'Choose Housekeeping Genes'!H$20),"")</f>
        <v/>
      </c>
      <c r="H121" s="22" t="str">
        <f>IF(SUM('Test Sample Data'!H$3:H$194)&gt;10,IF(AND(ISNUMBER('Test Sample Data'!H121),'Test Sample Data'!H121&lt;35,'Test Sample Data'!H121&gt;0),'Test Sample Data'!H121-'Choose Housekeeping Genes'!I$20,35-'Choose Housekeeping Genes'!I$20),"")</f>
        <v/>
      </c>
      <c r="I121" s="22" t="str">
        <f>IF(SUM('Test Sample Data'!I$3:I$194)&gt;10,IF(AND(ISNUMBER('Test Sample Data'!I121),'Test Sample Data'!I121&lt;35,'Test Sample Data'!I121&gt;0),'Test Sample Data'!I121-'Choose Housekeeping Genes'!J$20,35-'Choose Housekeeping Genes'!J$20),"")</f>
        <v/>
      </c>
      <c r="J121" s="22" t="str">
        <f>IF(SUM('Test Sample Data'!J$3:J$194)&gt;10,IF(AND(ISNUMBER('Test Sample Data'!J121),'Test Sample Data'!J121&lt;35,'Test Sample Data'!J121&gt;0),'Test Sample Data'!J121-'Choose Housekeeping Genes'!K$20,35-'Choose Housekeeping Genes'!K$20),"")</f>
        <v/>
      </c>
      <c r="K121" s="22" t="str">
        <f>IF(SUM('Test Sample Data'!K$3:K$194)&gt;10,IF(AND(ISNUMBER('Test Sample Data'!K121),'Test Sample Data'!K121&lt;35,'Test Sample Data'!K121&gt;0),'Test Sample Data'!K121-'Choose Housekeeping Genes'!L$20,35-'Choose Housekeeping Genes'!L$20),"")</f>
        <v/>
      </c>
      <c r="L121" s="22" t="str">
        <f>IF(SUM('Test Sample Data'!L$3:L$194)&gt;10,IF(AND(ISNUMBER('Test Sample Data'!L121),'Test Sample Data'!L121&lt;35,'Test Sample Data'!L121&gt;0),'Test Sample Data'!L121-'Choose Housekeeping Genes'!M$20,35-'Choose Housekeeping Genes'!M$20),"")</f>
        <v/>
      </c>
      <c r="M121" s="22" t="str">
        <f>IF(SUM('Test Sample Data'!M$3:M$194)&gt;10,IF(AND(ISNUMBER('Test Sample Data'!M121),'Test Sample Data'!M121&lt;35,'Test Sample Data'!M121&gt;0),'Test Sample Data'!M121-'Choose Housekeeping Genes'!N$20,35-'Choose Housekeeping Genes'!N$20),"")</f>
        <v/>
      </c>
      <c r="N121" s="22" t="str">
        <f>IF(SUM('Test Sample Data'!N$3:N$194)&gt;10,IF(AND(ISNUMBER('Test Sample Data'!N121),'Test Sample Data'!N121&lt;35,'Test Sample Data'!N121&gt;0),'Test Sample Data'!N121-'Choose Housekeeping Genes'!O$20,35-'Choose Housekeeping Genes'!O$20),"")</f>
        <v/>
      </c>
      <c r="O121" s="22" t="str">
        <f>IF(SUM('Test Sample Data'!O$3:O$194)&gt;10,IF(AND(ISNUMBER('Test Sample Data'!O121),'Test Sample Data'!O121&lt;35,'Test Sample Data'!O121&gt;0),'Test Sample Data'!O121-'Choose Housekeeping Genes'!P$20,35-'Choose Housekeeping Genes'!P$20),"")</f>
        <v/>
      </c>
      <c r="P121" s="22" t="str">
        <f>IF(SUM('Test Sample Data'!P$3:P$194)&gt;10,IF(AND(ISNUMBER('Test Sample Data'!P121),'Test Sample Data'!P121&lt;35,'Test Sample Data'!P121&gt;0),'Test Sample Data'!P121-'Choose Housekeeping Genes'!Q$20,35-'Choose Housekeeping Genes'!Q$20),"")</f>
        <v/>
      </c>
      <c r="Q121" s="22" t="str">
        <f>IF(SUM('Test Sample Data'!Q$3:Q$194)&gt;10,IF(AND(ISNUMBER('Test Sample Data'!Q121),'Test Sample Data'!Q121&lt;35,'Test Sample Data'!Q121&gt;0),'Test Sample Data'!Q121-'Choose Housekeeping Genes'!R$20,35-'Choose Housekeeping Genes'!R$20),"")</f>
        <v/>
      </c>
      <c r="R121" s="22" t="str">
        <f>IF(SUM('Test Sample Data'!R$3:R$194)&gt;10,IF(AND(ISNUMBER('Test Sample Data'!R121),'Test Sample Data'!R121&lt;35,'Test Sample Data'!R121&gt;0),'Test Sample Data'!R121-'Choose Housekeeping Genes'!S$20,35-'Choose Housekeeping Genes'!S$20),"")</f>
        <v/>
      </c>
      <c r="S121" s="22" t="str">
        <f>IF(SUM('Test Sample Data'!S$3:S$194)&gt;10,IF(AND(ISNUMBER('Test Sample Data'!S121),'Test Sample Data'!S121&lt;35,'Test Sample Data'!S121&gt;0),'Test Sample Data'!S121-'Choose Housekeeping Genes'!T$20,35-'Choose Housekeeping Genes'!T$20),"")</f>
        <v/>
      </c>
      <c r="T121" s="22" t="str">
        <f>IF(SUM('Test Sample Data'!T$3:T$194)&gt;10,IF(AND(ISNUMBER('Test Sample Data'!T121),'Test Sample Data'!T121&lt;35,'Test Sample Data'!T121&gt;0),'Test Sample Data'!T121-'Choose Housekeeping Genes'!U$20,35-'Choose Housekeeping Genes'!U$20),"")</f>
        <v/>
      </c>
      <c r="U121" s="22" t="str">
        <f>IF(SUM('Test Sample Data'!U$3:U$194)&gt;10,IF(AND(ISNUMBER('Test Sample Data'!U121),'Test Sample Data'!U121&lt;35,'Test Sample Data'!U121&gt;0),'Test Sample Data'!U121-'Choose Housekeeping Genes'!V$20,35-'Choose Housekeeping Genes'!V$20),"")</f>
        <v/>
      </c>
      <c r="V121" s="22" t="str">
        <f>IF(SUM('Test Sample Data'!V$3:V$194)&gt;10,IF(AND(ISNUMBER('Test Sample Data'!V121),'Test Sample Data'!V121&lt;35,'Test Sample Data'!V121&gt;0),'Test Sample Data'!V121-'Choose Housekeeping Genes'!W$20,35-'Choose Housekeeping Genes'!W$20),"")</f>
        <v/>
      </c>
      <c r="W121" s="144" t="str">
        <f>'Control Sample Data'!A121</f>
        <v>Meg3-2</v>
      </c>
      <c r="X121" s="145" t="s">
        <v>204</v>
      </c>
      <c r="Y121" s="22" t="str">
        <f>IF(SUM('Control Sample Data'!C$3:C$194)&gt;10,IF(AND(ISNUMBER('Control Sample Data'!C121),'Control Sample Data'!C121&lt;35,'Control Sample Data'!C121&gt;0),'Control Sample Data'!C121-'Choose Housekeeping Genes'!AA$20,35-'Choose Housekeeping Genes'!AA$20),"")</f>
        <v/>
      </c>
      <c r="Z121" s="22" t="str">
        <f>IF(SUM('Control Sample Data'!D$3:D$194)&gt;10,IF(AND(ISNUMBER('Control Sample Data'!D121),'Control Sample Data'!D121&lt;35,'Control Sample Data'!D121&gt;0),'Control Sample Data'!D121-'Choose Housekeeping Genes'!AB$20,35-'Choose Housekeeping Genes'!AB$20),"")</f>
        <v/>
      </c>
      <c r="AA121" s="22" t="str">
        <f>IF(SUM('Control Sample Data'!E$3:E$194)&gt;10,IF(AND(ISNUMBER('Control Sample Data'!E121),'Control Sample Data'!E121&lt;35,'Control Sample Data'!E121&gt;0),'Control Sample Data'!E121-'Choose Housekeeping Genes'!AC$20,35-'Choose Housekeeping Genes'!AC$20),"")</f>
        <v/>
      </c>
      <c r="AB121" s="22" t="str">
        <f>IF(SUM('Control Sample Data'!F$3:F$194)&gt;10,IF(AND(ISNUMBER('Control Sample Data'!F121),'Control Sample Data'!F121&lt;35,'Control Sample Data'!F121&gt;0),'Control Sample Data'!F121-'Choose Housekeeping Genes'!AD$20,35-'Choose Housekeeping Genes'!AD$20),"")</f>
        <v/>
      </c>
      <c r="AC121" s="22" t="str">
        <f>IF(SUM('Control Sample Data'!G$3:G$194)&gt;10,IF(AND(ISNUMBER('Control Sample Data'!G121),'Control Sample Data'!G121&lt;35,'Control Sample Data'!G121&gt;0),'Control Sample Data'!G121-'Choose Housekeeping Genes'!AE$20,35-'Choose Housekeeping Genes'!AE$20),"")</f>
        <v/>
      </c>
      <c r="AD121" s="22" t="str">
        <f>IF(SUM('Control Sample Data'!H$3:H$194)&gt;10,IF(AND(ISNUMBER('Control Sample Data'!H121),'Control Sample Data'!H121&lt;35,'Control Sample Data'!H121&gt;0),'Control Sample Data'!H121-'Choose Housekeeping Genes'!AF$20,35-'Choose Housekeeping Genes'!AF$20),"")</f>
        <v/>
      </c>
      <c r="AE121" s="22" t="str">
        <f>IF(SUM('Control Sample Data'!I$3:I$194)&gt;10,IF(AND(ISNUMBER('Control Sample Data'!I121),'Control Sample Data'!I121&lt;35,'Control Sample Data'!I121&gt;0),'Control Sample Data'!I121-'Choose Housekeeping Genes'!AG$20,35-'Choose Housekeeping Genes'!AG$20),"")</f>
        <v/>
      </c>
      <c r="AF121" s="22" t="str">
        <f>IF(SUM('Control Sample Data'!J$3:J$194)&gt;10,IF(AND(ISNUMBER('Control Sample Data'!J121),'Control Sample Data'!J121&lt;35,'Control Sample Data'!J121&gt;0),'Control Sample Data'!J121-'Choose Housekeeping Genes'!AH$20,35-'Choose Housekeeping Genes'!AH$20),"")</f>
        <v/>
      </c>
      <c r="AG121" s="22" t="str">
        <f>IF(SUM('Control Sample Data'!K$3:K$194)&gt;10,IF(AND(ISNUMBER('Control Sample Data'!K121),'Control Sample Data'!K121&lt;35,'Control Sample Data'!K121&gt;0),'Control Sample Data'!K121-'Choose Housekeeping Genes'!AI$20,35-'Choose Housekeeping Genes'!AI$20),"")</f>
        <v/>
      </c>
      <c r="AH121" s="22" t="str">
        <f>IF(SUM('Control Sample Data'!L$3:L$194)&gt;10,IF(AND(ISNUMBER('Control Sample Data'!L121),'Control Sample Data'!L121&lt;35,'Control Sample Data'!L121&gt;0),'Control Sample Data'!L121-'Choose Housekeeping Genes'!AJ$20,35-'Choose Housekeeping Genes'!AJ$20),"")</f>
        <v/>
      </c>
      <c r="AI121" s="22" t="str">
        <f>IF(SUM('Control Sample Data'!M$3:M$194)&gt;10,IF(AND(ISNUMBER('Control Sample Data'!M121),'Control Sample Data'!M121&lt;35,'Control Sample Data'!M121&gt;0),'Control Sample Data'!M121-'Choose Housekeeping Genes'!AK$20,35-'Choose Housekeeping Genes'!AK$20),"")</f>
        <v/>
      </c>
      <c r="AJ121" s="22" t="str">
        <f>IF(SUM('Control Sample Data'!N$3:N$194)&gt;10,IF(AND(ISNUMBER('Control Sample Data'!N121),'Control Sample Data'!N121&lt;35,'Control Sample Data'!N121&gt;0),'Control Sample Data'!N121-'Choose Housekeeping Genes'!AL$20,35-'Choose Housekeeping Genes'!AL$20),"")</f>
        <v/>
      </c>
      <c r="AK121" s="22" t="str">
        <f>IF(SUM('Control Sample Data'!O$3:O$194)&gt;10,IF(AND(ISNUMBER('Control Sample Data'!O121),'Control Sample Data'!O121&lt;35,'Control Sample Data'!O121&gt;0),'Control Sample Data'!O121-'Choose Housekeeping Genes'!AM$20,35-'Choose Housekeeping Genes'!AM$20),"")</f>
        <v/>
      </c>
      <c r="AL121" s="22" t="str">
        <f>IF(SUM('Control Sample Data'!P$3:P$194)&gt;10,IF(AND(ISNUMBER('Control Sample Data'!P121),'Control Sample Data'!P121&lt;35,'Control Sample Data'!P121&gt;0),'Control Sample Data'!P121-'Choose Housekeeping Genes'!AN$20,35-'Choose Housekeeping Genes'!AN$20),"")</f>
        <v/>
      </c>
      <c r="AM121" s="22" t="str">
        <f>IF(SUM('Control Sample Data'!Q$3:Q$194)&gt;10,IF(AND(ISNUMBER('Control Sample Data'!Q121),'Control Sample Data'!Q121&lt;35,'Control Sample Data'!Q121&gt;0),'Control Sample Data'!Q121-'Choose Housekeeping Genes'!AO$20,35-'Choose Housekeeping Genes'!AO$20),"")</f>
        <v/>
      </c>
      <c r="AN121" s="22" t="str">
        <f>IF(SUM('Control Sample Data'!R$3:R$194)&gt;10,IF(AND(ISNUMBER('Control Sample Data'!R121),'Control Sample Data'!R121&lt;35,'Control Sample Data'!R121&gt;0),'Control Sample Data'!R121-'Choose Housekeeping Genes'!AP$20,35-'Choose Housekeeping Genes'!AP$20),"")</f>
        <v/>
      </c>
      <c r="AO121" s="22" t="str">
        <f>IF(SUM('Control Sample Data'!S$3:S$194)&gt;10,IF(AND(ISNUMBER('Control Sample Data'!S121),'Control Sample Data'!S121&lt;35,'Control Sample Data'!S121&gt;0),'Control Sample Data'!S121-'Choose Housekeeping Genes'!AQ$20,35-'Choose Housekeeping Genes'!AQ$20),"")</f>
        <v/>
      </c>
      <c r="AP121" s="22" t="str">
        <f>IF(SUM('Control Sample Data'!T$3:T$194)&gt;10,IF(AND(ISNUMBER('Control Sample Data'!T121),'Control Sample Data'!T121&lt;35,'Control Sample Data'!T121&gt;0),'Control Sample Data'!T121-'Choose Housekeeping Genes'!AR$20,35-'Choose Housekeeping Genes'!AR$20),"")</f>
        <v/>
      </c>
      <c r="AQ121" s="22" t="str">
        <f>IF(SUM('Control Sample Data'!U$3:U$194)&gt;10,IF(AND(ISNUMBER('Control Sample Data'!U121),'Control Sample Data'!U121&lt;35,'Control Sample Data'!U121&gt;0),'Control Sample Data'!U121-'Choose Housekeeping Genes'!AS$20,35-'Choose Housekeeping Genes'!AS$20),"")</f>
        <v/>
      </c>
      <c r="AR121" s="22" t="str">
        <f>IF(SUM('Control Sample Data'!V$3:V$194)&gt;10,IF(AND(ISNUMBER('Control Sample Data'!V121),'Control Sample Data'!V121&lt;35,'Control Sample Data'!V121&gt;0),'Control Sample Data'!V121-'Choose Housekeeping Genes'!AT$20,35-'Choose Housekeeping Genes'!AT$20),"")</f>
        <v/>
      </c>
      <c r="AS121" s="73" t="str">
        <f>'Control Sample Data'!A121</f>
        <v>Meg3-2</v>
      </c>
      <c r="AT121" s="21" t="s">
        <v>204</v>
      </c>
      <c r="AU121" s="22" t="str">
        <f ca="1">IF(ISNUMBER(C121-'Choose Housekeeping Genes'!D$12),C121-'Choose Housekeeping Genes'!D$12,"")</f>
        <v/>
      </c>
      <c r="AV121" s="22" t="str">
        <f ca="1">IF(ISNUMBER(D121-'Choose Housekeeping Genes'!E$12),D121-'Choose Housekeeping Genes'!E$12,"")</f>
        <v/>
      </c>
      <c r="AW121" s="22" t="str">
        <f ca="1">IF(ISNUMBER(E121-'Choose Housekeeping Genes'!F$12),E121-'Choose Housekeeping Genes'!F$12,"")</f>
        <v/>
      </c>
      <c r="AX121" s="22" t="str">
        <f ca="1">IF(ISNUMBER(F121-'Choose Housekeeping Genes'!G$12),F121-'Choose Housekeeping Genes'!G$12,"")</f>
        <v/>
      </c>
      <c r="AY121" s="22" t="str">
        <f ca="1">IF(ISNUMBER(G121-'Choose Housekeeping Genes'!H$12),G121-'Choose Housekeeping Genes'!H$12,"")</f>
        <v/>
      </c>
      <c r="AZ121" s="22" t="str">
        <f ca="1">IF(ISNUMBER(H121-'Choose Housekeeping Genes'!I$12),H121-'Choose Housekeeping Genes'!I$12,"")</f>
        <v/>
      </c>
      <c r="BA121" s="22" t="str">
        <f ca="1">IF(ISNUMBER(I121-'Choose Housekeeping Genes'!J$12),I121-'Choose Housekeeping Genes'!J$12,"")</f>
        <v/>
      </c>
      <c r="BB121" s="22" t="str">
        <f ca="1">IF(ISNUMBER(J121-'Choose Housekeeping Genes'!K$12),J121-'Choose Housekeeping Genes'!K$12,"")</f>
        <v/>
      </c>
      <c r="BC121" s="22" t="str">
        <f ca="1">IF(ISNUMBER(K121-'Choose Housekeeping Genes'!L$12),K121-'Choose Housekeeping Genes'!L$12,"")</f>
        <v/>
      </c>
      <c r="BD121" s="22" t="str">
        <f ca="1">IF(ISNUMBER(L121-'Choose Housekeeping Genes'!M$12),L121-'Choose Housekeeping Genes'!M$12,"")</f>
        <v/>
      </c>
      <c r="BE121" s="22" t="str">
        <f ca="1">IF(ISNUMBER(M121-'Choose Housekeeping Genes'!N$12),M121-'Choose Housekeeping Genes'!N$12,"")</f>
        <v/>
      </c>
      <c r="BF121" s="22" t="str">
        <f ca="1">IF(ISNUMBER(N121-'Choose Housekeeping Genes'!O$12),N121-'Choose Housekeeping Genes'!O$12,"")</f>
        <v/>
      </c>
      <c r="BG121" s="22" t="str">
        <f ca="1">IF(ISNUMBER(O121-'Choose Housekeeping Genes'!P$12),O121-'Choose Housekeeping Genes'!P$12,"")</f>
        <v/>
      </c>
      <c r="BH121" s="22" t="str">
        <f ca="1">IF(ISNUMBER(P121-'Choose Housekeeping Genes'!Q$12),P121-'Choose Housekeeping Genes'!Q$12,"")</f>
        <v/>
      </c>
      <c r="BI121" s="22" t="str">
        <f ca="1">IF(ISNUMBER(Q121-'Choose Housekeeping Genes'!R$12),Q121-'Choose Housekeeping Genes'!R$12,"")</f>
        <v/>
      </c>
      <c r="BJ121" s="22" t="str">
        <f ca="1">IF(ISNUMBER(R121-'Choose Housekeeping Genes'!S$12),R121-'Choose Housekeeping Genes'!S$12,"")</f>
        <v/>
      </c>
      <c r="BK121" s="22" t="str">
        <f ca="1">IF(ISNUMBER(S121-'Choose Housekeeping Genes'!T$12),S121-'Choose Housekeeping Genes'!T$12,"")</f>
        <v/>
      </c>
      <c r="BL121" s="22" t="str">
        <f ca="1">IF(ISNUMBER(T121-'Choose Housekeeping Genes'!U$12),T121-'Choose Housekeeping Genes'!U$12,"")</f>
        <v/>
      </c>
      <c r="BM121" s="22" t="str">
        <f ca="1">IF(ISNUMBER(U121-'Choose Housekeeping Genes'!V$12),U121-'Choose Housekeeping Genes'!V$12,"")</f>
        <v/>
      </c>
      <c r="BN121" s="22" t="str">
        <f ca="1">IF(ISNUMBER(V121-'Choose Housekeeping Genes'!W$12),V121-'Choose Housekeeping Genes'!W$12,"")</f>
        <v/>
      </c>
      <c r="BO121" s="147" t="str">
        <f t="shared" si="91"/>
        <v>Meg3-2</v>
      </c>
      <c r="BP121" s="145" t="s">
        <v>204</v>
      </c>
      <c r="BQ121" s="22" t="str">
        <f ca="1">IF(ISNUMBER(Y121-'Choose Housekeeping Genes'!AA$12),Y121-'Choose Housekeeping Genes'!AA$12,"")</f>
        <v/>
      </c>
      <c r="BR121" s="22" t="str">
        <f ca="1">IF(ISNUMBER(Z121-'Choose Housekeeping Genes'!AB$12),Z121-'Choose Housekeeping Genes'!AB$12,"")</f>
        <v/>
      </c>
      <c r="BS121" s="22" t="str">
        <f ca="1">IF(ISNUMBER(AA121-'Choose Housekeeping Genes'!AC$12),AA121-'Choose Housekeeping Genes'!AC$12,"")</f>
        <v/>
      </c>
      <c r="BT121" s="22" t="str">
        <f ca="1">IF(ISNUMBER(AB121-'Choose Housekeeping Genes'!AD$12),AB121-'Choose Housekeeping Genes'!AD$12,"")</f>
        <v/>
      </c>
      <c r="BU121" s="22" t="str">
        <f ca="1">IF(ISNUMBER(AC121-'Choose Housekeeping Genes'!AE$12),AC121-'Choose Housekeeping Genes'!AE$12,"")</f>
        <v/>
      </c>
      <c r="BV121" s="22" t="str">
        <f ca="1">IF(ISNUMBER(AD121-'Choose Housekeeping Genes'!AF$12),AD121-'Choose Housekeeping Genes'!AF$12,"")</f>
        <v/>
      </c>
      <c r="BW121" s="22" t="str">
        <f ca="1">IF(ISNUMBER(AE121-'Choose Housekeeping Genes'!AG$12),AE121-'Choose Housekeeping Genes'!AG$12,"")</f>
        <v/>
      </c>
      <c r="BX121" s="22" t="str">
        <f ca="1">IF(ISNUMBER(AF121-'Choose Housekeeping Genes'!AH$12),AF121-'Choose Housekeeping Genes'!AH$12,"")</f>
        <v/>
      </c>
      <c r="BY121" s="22" t="str">
        <f ca="1">IF(ISNUMBER(AG121-'Choose Housekeeping Genes'!AI$12),AG121-'Choose Housekeeping Genes'!AI$12,"")</f>
        <v/>
      </c>
      <c r="BZ121" s="22" t="str">
        <f ca="1">IF(ISNUMBER(AH121-'Choose Housekeeping Genes'!AJ$12),AH121-'Choose Housekeeping Genes'!AJ$12,"")</f>
        <v/>
      </c>
      <c r="CA121" s="22" t="str">
        <f ca="1">IF(ISNUMBER(AI121-'Choose Housekeeping Genes'!AK$12),AI121-'Choose Housekeeping Genes'!AK$12,"")</f>
        <v/>
      </c>
      <c r="CB121" s="22" t="str">
        <f ca="1">IF(ISNUMBER(AJ121-'Choose Housekeeping Genes'!AL$12),AJ121-'Choose Housekeeping Genes'!AL$12,"")</f>
        <v/>
      </c>
      <c r="CC121" s="22" t="str">
        <f ca="1">IF(ISNUMBER(AK121-'Choose Housekeeping Genes'!AM$12),AK121-'Choose Housekeeping Genes'!AM$12,"")</f>
        <v/>
      </c>
      <c r="CD121" s="22" t="str">
        <f ca="1">IF(ISNUMBER(AL121-'Choose Housekeeping Genes'!AN$12),AL121-'Choose Housekeeping Genes'!AN$12,"")</f>
        <v/>
      </c>
      <c r="CE121" s="22" t="str">
        <f ca="1">IF(ISNUMBER(AM121-'Choose Housekeeping Genes'!AO$12),AM121-'Choose Housekeeping Genes'!AO$12,"")</f>
        <v/>
      </c>
      <c r="CF121" s="22" t="str">
        <f ca="1">IF(ISNUMBER(AN121-'Choose Housekeeping Genes'!AP$12),AN121-'Choose Housekeeping Genes'!AP$12,"")</f>
        <v/>
      </c>
      <c r="CG121" s="22" t="str">
        <f ca="1">IF(ISNUMBER(AO121-'Choose Housekeeping Genes'!AQ$12),AO121-'Choose Housekeeping Genes'!AQ$12,"")</f>
        <v/>
      </c>
      <c r="CH121" s="22" t="str">
        <f ca="1">IF(ISNUMBER(AP121-'Choose Housekeeping Genes'!AR$12),AP121-'Choose Housekeeping Genes'!AR$12,"")</f>
        <v/>
      </c>
      <c r="CI121" s="22" t="str">
        <f ca="1">IF(ISNUMBER(AQ121-'Choose Housekeeping Genes'!AS$12),AQ121-'Choose Housekeeping Genes'!AS$12,"")</f>
        <v/>
      </c>
      <c r="CJ121" s="22" t="str">
        <f ca="1">IF(ISNUMBER(AR121-'Choose Housekeeping Genes'!AT$12),AR121-'Choose Housekeeping Genes'!AT$12,"")</f>
        <v/>
      </c>
      <c r="CK121" s="69" t="e">
        <f t="shared" ca="1" si="49"/>
        <v>#DIV/0!</v>
      </c>
      <c r="CL121" s="148" t="e">
        <f t="shared" ca="1" si="50"/>
        <v>#DIV/0!</v>
      </c>
      <c r="DA121" s="73" t="str">
        <f>'Transcript table'!C129</f>
        <v>Meg3-2</v>
      </c>
      <c r="DB121" s="21" t="s">
        <v>204</v>
      </c>
      <c r="DC121" s="68" t="str">
        <f t="shared" ca="1" si="51"/>
        <v/>
      </c>
      <c r="DD121" s="68" t="str">
        <f t="shared" ca="1" si="52"/>
        <v/>
      </c>
      <c r="DE121" s="68" t="str">
        <f t="shared" ca="1" si="53"/>
        <v/>
      </c>
      <c r="DF121" s="68" t="str">
        <f t="shared" ca="1" si="54"/>
        <v/>
      </c>
      <c r="DG121" s="68" t="str">
        <f t="shared" ca="1" si="55"/>
        <v/>
      </c>
      <c r="DH121" s="68" t="str">
        <f t="shared" ca="1" si="56"/>
        <v/>
      </c>
      <c r="DI121" s="68" t="str">
        <f t="shared" ca="1" si="57"/>
        <v/>
      </c>
      <c r="DJ121" s="68" t="str">
        <f t="shared" ca="1" si="58"/>
        <v/>
      </c>
      <c r="DK121" s="68" t="str">
        <f t="shared" ca="1" si="59"/>
        <v/>
      </c>
      <c r="DL121" s="68" t="str">
        <f t="shared" ca="1" si="60"/>
        <v/>
      </c>
      <c r="DM121" s="68" t="str">
        <f t="shared" ca="1" si="61"/>
        <v/>
      </c>
      <c r="DN121" s="68" t="str">
        <f t="shared" ca="1" si="62"/>
        <v/>
      </c>
      <c r="DO121" s="68" t="str">
        <f t="shared" ca="1" si="63"/>
        <v/>
      </c>
      <c r="DP121" s="68" t="str">
        <f t="shared" ca="1" si="64"/>
        <v/>
      </c>
      <c r="DQ121" s="68" t="str">
        <f t="shared" ca="1" si="65"/>
        <v/>
      </c>
      <c r="DR121" s="68" t="str">
        <f t="shared" ca="1" si="66"/>
        <v/>
      </c>
      <c r="DS121" s="68" t="str">
        <f t="shared" ca="1" si="67"/>
        <v/>
      </c>
      <c r="DT121" s="68" t="str">
        <f t="shared" ca="1" si="68"/>
        <v/>
      </c>
      <c r="DU121" s="68" t="str">
        <f t="shared" ca="1" si="69"/>
        <v/>
      </c>
      <c r="DV121" s="68" t="str">
        <f t="shared" ca="1" si="70"/>
        <v/>
      </c>
      <c r="DW121" s="146" t="str">
        <f>'Transcript table'!C129</f>
        <v>Meg3-2</v>
      </c>
      <c r="DX121" s="145" t="s">
        <v>204</v>
      </c>
      <c r="DY121" s="68" t="str">
        <f t="shared" ca="1" si="71"/>
        <v/>
      </c>
      <c r="DZ121" s="68" t="str">
        <f t="shared" ca="1" si="72"/>
        <v/>
      </c>
      <c r="EA121" s="68" t="str">
        <f t="shared" ca="1" si="73"/>
        <v/>
      </c>
      <c r="EB121" s="68" t="str">
        <f t="shared" ca="1" si="74"/>
        <v/>
      </c>
      <c r="EC121" s="68" t="str">
        <f t="shared" ca="1" si="75"/>
        <v/>
      </c>
      <c r="ED121" s="68" t="str">
        <f t="shared" ca="1" si="76"/>
        <v/>
      </c>
      <c r="EE121" s="68" t="str">
        <f t="shared" ca="1" si="77"/>
        <v/>
      </c>
      <c r="EF121" s="68" t="str">
        <f t="shared" ca="1" si="78"/>
        <v/>
      </c>
      <c r="EG121" s="68" t="str">
        <f t="shared" ca="1" si="79"/>
        <v/>
      </c>
      <c r="EH121" s="68" t="str">
        <f t="shared" ca="1" si="80"/>
        <v/>
      </c>
      <c r="EI121" s="68" t="str">
        <f t="shared" ca="1" si="81"/>
        <v/>
      </c>
      <c r="EJ121" s="68" t="str">
        <f t="shared" ca="1" si="82"/>
        <v/>
      </c>
      <c r="EK121" s="68" t="str">
        <f t="shared" ca="1" si="83"/>
        <v/>
      </c>
      <c r="EL121" s="68" t="str">
        <f t="shared" ca="1" si="84"/>
        <v/>
      </c>
      <c r="EM121" s="68" t="str">
        <f t="shared" ca="1" si="85"/>
        <v/>
      </c>
      <c r="EN121" s="68" t="str">
        <f t="shared" ca="1" si="86"/>
        <v/>
      </c>
      <c r="EO121" s="68" t="str">
        <f t="shared" ca="1" si="87"/>
        <v/>
      </c>
      <c r="EP121" s="68" t="str">
        <f t="shared" ca="1" si="88"/>
        <v/>
      </c>
      <c r="EQ121" s="68" t="str">
        <f t="shared" ca="1" si="89"/>
        <v/>
      </c>
      <c r="ER121" s="68" t="str">
        <f t="shared" ca="1" si="90"/>
        <v/>
      </c>
    </row>
    <row r="122" spans="1:148" ht="12.75" customHeight="1">
      <c r="A122" s="139" t="str">
        <f>'Test Sample Data'!A122</f>
        <v>Mhrt</v>
      </c>
      <c r="B122" s="141" t="s">
        <v>202</v>
      </c>
      <c r="C122" s="22" t="str">
        <f>IF(SUM('Test Sample Data'!C$3:C$194)&gt;10,IF(AND(ISNUMBER('Test Sample Data'!C122),'Test Sample Data'!C122&lt;35,'Test Sample Data'!C122&gt;0),'Test Sample Data'!C122-'Choose Housekeeping Genes'!D$20,35-'Choose Housekeeping Genes'!D$20),"")</f>
        <v/>
      </c>
      <c r="D122" s="22" t="str">
        <f>IF(SUM('Test Sample Data'!D$3:D$194)&gt;10,IF(AND(ISNUMBER('Test Sample Data'!D122),'Test Sample Data'!D122&lt;35,'Test Sample Data'!D122&gt;0),'Test Sample Data'!D122-'Choose Housekeeping Genes'!E$20,35-'Choose Housekeeping Genes'!E$20),"")</f>
        <v/>
      </c>
      <c r="E122" s="22" t="str">
        <f>IF(SUM('Test Sample Data'!E$3:E$194)&gt;10,IF(AND(ISNUMBER('Test Sample Data'!E122),'Test Sample Data'!E122&lt;35,'Test Sample Data'!E122&gt;0),'Test Sample Data'!E122-'Choose Housekeeping Genes'!F$20,35-'Choose Housekeeping Genes'!F$20),"")</f>
        <v/>
      </c>
      <c r="F122" s="22" t="str">
        <f>IF(SUM('Test Sample Data'!F$3:F$194)&gt;10,IF(AND(ISNUMBER('Test Sample Data'!F122),'Test Sample Data'!F122&lt;35,'Test Sample Data'!F122&gt;0),'Test Sample Data'!F122-'Choose Housekeeping Genes'!G$20,35-'Choose Housekeeping Genes'!G$20),"")</f>
        <v/>
      </c>
      <c r="G122" s="22" t="str">
        <f>IF(SUM('Test Sample Data'!G$3:G$194)&gt;10,IF(AND(ISNUMBER('Test Sample Data'!G122),'Test Sample Data'!G122&lt;35,'Test Sample Data'!G122&gt;0),'Test Sample Data'!G122-'Choose Housekeeping Genes'!H$20,35-'Choose Housekeeping Genes'!H$20),"")</f>
        <v/>
      </c>
      <c r="H122" s="22" t="str">
        <f>IF(SUM('Test Sample Data'!H$3:H$194)&gt;10,IF(AND(ISNUMBER('Test Sample Data'!H122),'Test Sample Data'!H122&lt;35,'Test Sample Data'!H122&gt;0),'Test Sample Data'!H122-'Choose Housekeeping Genes'!I$20,35-'Choose Housekeeping Genes'!I$20),"")</f>
        <v/>
      </c>
      <c r="I122" s="22" t="str">
        <f>IF(SUM('Test Sample Data'!I$3:I$194)&gt;10,IF(AND(ISNUMBER('Test Sample Data'!I122),'Test Sample Data'!I122&lt;35,'Test Sample Data'!I122&gt;0),'Test Sample Data'!I122-'Choose Housekeeping Genes'!J$20,35-'Choose Housekeeping Genes'!J$20),"")</f>
        <v/>
      </c>
      <c r="J122" s="22" t="str">
        <f>IF(SUM('Test Sample Data'!J$3:J$194)&gt;10,IF(AND(ISNUMBER('Test Sample Data'!J122),'Test Sample Data'!J122&lt;35,'Test Sample Data'!J122&gt;0),'Test Sample Data'!J122-'Choose Housekeeping Genes'!K$20,35-'Choose Housekeeping Genes'!K$20),"")</f>
        <v/>
      </c>
      <c r="K122" s="22" t="str">
        <f>IF(SUM('Test Sample Data'!K$3:K$194)&gt;10,IF(AND(ISNUMBER('Test Sample Data'!K122),'Test Sample Data'!K122&lt;35,'Test Sample Data'!K122&gt;0),'Test Sample Data'!K122-'Choose Housekeeping Genes'!L$20,35-'Choose Housekeeping Genes'!L$20),"")</f>
        <v/>
      </c>
      <c r="L122" s="22" t="str">
        <f>IF(SUM('Test Sample Data'!L$3:L$194)&gt;10,IF(AND(ISNUMBER('Test Sample Data'!L122),'Test Sample Data'!L122&lt;35,'Test Sample Data'!L122&gt;0),'Test Sample Data'!L122-'Choose Housekeeping Genes'!M$20,35-'Choose Housekeeping Genes'!M$20),"")</f>
        <v/>
      </c>
      <c r="M122" s="22" t="str">
        <f>IF(SUM('Test Sample Data'!M$3:M$194)&gt;10,IF(AND(ISNUMBER('Test Sample Data'!M122),'Test Sample Data'!M122&lt;35,'Test Sample Data'!M122&gt;0),'Test Sample Data'!M122-'Choose Housekeeping Genes'!N$20,35-'Choose Housekeeping Genes'!N$20),"")</f>
        <v/>
      </c>
      <c r="N122" s="22" t="str">
        <f>IF(SUM('Test Sample Data'!N$3:N$194)&gt;10,IF(AND(ISNUMBER('Test Sample Data'!N122),'Test Sample Data'!N122&lt;35,'Test Sample Data'!N122&gt;0),'Test Sample Data'!N122-'Choose Housekeeping Genes'!O$20,35-'Choose Housekeeping Genes'!O$20),"")</f>
        <v/>
      </c>
      <c r="O122" s="22" t="str">
        <f>IF(SUM('Test Sample Data'!O$3:O$194)&gt;10,IF(AND(ISNUMBER('Test Sample Data'!O122),'Test Sample Data'!O122&lt;35,'Test Sample Data'!O122&gt;0),'Test Sample Data'!O122-'Choose Housekeeping Genes'!P$20,35-'Choose Housekeeping Genes'!P$20),"")</f>
        <v/>
      </c>
      <c r="P122" s="22" t="str">
        <f>IF(SUM('Test Sample Data'!P$3:P$194)&gt;10,IF(AND(ISNUMBER('Test Sample Data'!P122),'Test Sample Data'!P122&lt;35,'Test Sample Data'!P122&gt;0),'Test Sample Data'!P122-'Choose Housekeeping Genes'!Q$20,35-'Choose Housekeeping Genes'!Q$20),"")</f>
        <v/>
      </c>
      <c r="Q122" s="22" t="str">
        <f>IF(SUM('Test Sample Data'!Q$3:Q$194)&gt;10,IF(AND(ISNUMBER('Test Sample Data'!Q122),'Test Sample Data'!Q122&lt;35,'Test Sample Data'!Q122&gt;0),'Test Sample Data'!Q122-'Choose Housekeeping Genes'!R$20,35-'Choose Housekeeping Genes'!R$20),"")</f>
        <v/>
      </c>
      <c r="R122" s="22" t="str">
        <f>IF(SUM('Test Sample Data'!R$3:R$194)&gt;10,IF(AND(ISNUMBER('Test Sample Data'!R122),'Test Sample Data'!R122&lt;35,'Test Sample Data'!R122&gt;0),'Test Sample Data'!R122-'Choose Housekeeping Genes'!S$20,35-'Choose Housekeeping Genes'!S$20),"")</f>
        <v/>
      </c>
      <c r="S122" s="22" t="str">
        <f>IF(SUM('Test Sample Data'!S$3:S$194)&gt;10,IF(AND(ISNUMBER('Test Sample Data'!S122),'Test Sample Data'!S122&lt;35,'Test Sample Data'!S122&gt;0),'Test Sample Data'!S122-'Choose Housekeeping Genes'!T$20,35-'Choose Housekeeping Genes'!T$20),"")</f>
        <v/>
      </c>
      <c r="T122" s="22" t="str">
        <f>IF(SUM('Test Sample Data'!T$3:T$194)&gt;10,IF(AND(ISNUMBER('Test Sample Data'!T122),'Test Sample Data'!T122&lt;35,'Test Sample Data'!T122&gt;0),'Test Sample Data'!T122-'Choose Housekeeping Genes'!U$20,35-'Choose Housekeeping Genes'!U$20),"")</f>
        <v/>
      </c>
      <c r="U122" s="22" t="str">
        <f>IF(SUM('Test Sample Data'!U$3:U$194)&gt;10,IF(AND(ISNUMBER('Test Sample Data'!U122),'Test Sample Data'!U122&lt;35,'Test Sample Data'!U122&gt;0),'Test Sample Data'!U122-'Choose Housekeeping Genes'!V$20,35-'Choose Housekeeping Genes'!V$20),"")</f>
        <v/>
      </c>
      <c r="V122" s="22" t="str">
        <f>IF(SUM('Test Sample Data'!V$3:V$194)&gt;10,IF(AND(ISNUMBER('Test Sample Data'!V122),'Test Sample Data'!V122&lt;35,'Test Sample Data'!V122&gt;0),'Test Sample Data'!V122-'Choose Housekeeping Genes'!W$20,35-'Choose Housekeeping Genes'!W$20),"")</f>
        <v/>
      </c>
      <c r="W122" s="144" t="str">
        <f>'Control Sample Data'!A122</f>
        <v>Mhrt</v>
      </c>
      <c r="X122" s="145" t="s">
        <v>202</v>
      </c>
      <c r="Y122" s="22" t="str">
        <f>IF(SUM('Control Sample Data'!C$3:C$194)&gt;10,IF(AND(ISNUMBER('Control Sample Data'!C122),'Control Sample Data'!C122&lt;35,'Control Sample Data'!C122&gt;0),'Control Sample Data'!C122-'Choose Housekeeping Genes'!AA$20,35-'Choose Housekeeping Genes'!AA$20),"")</f>
        <v/>
      </c>
      <c r="Z122" s="22" t="str">
        <f>IF(SUM('Control Sample Data'!D$3:D$194)&gt;10,IF(AND(ISNUMBER('Control Sample Data'!D122),'Control Sample Data'!D122&lt;35,'Control Sample Data'!D122&gt;0),'Control Sample Data'!D122-'Choose Housekeeping Genes'!AB$20,35-'Choose Housekeeping Genes'!AB$20),"")</f>
        <v/>
      </c>
      <c r="AA122" s="22" t="str">
        <f>IF(SUM('Control Sample Data'!E$3:E$194)&gt;10,IF(AND(ISNUMBER('Control Sample Data'!E122),'Control Sample Data'!E122&lt;35,'Control Sample Data'!E122&gt;0),'Control Sample Data'!E122-'Choose Housekeeping Genes'!AC$20,35-'Choose Housekeeping Genes'!AC$20),"")</f>
        <v/>
      </c>
      <c r="AB122" s="22" t="str">
        <f>IF(SUM('Control Sample Data'!F$3:F$194)&gt;10,IF(AND(ISNUMBER('Control Sample Data'!F122),'Control Sample Data'!F122&lt;35,'Control Sample Data'!F122&gt;0),'Control Sample Data'!F122-'Choose Housekeeping Genes'!AD$20,35-'Choose Housekeeping Genes'!AD$20),"")</f>
        <v/>
      </c>
      <c r="AC122" s="22" t="str">
        <f>IF(SUM('Control Sample Data'!G$3:G$194)&gt;10,IF(AND(ISNUMBER('Control Sample Data'!G122),'Control Sample Data'!G122&lt;35,'Control Sample Data'!G122&gt;0),'Control Sample Data'!G122-'Choose Housekeeping Genes'!AE$20,35-'Choose Housekeeping Genes'!AE$20),"")</f>
        <v/>
      </c>
      <c r="AD122" s="22" t="str">
        <f>IF(SUM('Control Sample Data'!H$3:H$194)&gt;10,IF(AND(ISNUMBER('Control Sample Data'!H122),'Control Sample Data'!H122&lt;35,'Control Sample Data'!H122&gt;0),'Control Sample Data'!H122-'Choose Housekeeping Genes'!AF$20,35-'Choose Housekeeping Genes'!AF$20),"")</f>
        <v/>
      </c>
      <c r="AE122" s="22" t="str">
        <f>IF(SUM('Control Sample Data'!I$3:I$194)&gt;10,IF(AND(ISNUMBER('Control Sample Data'!I122),'Control Sample Data'!I122&lt;35,'Control Sample Data'!I122&gt;0),'Control Sample Data'!I122-'Choose Housekeeping Genes'!AG$20,35-'Choose Housekeeping Genes'!AG$20),"")</f>
        <v/>
      </c>
      <c r="AF122" s="22" t="str">
        <f>IF(SUM('Control Sample Data'!J$3:J$194)&gt;10,IF(AND(ISNUMBER('Control Sample Data'!J122),'Control Sample Data'!J122&lt;35,'Control Sample Data'!J122&gt;0),'Control Sample Data'!J122-'Choose Housekeeping Genes'!AH$20,35-'Choose Housekeeping Genes'!AH$20),"")</f>
        <v/>
      </c>
      <c r="AG122" s="22" t="str">
        <f>IF(SUM('Control Sample Data'!K$3:K$194)&gt;10,IF(AND(ISNUMBER('Control Sample Data'!K122),'Control Sample Data'!K122&lt;35,'Control Sample Data'!K122&gt;0),'Control Sample Data'!K122-'Choose Housekeeping Genes'!AI$20,35-'Choose Housekeeping Genes'!AI$20),"")</f>
        <v/>
      </c>
      <c r="AH122" s="22" t="str">
        <f>IF(SUM('Control Sample Data'!L$3:L$194)&gt;10,IF(AND(ISNUMBER('Control Sample Data'!L122),'Control Sample Data'!L122&lt;35,'Control Sample Data'!L122&gt;0),'Control Sample Data'!L122-'Choose Housekeeping Genes'!AJ$20,35-'Choose Housekeeping Genes'!AJ$20),"")</f>
        <v/>
      </c>
      <c r="AI122" s="22" t="str">
        <f>IF(SUM('Control Sample Data'!M$3:M$194)&gt;10,IF(AND(ISNUMBER('Control Sample Data'!M122),'Control Sample Data'!M122&lt;35,'Control Sample Data'!M122&gt;0),'Control Sample Data'!M122-'Choose Housekeeping Genes'!AK$20,35-'Choose Housekeeping Genes'!AK$20),"")</f>
        <v/>
      </c>
      <c r="AJ122" s="22" t="str">
        <f>IF(SUM('Control Sample Data'!N$3:N$194)&gt;10,IF(AND(ISNUMBER('Control Sample Data'!N122),'Control Sample Data'!N122&lt;35,'Control Sample Data'!N122&gt;0),'Control Sample Data'!N122-'Choose Housekeeping Genes'!AL$20,35-'Choose Housekeeping Genes'!AL$20),"")</f>
        <v/>
      </c>
      <c r="AK122" s="22" t="str">
        <f>IF(SUM('Control Sample Data'!O$3:O$194)&gt;10,IF(AND(ISNUMBER('Control Sample Data'!O122),'Control Sample Data'!O122&lt;35,'Control Sample Data'!O122&gt;0),'Control Sample Data'!O122-'Choose Housekeeping Genes'!AM$20,35-'Choose Housekeeping Genes'!AM$20),"")</f>
        <v/>
      </c>
      <c r="AL122" s="22" t="str">
        <f>IF(SUM('Control Sample Data'!P$3:P$194)&gt;10,IF(AND(ISNUMBER('Control Sample Data'!P122),'Control Sample Data'!P122&lt;35,'Control Sample Data'!P122&gt;0),'Control Sample Data'!P122-'Choose Housekeeping Genes'!AN$20,35-'Choose Housekeeping Genes'!AN$20),"")</f>
        <v/>
      </c>
      <c r="AM122" s="22" t="str">
        <f>IF(SUM('Control Sample Data'!Q$3:Q$194)&gt;10,IF(AND(ISNUMBER('Control Sample Data'!Q122),'Control Sample Data'!Q122&lt;35,'Control Sample Data'!Q122&gt;0),'Control Sample Data'!Q122-'Choose Housekeeping Genes'!AO$20,35-'Choose Housekeeping Genes'!AO$20),"")</f>
        <v/>
      </c>
      <c r="AN122" s="22" t="str">
        <f>IF(SUM('Control Sample Data'!R$3:R$194)&gt;10,IF(AND(ISNUMBER('Control Sample Data'!R122),'Control Sample Data'!R122&lt;35,'Control Sample Data'!R122&gt;0),'Control Sample Data'!R122-'Choose Housekeeping Genes'!AP$20,35-'Choose Housekeeping Genes'!AP$20),"")</f>
        <v/>
      </c>
      <c r="AO122" s="22" t="str">
        <f>IF(SUM('Control Sample Data'!S$3:S$194)&gt;10,IF(AND(ISNUMBER('Control Sample Data'!S122),'Control Sample Data'!S122&lt;35,'Control Sample Data'!S122&gt;0),'Control Sample Data'!S122-'Choose Housekeeping Genes'!AQ$20,35-'Choose Housekeeping Genes'!AQ$20),"")</f>
        <v/>
      </c>
      <c r="AP122" s="22" t="str">
        <f>IF(SUM('Control Sample Data'!T$3:T$194)&gt;10,IF(AND(ISNUMBER('Control Sample Data'!T122),'Control Sample Data'!T122&lt;35,'Control Sample Data'!T122&gt;0),'Control Sample Data'!T122-'Choose Housekeeping Genes'!AR$20,35-'Choose Housekeeping Genes'!AR$20),"")</f>
        <v/>
      </c>
      <c r="AQ122" s="22" t="str">
        <f>IF(SUM('Control Sample Data'!U$3:U$194)&gt;10,IF(AND(ISNUMBER('Control Sample Data'!U122),'Control Sample Data'!U122&lt;35,'Control Sample Data'!U122&gt;0),'Control Sample Data'!U122-'Choose Housekeeping Genes'!AS$20,35-'Choose Housekeeping Genes'!AS$20),"")</f>
        <v/>
      </c>
      <c r="AR122" s="22" t="str">
        <f>IF(SUM('Control Sample Data'!V$3:V$194)&gt;10,IF(AND(ISNUMBER('Control Sample Data'!V122),'Control Sample Data'!V122&lt;35,'Control Sample Data'!V122&gt;0),'Control Sample Data'!V122-'Choose Housekeeping Genes'!AT$20,35-'Choose Housekeeping Genes'!AT$20),"")</f>
        <v/>
      </c>
      <c r="AS122" s="73" t="str">
        <f>'Control Sample Data'!A122</f>
        <v>Mhrt</v>
      </c>
      <c r="AT122" s="21" t="s">
        <v>202</v>
      </c>
      <c r="AU122" s="22" t="str">
        <f ca="1">IF(ISNUMBER(C122-'Choose Housekeeping Genes'!D$12),C122-'Choose Housekeeping Genes'!D$12,"")</f>
        <v/>
      </c>
      <c r="AV122" s="22" t="str">
        <f ca="1">IF(ISNUMBER(D122-'Choose Housekeeping Genes'!E$12),D122-'Choose Housekeeping Genes'!E$12,"")</f>
        <v/>
      </c>
      <c r="AW122" s="22" t="str">
        <f ca="1">IF(ISNUMBER(E122-'Choose Housekeeping Genes'!F$12),E122-'Choose Housekeeping Genes'!F$12,"")</f>
        <v/>
      </c>
      <c r="AX122" s="22" t="str">
        <f ca="1">IF(ISNUMBER(F122-'Choose Housekeeping Genes'!G$12),F122-'Choose Housekeeping Genes'!G$12,"")</f>
        <v/>
      </c>
      <c r="AY122" s="22" t="str">
        <f ca="1">IF(ISNUMBER(G122-'Choose Housekeeping Genes'!H$12),G122-'Choose Housekeeping Genes'!H$12,"")</f>
        <v/>
      </c>
      <c r="AZ122" s="22" t="str">
        <f ca="1">IF(ISNUMBER(H122-'Choose Housekeeping Genes'!I$12),H122-'Choose Housekeeping Genes'!I$12,"")</f>
        <v/>
      </c>
      <c r="BA122" s="22" t="str">
        <f ca="1">IF(ISNUMBER(I122-'Choose Housekeeping Genes'!J$12),I122-'Choose Housekeeping Genes'!J$12,"")</f>
        <v/>
      </c>
      <c r="BB122" s="22" t="str">
        <f ca="1">IF(ISNUMBER(J122-'Choose Housekeeping Genes'!K$12),J122-'Choose Housekeeping Genes'!K$12,"")</f>
        <v/>
      </c>
      <c r="BC122" s="22" t="str">
        <f ca="1">IF(ISNUMBER(K122-'Choose Housekeeping Genes'!L$12),K122-'Choose Housekeeping Genes'!L$12,"")</f>
        <v/>
      </c>
      <c r="BD122" s="22" t="str">
        <f ca="1">IF(ISNUMBER(L122-'Choose Housekeeping Genes'!M$12),L122-'Choose Housekeeping Genes'!M$12,"")</f>
        <v/>
      </c>
      <c r="BE122" s="22" t="str">
        <f ca="1">IF(ISNUMBER(M122-'Choose Housekeeping Genes'!N$12),M122-'Choose Housekeeping Genes'!N$12,"")</f>
        <v/>
      </c>
      <c r="BF122" s="22" t="str">
        <f ca="1">IF(ISNUMBER(N122-'Choose Housekeeping Genes'!O$12),N122-'Choose Housekeeping Genes'!O$12,"")</f>
        <v/>
      </c>
      <c r="BG122" s="22" t="str">
        <f ca="1">IF(ISNUMBER(O122-'Choose Housekeeping Genes'!P$12),O122-'Choose Housekeeping Genes'!P$12,"")</f>
        <v/>
      </c>
      <c r="BH122" s="22" t="str">
        <f ca="1">IF(ISNUMBER(P122-'Choose Housekeeping Genes'!Q$12),P122-'Choose Housekeeping Genes'!Q$12,"")</f>
        <v/>
      </c>
      <c r="BI122" s="22" t="str">
        <f ca="1">IF(ISNUMBER(Q122-'Choose Housekeeping Genes'!R$12),Q122-'Choose Housekeeping Genes'!R$12,"")</f>
        <v/>
      </c>
      <c r="BJ122" s="22" t="str">
        <f ca="1">IF(ISNUMBER(R122-'Choose Housekeeping Genes'!S$12),R122-'Choose Housekeeping Genes'!S$12,"")</f>
        <v/>
      </c>
      <c r="BK122" s="22" t="str">
        <f ca="1">IF(ISNUMBER(S122-'Choose Housekeeping Genes'!T$12),S122-'Choose Housekeeping Genes'!T$12,"")</f>
        <v/>
      </c>
      <c r="BL122" s="22" t="str">
        <f ca="1">IF(ISNUMBER(T122-'Choose Housekeeping Genes'!U$12),T122-'Choose Housekeeping Genes'!U$12,"")</f>
        <v/>
      </c>
      <c r="BM122" s="22" t="str">
        <f ca="1">IF(ISNUMBER(U122-'Choose Housekeeping Genes'!V$12),U122-'Choose Housekeeping Genes'!V$12,"")</f>
        <v/>
      </c>
      <c r="BN122" s="22" t="str">
        <f ca="1">IF(ISNUMBER(V122-'Choose Housekeeping Genes'!W$12),V122-'Choose Housekeeping Genes'!W$12,"")</f>
        <v/>
      </c>
      <c r="BO122" s="147" t="str">
        <f t="shared" si="91"/>
        <v>Mhrt</v>
      </c>
      <c r="BP122" s="145" t="s">
        <v>202</v>
      </c>
      <c r="BQ122" s="22" t="str">
        <f ca="1">IF(ISNUMBER(Y122-'Choose Housekeeping Genes'!AA$12),Y122-'Choose Housekeeping Genes'!AA$12,"")</f>
        <v/>
      </c>
      <c r="BR122" s="22" t="str">
        <f ca="1">IF(ISNUMBER(Z122-'Choose Housekeeping Genes'!AB$12),Z122-'Choose Housekeeping Genes'!AB$12,"")</f>
        <v/>
      </c>
      <c r="BS122" s="22" t="str">
        <f ca="1">IF(ISNUMBER(AA122-'Choose Housekeeping Genes'!AC$12),AA122-'Choose Housekeeping Genes'!AC$12,"")</f>
        <v/>
      </c>
      <c r="BT122" s="22" t="str">
        <f ca="1">IF(ISNUMBER(AB122-'Choose Housekeeping Genes'!AD$12),AB122-'Choose Housekeeping Genes'!AD$12,"")</f>
        <v/>
      </c>
      <c r="BU122" s="22" t="str">
        <f ca="1">IF(ISNUMBER(AC122-'Choose Housekeeping Genes'!AE$12),AC122-'Choose Housekeeping Genes'!AE$12,"")</f>
        <v/>
      </c>
      <c r="BV122" s="22" t="str">
        <f ca="1">IF(ISNUMBER(AD122-'Choose Housekeeping Genes'!AF$12),AD122-'Choose Housekeeping Genes'!AF$12,"")</f>
        <v/>
      </c>
      <c r="BW122" s="22" t="str">
        <f ca="1">IF(ISNUMBER(AE122-'Choose Housekeeping Genes'!AG$12),AE122-'Choose Housekeeping Genes'!AG$12,"")</f>
        <v/>
      </c>
      <c r="BX122" s="22" t="str">
        <f ca="1">IF(ISNUMBER(AF122-'Choose Housekeeping Genes'!AH$12),AF122-'Choose Housekeeping Genes'!AH$12,"")</f>
        <v/>
      </c>
      <c r="BY122" s="22" t="str">
        <f ca="1">IF(ISNUMBER(AG122-'Choose Housekeeping Genes'!AI$12),AG122-'Choose Housekeeping Genes'!AI$12,"")</f>
        <v/>
      </c>
      <c r="BZ122" s="22" t="str">
        <f ca="1">IF(ISNUMBER(AH122-'Choose Housekeeping Genes'!AJ$12),AH122-'Choose Housekeeping Genes'!AJ$12,"")</f>
        <v/>
      </c>
      <c r="CA122" s="22" t="str">
        <f ca="1">IF(ISNUMBER(AI122-'Choose Housekeeping Genes'!AK$12),AI122-'Choose Housekeeping Genes'!AK$12,"")</f>
        <v/>
      </c>
      <c r="CB122" s="22" t="str">
        <f ca="1">IF(ISNUMBER(AJ122-'Choose Housekeeping Genes'!AL$12),AJ122-'Choose Housekeeping Genes'!AL$12,"")</f>
        <v/>
      </c>
      <c r="CC122" s="22" t="str">
        <f ca="1">IF(ISNUMBER(AK122-'Choose Housekeeping Genes'!AM$12),AK122-'Choose Housekeeping Genes'!AM$12,"")</f>
        <v/>
      </c>
      <c r="CD122" s="22" t="str">
        <f ca="1">IF(ISNUMBER(AL122-'Choose Housekeeping Genes'!AN$12),AL122-'Choose Housekeeping Genes'!AN$12,"")</f>
        <v/>
      </c>
      <c r="CE122" s="22" t="str">
        <f ca="1">IF(ISNUMBER(AM122-'Choose Housekeeping Genes'!AO$12),AM122-'Choose Housekeeping Genes'!AO$12,"")</f>
        <v/>
      </c>
      <c r="CF122" s="22" t="str">
        <f ca="1">IF(ISNUMBER(AN122-'Choose Housekeeping Genes'!AP$12),AN122-'Choose Housekeeping Genes'!AP$12,"")</f>
        <v/>
      </c>
      <c r="CG122" s="22" t="str">
        <f ca="1">IF(ISNUMBER(AO122-'Choose Housekeeping Genes'!AQ$12),AO122-'Choose Housekeeping Genes'!AQ$12,"")</f>
        <v/>
      </c>
      <c r="CH122" s="22" t="str">
        <f ca="1">IF(ISNUMBER(AP122-'Choose Housekeeping Genes'!AR$12),AP122-'Choose Housekeeping Genes'!AR$12,"")</f>
        <v/>
      </c>
      <c r="CI122" s="22" t="str">
        <f ca="1">IF(ISNUMBER(AQ122-'Choose Housekeeping Genes'!AS$12),AQ122-'Choose Housekeeping Genes'!AS$12,"")</f>
        <v/>
      </c>
      <c r="CJ122" s="22" t="str">
        <f ca="1">IF(ISNUMBER(AR122-'Choose Housekeeping Genes'!AT$12),AR122-'Choose Housekeeping Genes'!AT$12,"")</f>
        <v/>
      </c>
      <c r="CK122" s="69" t="e">
        <f t="shared" ca="1" si="49"/>
        <v>#DIV/0!</v>
      </c>
      <c r="CL122" s="148" t="e">
        <f t="shared" ca="1" si="50"/>
        <v>#DIV/0!</v>
      </c>
      <c r="DA122" s="73" t="str">
        <f>'Transcript table'!C130</f>
        <v>Mhrt</v>
      </c>
      <c r="DB122" s="21" t="s">
        <v>202</v>
      </c>
      <c r="DC122" s="68" t="str">
        <f t="shared" ca="1" si="51"/>
        <v/>
      </c>
      <c r="DD122" s="68" t="str">
        <f t="shared" ca="1" si="52"/>
        <v/>
      </c>
      <c r="DE122" s="68" t="str">
        <f t="shared" ca="1" si="53"/>
        <v/>
      </c>
      <c r="DF122" s="68" t="str">
        <f t="shared" ca="1" si="54"/>
        <v/>
      </c>
      <c r="DG122" s="68" t="str">
        <f t="shared" ca="1" si="55"/>
        <v/>
      </c>
      <c r="DH122" s="68" t="str">
        <f t="shared" ca="1" si="56"/>
        <v/>
      </c>
      <c r="DI122" s="68" t="str">
        <f t="shared" ca="1" si="57"/>
        <v/>
      </c>
      <c r="DJ122" s="68" t="str">
        <f t="shared" ca="1" si="58"/>
        <v/>
      </c>
      <c r="DK122" s="68" t="str">
        <f t="shared" ca="1" si="59"/>
        <v/>
      </c>
      <c r="DL122" s="68" t="str">
        <f t="shared" ca="1" si="60"/>
        <v/>
      </c>
      <c r="DM122" s="68" t="str">
        <f t="shared" ca="1" si="61"/>
        <v/>
      </c>
      <c r="DN122" s="68" t="str">
        <f t="shared" ca="1" si="62"/>
        <v/>
      </c>
      <c r="DO122" s="68" t="str">
        <f t="shared" ca="1" si="63"/>
        <v/>
      </c>
      <c r="DP122" s="68" t="str">
        <f t="shared" ca="1" si="64"/>
        <v/>
      </c>
      <c r="DQ122" s="68" t="str">
        <f t="shared" ca="1" si="65"/>
        <v/>
      </c>
      <c r="DR122" s="68" t="str">
        <f t="shared" ca="1" si="66"/>
        <v/>
      </c>
      <c r="DS122" s="68" t="str">
        <f t="shared" ca="1" si="67"/>
        <v/>
      </c>
      <c r="DT122" s="68" t="str">
        <f t="shared" ca="1" si="68"/>
        <v/>
      </c>
      <c r="DU122" s="68" t="str">
        <f t="shared" ca="1" si="69"/>
        <v/>
      </c>
      <c r="DV122" s="68" t="str">
        <f t="shared" ca="1" si="70"/>
        <v/>
      </c>
      <c r="DW122" s="146" t="str">
        <f>'Transcript table'!C130</f>
        <v>Mhrt</v>
      </c>
      <c r="DX122" s="145" t="s">
        <v>202</v>
      </c>
      <c r="DY122" s="68" t="str">
        <f t="shared" ca="1" si="71"/>
        <v/>
      </c>
      <c r="DZ122" s="68" t="str">
        <f t="shared" ca="1" si="72"/>
        <v/>
      </c>
      <c r="EA122" s="68" t="str">
        <f t="shared" ca="1" si="73"/>
        <v/>
      </c>
      <c r="EB122" s="68" t="str">
        <f t="shared" ca="1" si="74"/>
        <v/>
      </c>
      <c r="EC122" s="68" t="str">
        <f t="shared" ca="1" si="75"/>
        <v/>
      </c>
      <c r="ED122" s="68" t="str">
        <f t="shared" ca="1" si="76"/>
        <v/>
      </c>
      <c r="EE122" s="68" t="str">
        <f t="shared" ca="1" si="77"/>
        <v/>
      </c>
      <c r="EF122" s="68" t="str">
        <f t="shared" ca="1" si="78"/>
        <v/>
      </c>
      <c r="EG122" s="68" t="str">
        <f t="shared" ca="1" si="79"/>
        <v/>
      </c>
      <c r="EH122" s="68" t="str">
        <f t="shared" ca="1" si="80"/>
        <v/>
      </c>
      <c r="EI122" s="68" t="str">
        <f t="shared" ca="1" si="81"/>
        <v/>
      </c>
      <c r="EJ122" s="68" t="str">
        <f t="shared" ca="1" si="82"/>
        <v/>
      </c>
      <c r="EK122" s="68" t="str">
        <f t="shared" ca="1" si="83"/>
        <v/>
      </c>
      <c r="EL122" s="68" t="str">
        <f t="shared" ca="1" si="84"/>
        <v/>
      </c>
      <c r="EM122" s="68" t="str">
        <f t="shared" ca="1" si="85"/>
        <v/>
      </c>
      <c r="EN122" s="68" t="str">
        <f t="shared" ca="1" si="86"/>
        <v/>
      </c>
      <c r="EO122" s="68" t="str">
        <f t="shared" ca="1" si="87"/>
        <v/>
      </c>
      <c r="EP122" s="68" t="str">
        <f t="shared" ca="1" si="88"/>
        <v/>
      </c>
      <c r="EQ122" s="68" t="str">
        <f t="shared" ca="1" si="89"/>
        <v/>
      </c>
      <c r="ER122" s="68" t="str">
        <f t="shared" ca="1" si="90"/>
        <v/>
      </c>
    </row>
    <row r="123" spans="1:148" ht="12.75" customHeight="1">
      <c r="A123" s="139" t="str">
        <f>'Test Sample Data'!A123</f>
        <v>Miat-1</v>
      </c>
      <c r="B123" s="141" t="s">
        <v>200</v>
      </c>
      <c r="C123" s="22" t="str">
        <f>IF(SUM('Test Sample Data'!C$3:C$194)&gt;10,IF(AND(ISNUMBER('Test Sample Data'!C123),'Test Sample Data'!C123&lt;35,'Test Sample Data'!C123&gt;0),'Test Sample Data'!C123-'Choose Housekeeping Genes'!D$20,35-'Choose Housekeeping Genes'!D$20),"")</f>
        <v/>
      </c>
      <c r="D123" s="22" t="str">
        <f>IF(SUM('Test Sample Data'!D$3:D$194)&gt;10,IF(AND(ISNUMBER('Test Sample Data'!D123),'Test Sample Data'!D123&lt;35,'Test Sample Data'!D123&gt;0),'Test Sample Data'!D123-'Choose Housekeeping Genes'!E$20,35-'Choose Housekeeping Genes'!E$20),"")</f>
        <v/>
      </c>
      <c r="E123" s="22" t="str">
        <f>IF(SUM('Test Sample Data'!E$3:E$194)&gt;10,IF(AND(ISNUMBER('Test Sample Data'!E123),'Test Sample Data'!E123&lt;35,'Test Sample Data'!E123&gt;0),'Test Sample Data'!E123-'Choose Housekeeping Genes'!F$20,35-'Choose Housekeeping Genes'!F$20),"")</f>
        <v/>
      </c>
      <c r="F123" s="22" t="str">
        <f>IF(SUM('Test Sample Data'!F$3:F$194)&gt;10,IF(AND(ISNUMBER('Test Sample Data'!F123),'Test Sample Data'!F123&lt;35,'Test Sample Data'!F123&gt;0),'Test Sample Data'!F123-'Choose Housekeeping Genes'!G$20,35-'Choose Housekeeping Genes'!G$20),"")</f>
        <v/>
      </c>
      <c r="G123" s="22" t="str">
        <f>IF(SUM('Test Sample Data'!G$3:G$194)&gt;10,IF(AND(ISNUMBER('Test Sample Data'!G123),'Test Sample Data'!G123&lt;35,'Test Sample Data'!G123&gt;0),'Test Sample Data'!G123-'Choose Housekeeping Genes'!H$20,35-'Choose Housekeeping Genes'!H$20),"")</f>
        <v/>
      </c>
      <c r="H123" s="22" t="str">
        <f>IF(SUM('Test Sample Data'!H$3:H$194)&gt;10,IF(AND(ISNUMBER('Test Sample Data'!H123),'Test Sample Data'!H123&lt;35,'Test Sample Data'!H123&gt;0),'Test Sample Data'!H123-'Choose Housekeeping Genes'!I$20,35-'Choose Housekeeping Genes'!I$20),"")</f>
        <v/>
      </c>
      <c r="I123" s="22" t="str">
        <f>IF(SUM('Test Sample Data'!I$3:I$194)&gt;10,IF(AND(ISNUMBER('Test Sample Data'!I123),'Test Sample Data'!I123&lt;35,'Test Sample Data'!I123&gt;0),'Test Sample Data'!I123-'Choose Housekeeping Genes'!J$20,35-'Choose Housekeeping Genes'!J$20),"")</f>
        <v/>
      </c>
      <c r="J123" s="22" t="str">
        <f>IF(SUM('Test Sample Data'!J$3:J$194)&gt;10,IF(AND(ISNUMBER('Test Sample Data'!J123),'Test Sample Data'!J123&lt;35,'Test Sample Data'!J123&gt;0),'Test Sample Data'!J123-'Choose Housekeeping Genes'!K$20,35-'Choose Housekeeping Genes'!K$20),"")</f>
        <v/>
      </c>
      <c r="K123" s="22" t="str">
        <f>IF(SUM('Test Sample Data'!K$3:K$194)&gt;10,IF(AND(ISNUMBER('Test Sample Data'!K123),'Test Sample Data'!K123&lt;35,'Test Sample Data'!K123&gt;0),'Test Sample Data'!K123-'Choose Housekeeping Genes'!L$20,35-'Choose Housekeeping Genes'!L$20),"")</f>
        <v/>
      </c>
      <c r="L123" s="22" t="str">
        <f>IF(SUM('Test Sample Data'!L$3:L$194)&gt;10,IF(AND(ISNUMBER('Test Sample Data'!L123),'Test Sample Data'!L123&lt;35,'Test Sample Data'!L123&gt;0),'Test Sample Data'!L123-'Choose Housekeeping Genes'!M$20,35-'Choose Housekeeping Genes'!M$20),"")</f>
        <v/>
      </c>
      <c r="M123" s="22" t="str">
        <f>IF(SUM('Test Sample Data'!M$3:M$194)&gt;10,IF(AND(ISNUMBER('Test Sample Data'!M123),'Test Sample Data'!M123&lt;35,'Test Sample Data'!M123&gt;0),'Test Sample Data'!M123-'Choose Housekeeping Genes'!N$20,35-'Choose Housekeeping Genes'!N$20),"")</f>
        <v/>
      </c>
      <c r="N123" s="22" t="str">
        <f>IF(SUM('Test Sample Data'!N$3:N$194)&gt;10,IF(AND(ISNUMBER('Test Sample Data'!N123),'Test Sample Data'!N123&lt;35,'Test Sample Data'!N123&gt;0),'Test Sample Data'!N123-'Choose Housekeeping Genes'!O$20,35-'Choose Housekeeping Genes'!O$20),"")</f>
        <v/>
      </c>
      <c r="O123" s="22" t="str">
        <f>IF(SUM('Test Sample Data'!O$3:O$194)&gt;10,IF(AND(ISNUMBER('Test Sample Data'!O123),'Test Sample Data'!O123&lt;35,'Test Sample Data'!O123&gt;0),'Test Sample Data'!O123-'Choose Housekeeping Genes'!P$20,35-'Choose Housekeeping Genes'!P$20),"")</f>
        <v/>
      </c>
      <c r="P123" s="22" t="str">
        <f>IF(SUM('Test Sample Data'!P$3:P$194)&gt;10,IF(AND(ISNUMBER('Test Sample Data'!P123),'Test Sample Data'!P123&lt;35,'Test Sample Data'!P123&gt;0),'Test Sample Data'!P123-'Choose Housekeeping Genes'!Q$20,35-'Choose Housekeeping Genes'!Q$20),"")</f>
        <v/>
      </c>
      <c r="Q123" s="22" t="str">
        <f>IF(SUM('Test Sample Data'!Q$3:Q$194)&gt;10,IF(AND(ISNUMBER('Test Sample Data'!Q123),'Test Sample Data'!Q123&lt;35,'Test Sample Data'!Q123&gt;0),'Test Sample Data'!Q123-'Choose Housekeeping Genes'!R$20,35-'Choose Housekeeping Genes'!R$20),"")</f>
        <v/>
      </c>
      <c r="R123" s="22" t="str">
        <f>IF(SUM('Test Sample Data'!R$3:R$194)&gt;10,IF(AND(ISNUMBER('Test Sample Data'!R123),'Test Sample Data'!R123&lt;35,'Test Sample Data'!R123&gt;0),'Test Sample Data'!R123-'Choose Housekeeping Genes'!S$20,35-'Choose Housekeeping Genes'!S$20),"")</f>
        <v/>
      </c>
      <c r="S123" s="22" t="str">
        <f>IF(SUM('Test Sample Data'!S$3:S$194)&gt;10,IF(AND(ISNUMBER('Test Sample Data'!S123),'Test Sample Data'!S123&lt;35,'Test Sample Data'!S123&gt;0),'Test Sample Data'!S123-'Choose Housekeeping Genes'!T$20,35-'Choose Housekeeping Genes'!T$20),"")</f>
        <v/>
      </c>
      <c r="T123" s="22" t="str">
        <f>IF(SUM('Test Sample Data'!T$3:T$194)&gt;10,IF(AND(ISNUMBER('Test Sample Data'!T123),'Test Sample Data'!T123&lt;35,'Test Sample Data'!T123&gt;0),'Test Sample Data'!T123-'Choose Housekeeping Genes'!U$20,35-'Choose Housekeeping Genes'!U$20),"")</f>
        <v/>
      </c>
      <c r="U123" s="22" t="str">
        <f>IF(SUM('Test Sample Data'!U$3:U$194)&gt;10,IF(AND(ISNUMBER('Test Sample Data'!U123),'Test Sample Data'!U123&lt;35,'Test Sample Data'!U123&gt;0),'Test Sample Data'!U123-'Choose Housekeeping Genes'!V$20,35-'Choose Housekeeping Genes'!V$20),"")</f>
        <v/>
      </c>
      <c r="V123" s="22" t="str">
        <f>IF(SUM('Test Sample Data'!V$3:V$194)&gt;10,IF(AND(ISNUMBER('Test Sample Data'!V123),'Test Sample Data'!V123&lt;35,'Test Sample Data'!V123&gt;0),'Test Sample Data'!V123-'Choose Housekeeping Genes'!W$20,35-'Choose Housekeeping Genes'!W$20),"")</f>
        <v/>
      </c>
      <c r="W123" s="144" t="str">
        <f>'Control Sample Data'!A123</f>
        <v>Miat-1</v>
      </c>
      <c r="X123" s="145" t="s">
        <v>200</v>
      </c>
      <c r="Y123" s="22" t="str">
        <f>IF(SUM('Control Sample Data'!C$3:C$194)&gt;10,IF(AND(ISNUMBER('Control Sample Data'!C123),'Control Sample Data'!C123&lt;35,'Control Sample Data'!C123&gt;0),'Control Sample Data'!C123-'Choose Housekeeping Genes'!AA$20,35-'Choose Housekeeping Genes'!AA$20),"")</f>
        <v/>
      </c>
      <c r="Z123" s="22" t="str">
        <f>IF(SUM('Control Sample Data'!D$3:D$194)&gt;10,IF(AND(ISNUMBER('Control Sample Data'!D123),'Control Sample Data'!D123&lt;35,'Control Sample Data'!D123&gt;0),'Control Sample Data'!D123-'Choose Housekeeping Genes'!AB$20,35-'Choose Housekeeping Genes'!AB$20),"")</f>
        <v/>
      </c>
      <c r="AA123" s="22" t="str">
        <f>IF(SUM('Control Sample Data'!E$3:E$194)&gt;10,IF(AND(ISNUMBER('Control Sample Data'!E123),'Control Sample Data'!E123&lt;35,'Control Sample Data'!E123&gt;0),'Control Sample Data'!E123-'Choose Housekeeping Genes'!AC$20,35-'Choose Housekeeping Genes'!AC$20),"")</f>
        <v/>
      </c>
      <c r="AB123" s="22" t="str">
        <f>IF(SUM('Control Sample Data'!F$3:F$194)&gt;10,IF(AND(ISNUMBER('Control Sample Data'!F123),'Control Sample Data'!F123&lt;35,'Control Sample Data'!F123&gt;0),'Control Sample Data'!F123-'Choose Housekeeping Genes'!AD$20,35-'Choose Housekeeping Genes'!AD$20),"")</f>
        <v/>
      </c>
      <c r="AC123" s="22" t="str">
        <f>IF(SUM('Control Sample Data'!G$3:G$194)&gt;10,IF(AND(ISNUMBER('Control Sample Data'!G123),'Control Sample Data'!G123&lt;35,'Control Sample Data'!G123&gt;0),'Control Sample Data'!G123-'Choose Housekeeping Genes'!AE$20,35-'Choose Housekeeping Genes'!AE$20),"")</f>
        <v/>
      </c>
      <c r="AD123" s="22" t="str">
        <f>IF(SUM('Control Sample Data'!H$3:H$194)&gt;10,IF(AND(ISNUMBER('Control Sample Data'!H123),'Control Sample Data'!H123&lt;35,'Control Sample Data'!H123&gt;0),'Control Sample Data'!H123-'Choose Housekeeping Genes'!AF$20,35-'Choose Housekeeping Genes'!AF$20),"")</f>
        <v/>
      </c>
      <c r="AE123" s="22" t="str">
        <f>IF(SUM('Control Sample Data'!I$3:I$194)&gt;10,IF(AND(ISNUMBER('Control Sample Data'!I123),'Control Sample Data'!I123&lt;35,'Control Sample Data'!I123&gt;0),'Control Sample Data'!I123-'Choose Housekeeping Genes'!AG$20,35-'Choose Housekeeping Genes'!AG$20),"")</f>
        <v/>
      </c>
      <c r="AF123" s="22" t="str">
        <f>IF(SUM('Control Sample Data'!J$3:J$194)&gt;10,IF(AND(ISNUMBER('Control Sample Data'!J123),'Control Sample Data'!J123&lt;35,'Control Sample Data'!J123&gt;0),'Control Sample Data'!J123-'Choose Housekeeping Genes'!AH$20,35-'Choose Housekeeping Genes'!AH$20),"")</f>
        <v/>
      </c>
      <c r="AG123" s="22" t="str">
        <f>IF(SUM('Control Sample Data'!K$3:K$194)&gt;10,IF(AND(ISNUMBER('Control Sample Data'!K123),'Control Sample Data'!K123&lt;35,'Control Sample Data'!K123&gt;0),'Control Sample Data'!K123-'Choose Housekeeping Genes'!AI$20,35-'Choose Housekeeping Genes'!AI$20),"")</f>
        <v/>
      </c>
      <c r="AH123" s="22" t="str">
        <f>IF(SUM('Control Sample Data'!L$3:L$194)&gt;10,IF(AND(ISNUMBER('Control Sample Data'!L123),'Control Sample Data'!L123&lt;35,'Control Sample Data'!L123&gt;0),'Control Sample Data'!L123-'Choose Housekeeping Genes'!AJ$20,35-'Choose Housekeeping Genes'!AJ$20),"")</f>
        <v/>
      </c>
      <c r="AI123" s="22" t="str">
        <f>IF(SUM('Control Sample Data'!M$3:M$194)&gt;10,IF(AND(ISNUMBER('Control Sample Data'!M123),'Control Sample Data'!M123&lt;35,'Control Sample Data'!M123&gt;0),'Control Sample Data'!M123-'Choose Housekeeping Genes'!AK$20,35-'Choose Housekeeping Genes'!AK$20),"")</f>
        <v/>
      </c>
      <c r="AJ123" s="22" t="str">
        <f>IF(SUM('Control Sample Data'!N$3:N$194)&gt;10,IF(AND(ISNUMBER('Control Sample Data'!N123),'Control Sample Data'!N123&lt;35,'Control Sample Data'!N123&gt;0),'Control Sample Data'!N123-'Choose Housekeeping Genes'!AL$20,35-'Choose Housekeeping Genes'!AL$20),"")</f>
        <v/>
      </c>
      <c r="AK123" s="22" t="str">
        <f>IF(SUM('Control Sample Data'!O$3:O$194)&gt;10,IF(AND(ISNUMBER('Control Sample Data'!O123),'Control Sample Data'!O123&lt;35,'Control Sample Data'!O123&gt;0),'Control Sample Data'!O123-'Choose Housekeeping Genes'!AM$20,35-'Choose Housekeeping Genes'!AM$20),"")</f>
        <v/>
      </c>
      <c r="AL123" s="22" t="str">
        <f>IF(SUM('Control Sample Data'!P$3:P$194)&gt;10,IF(AND(ISNUMBER('Control Sample Data'!P123),'Control Sample Data'!P123&lt;35,'Control Sample Data'!P123&gt;0),'Control Sample Data'!P123-'Choose Housekeeping Genes'!AN$20,35-'Choose Housekeeping Genes'!AN$20),"")</f>
        <v/>
      </c>
      <c r="AM123" s="22" t="str">
        <f>IF(SUM('Control Sample Data'!Q$3:Q$194)&gt;10,IF(AND(ISNUMBER('Control Sample Data'!Q123),'Control Sample Data'!Q123&lt;35,'Control Sample Data'!Q123&gt;0),'Control Sample Data'!Q123-'Choose Housekeeping Genes'!AO$20,35-'Choose Housekeeping Genes'!AO$20),"")</f>
        <v/>
      </c>
      <c r="AN123" s="22" t="str">
        <f>IF(SUM('Control Sample Data'!R$3:R$194)&gt;10,IF(AND(ISNUMBER('Control Sample Data'!R123),'Control Sample Data'!R123&lt;35,'Control Sample Data'!R123&gt;0),'Control Sample Data'!R123-'Choose Housekeeping Genes'!AP$20,35-'Choose Housekeeping Genes'!AP$20),"")</f>
        <v/>
      </c>
      <c r="AO123" s="22" t="str">
        <f>IF(SUM('Control Sample Data'!S$3:S$194)&gt;10,IF(AND(ISNUMBER('Control Sample Data'!S123),'Control Sample Data'!S123&lt;35,'Control Sample Data'!S123&gt;0),'Control Sample Data'!S123-'Choose Housekeeping Genes'!AQ$20,35-'Choose Housekeeping Genes'!AQ$20),"")</f>
        <v/>
      </c>
      <c r="AP123" s="22" t="str">
        <f>IF(SUM('Control Sample Data'!T$3:T$194)&gt;10,IF(AND(ISNUMBER('Control Sample Data'!T123),'Control Sample Data'!T123&lt;35,'Control Sample Data'!T123&gt;0),'Control Sample Data'!T123-'Choose Housekeeping Genes'!AR$20,35-'Choose Housekeeping Genes'!AR$20),"")</f>
        <v/>
      </c>
      <c r="AQ123" s="22" t="str">
        <f>IF(SUM('Control Sample Data'!U$3:U$194)&gt;10,IF(AND(ISNUMBER('Control Sample Data'!U123),'Control Sample Data'!U123&lt;35,'Control Sample Data'!U123&gt;0),'Control Sample Data'!U123-'Choose Housekeeping Genes'!AS$20,35-'Choose Housekeeping Genes'!AS$20),"")</f>
        <v/>
      </c>
      <c r="AR123" s="22" t="str">
        <f>IF(SUM('Control Sample Data'!V$3:V$194)&gt;10,IF(AND(ISNUMBER('Control Sample Data'!V123),'Control Sample Data'!V123&lt;35,'Control Sample Data'!V123&gt;0),'Control Sample Data'!V123-'Choose Housekeeping Genes'!AT$20,35-'Choose Housekeeping Genes'!AT$20),"")</f>
        <v/>
      </c>
      <c r="AS123" s="73" t="str">
        <f>'Control Sample Data'!A123</f>
        <v>Miat-1</v>
      </c>
      <c r="AT123" s="21" t="s">
        <v>200</v>
      </c>
      <c r="AU123" s="22" t="str">
        <f ca="1">IF(ISNUMBER(C123-'Choose Housekeeping Genes'!D$12),C123-'Choose Housekeeping Genes'!D$12,"")</f>
        <v/>
      </c>
      <c r="AV123" s="22" t="str">
        <f ca="1">IF(ISNUMBER(D123-'Choose Housekeeping Genes'!E$12),D123-'Choose Housekeeping Genes'!E$12,"")</f>
        <v/>
      </c>
      <c r="AW123" s="22" t="str">
        <f ca="1">IF(ISNUMBER(E123-'Choose Housekeeping Genes'!F$12),E123-'Choose Housekeeping Genes'!F$12,"")</f>
        <v/>
      </c>
      <c r="AX123" s="22" t="str">
        <f ca="1">IF(ISNUMBER(F123-'Choose Housekeeping Genes'!G$12),F123-'Choose Housekeeping Genes'!G$12,"")</f>
        <v/>
      </c>
      <c r="AY123" s="22" t="str">
        <f ca="1">IF(ISNUMBER(G123-'Choose Housekeeping Genes'!H$12),G123-'Choose Housekeeping Genes'!H$12,"")</f>
        <v/>
      </c>
      <c r="AZ123" s="22" t="str">
        <f ca="1">IF(ISNUMBER(H123-'Choose Housekeeping Genes'!I$12),H123-'Choose Housekeeping Genes'!I$12,"")</f>
        <v/>
      </c>
      <c r="BA123" s="22" t="str">
        <f ca="1">IF(ISNUMBER(I123-'Choose Housekeeping Genes'!J$12),I123-'Choose Housekeeping Genes'!J$12,"")</f>
        <v/>
      </c>
      <c r="BB123" s="22" t="str">
        <f ca="1">IF(ISNUMBER(J123-'Choose Housekeeping Genes'!K$12),J123-'Choose Housekeeping Genes'!K$12,"")</f>
        <v/>
      </c>
      <c r="BC123" s="22" t="str">
        <f ca="1">IF(ISNUMBER(K123-'Choose Housekeeping Genes'!L$12),K123-'Choose Housekeeping Genes'!L$12,"")</f>
        <v/>
      </c>
      <c r="BD123" s="22" t="str">
        <f ca="1">IF(ISNUMBER(L123-'Choose Housekeeping Genes'!M$12),L123-'Choose Housekeeping Genes'!M$12,"")</f>
        <v/>
      </c>
      <c r="BE123" s="22" t="str">
        <f ca="1">IF(ISNUMBER(M123-'Choose Housekeeping Genes'!N$12),M123-'Choose Housekeeping Genes'!N$12,"")</f>
        <v/>
      </c>
      <c r="BF123" s="22" t="str">
        <f ca="1">IF(ISNUMBER(N123-'Choose Housekeeping Genes'!O$12),N123-'Choose Housekeeping Genes'!O$12,"")</f>
        <v/>
      </c>
      <c r="BG123" s="22" t="str">
        <f ca="1">IF(ISNUMBER(O123-'Choose Housekeeping Genes'!P$12),O123-'Choose Housekeeping Genes'!P$12,"")</f>
        <v/>
      </c>
      <c r="BH123" s="22" t="str">
        <f ca="1">IF(ISNUMBER(P123-'Choose Housekeeping Genes'!Q$12),P123-'Choose Housekeeping Genes'!Q$12,"")</f>
        <v/>
      </c>
      <c r="BI123" s="22" t="str">
        <f ca="1">IF(ISNUMBER(Q123-'Choose Housekeeping Genes'!R$12),Q123-'Choose Housekeeping Genes'!R$12,"")</f>
        <v/>
      </c>
      <c r="BJ123" s="22" t="str">
        <f ca="1">IF(ISNUMBER(R123-'Choose Housekeeping Genes'!S$12),R123-'Choose Housekeeping Genes'!S$12,"")</f>
        <v/>
      </c>
      <c r="BK123" s="22" t="str">
        <f ca="1">IF(ISNUMBER(S123-'Choose Housekeeping Genes'!T$12),S123-'Choose Housekeeping Genes'!T$12,"")</f>
        <v/>
      </c>
      <c r="BL123" s="22" t="str">
        <f ca="1">IF(ISNUMBER(T123-'Choose Housekeeping Genes'!U$12),T123-'Choose Housekeeping Genes'!U$12,"")</f>
        <v/>
      </c>
      <c r="BM123" s="22" t="str">
        <f ca="1">IF(ISNUMBER(U123-'Choose Housekeeping Genes'!V$12),U123-'Choose Housekeeping Genes'!V$12,"")</f>
        <v/>
      </c>
      <c r="BN123" s="22" t="str">
        <f ca="1">IF(ISNUMBER(V123-'Choose Housekeeping Genes'!W$12),V123-'Choose Housekeeping Genes'!W$12,"")</f>
        <v/>
      </c>
      <c r="BO123" s="147" t="str">
        <f t="shared" si="91"/>
        <v>Miat-1</v>
      </c>
      <c r="BP123" s="145" t="s">
        <v>200</v>
      </c>
      <c r="BQ123" s="22" t="str">
        <f ca="1">IF(ISNUMBER(Y123-'Choose Housekeeping Genes'!AA$12),Y123-'Choose Housekeeping Genes'!AA$12,"")</f>
        <v/>
      </c>
      <c r="BR123" s="22" t="str">
        <f ca="1">IF(ISNUMBER(Z123-'Choose Housekeeping Genes'!AB$12),Z123-'Choose Housekeeping Genes'!AB$12,"")</f>
        <v/>
      </c>
      <c r="BS123" s="22" t="str">
        <f ca="1">IF(ISNUMBER(AA123-'Choose Housekeeping Genes'!AC$12),AA123-'Choose Housekeeping Genes'!AC$12,"")</f>
        <v/>
      </c>
      <c r="BT123" s="22" t="str">
        <f ca="1">IF(ISNUMBER(AB123-'Choose Housekeeping Genes'!AD$12),AB123-'Choose Housekeeping Genes'!AD$12,"")</f>
        <v/>
      </c>
      <c r="BU123" s="22" t="str">
        <f ca="1">IF(ISNUMBER(AC123-'Choose Housekeeping Genes'!AE$12),AC123-'Choose Housekeeping Genes'!AE$12,"")</f>
        <v/>
      </c>
      <c r="BV123" s="22" t="str">
        <f ca="1">IF(ISNUMBER(AD123-'Choose Housekeeping Genes'!AF$12),AD123-'Choose Housekeeping Genes'!AF$12,"")</f>
        <v/>
      </c>
      <c r="BW123" s="22" t="str">
        <f ca="1">IF(ISNUMBER(AE123-'Choose Housekeeping Genes'!AG$12),AE123-'Choose Housekeeping Genes'!AG$12,"")</f>
        <v/>
      </c>
      <c r="BX123" s="22" t="str">
        <f ca="1">IF(ISNUMBER(AF123-'Choose Housekeeping Genes'!AH$12),AF123-'Choose Housekeeping Genes'!AH$12,"")</f>
        <v/>
      </c>
      <c r="BY123" s="22" t="str">
        <f ca="1">IF(ISNUMBER(AG123-'Choose Housekeeping Genes'!AI$12),AG123-'Choose Housekeeping Genes'!AI$12,"")</f>
        <v/>
      </c>
      <c r="BZ123" s="22" t="str">
        <f ca="1">IF(ISNUMBER(AH123-'Choose Housekeeping Genes'!AJ$12),AH123-'Choose Housekeeping Genes'!AJ$12,"")</f>
        <v/>
      </c>
      <c r="CA123" s="22" t="str">
        <f ca="1">IF(ISNUMBER(AI123-'Choose Housekeeping Genes'!AK$12),AI123-'Choose Housekeeping Genes'!AK$12,"")</f>
        <v/>
      </c>
      <c r="CB123" s="22" t="str">
        <f ca="1">IF(ISNUMBER(AJ123-'Choose Housekeeping Genes'!AL$12),AJ123-'Choose Housekeeping Genes'!AL$12,"")</f>
        <v/>
      </c>
      <c r="CC123" s="22" t="str">
        <f ca="1">IF(ISNUMBER(AK123-'Choose Housekeeping Genes'!AM$12),AK123-'Choose Housekeeping Genes'!AM$12,"")</f>
        <v/>
      </c>
      <c r="CD123" s="22" t="str">
        <f ca="1">IF(ISNUMBER(AL123-'Choose Housekeeping Genes'!AN$12),AL123-'Choose Housekeeping Genes'!AN$12,"")</f>
        <v/>
      </c>
      <c r="CE123" s="22" t="str">
        <f ca="1">IF(ISNUMBER(AM123-'Choose Housekeeping Genes'!AO$12),AM123-'Choose Housekeeping Genes'!AO$12,"")</f>
        <v/>
      </c>
      <c r="CF123" s="22" t="str">
        <f ca="1">IF(ISNUMBER(AN123-'Choose Housekeeping Genes'!AP$12),AN123-'Choose Housekeeping Genes'!AP$12,"")</f>
        <v/>
      </c>
      <c r="CG123" s="22" t="str">
        <f ca="1">IF(ISNUMBER(AO123-'Choose Housekeeping Genes'!AQ$12),AO123-'Choose Housekeeping Genes'!AQ$12,"")</f>
        <v/>
      </c>
      <c r="CH123" s="22" t="str">
        <f ca="1">IF(ISNUMBER(AP123-'Choose Housekeeping Genes'!AR$12),AP123-'Choose Housekeeping Genes'!AR$12,"")</f>
        <v/>
      </c>
      <c r="CI123" s="22" t="str">
        <f ca="1">IF(ISNUMBER(AQ123-'Choose Housekeeping Genes'!AS$12),AQ123-'Choose Housekeeping Genes'!AS$12,"")</f>
        <v/>
      </c>
      <c r="CJ123" s="22" t="str">
        <f ca="1">IF(ISNUMBER(AR123-'Choose Housekeeping Genes'!AT$12),AR123-'Choose Housekeeping Genes'!AT$12,"")</f>
        <v/>
      </c>
      <c r="CK123" s="69" t="e">
        <f t="shared" ca="1" si="49"/>
        <v>#DIV/0!</v>
      </c>
      <c r="CL123" s="148" t="e">
        <f t="shared" ca="1" si="50"/>
        <v>#DIV/0!</v>
      </c>
      <c r="DA123" s="73" t="str">
        <f>'Transcript table'!C131</f>
        <v>Miat-1</v>
      </c>
      <c r="DB123" s="21" t="s">
        <v>200</v>
      </c>
      <c r="DC123" s="68" t="str">
        <f t="shared" ca="1" si="51"/>
        <v/>
      </c>
      <c r="DD123" s="68" t="str">
        <f t="shared" ca="1" si="52"/>
        <v/>
      </c>
      <c r="DE123" s="68" t="str">
        <f t="shared" ca="1" si="53"/>
        <v/>
      </c>
      <c r="DF123" s="68" t="str">
        <f t="shared" ca="1" si="54"/>
        <v/>
      </c>
      <c r="DG123" s="68" t="str">
        <f t="shared" ca="1" si="55"/>
        <v/>
      </c>
      <c r="DH123" s="68" t="str">
        <f t="shared" ca="1" si="56"/>
        <v/>
      </c>
      <c r="DI123" s="68" t="str">
        <f t="shared" ca="1" si="57"/>
        <v/>
      </c>
      <c r="DJ123" s="68" t="str">
        <f t="shared" ca="1" si="58"/>
        <v/>
      </c>
      <c r="DK123" s="68" t="str">
        <f t="shared" ca="1" si="59"/>
        <v/>
      </c>
      <c r="DL123" s="68" t="str">
        <f t="shared" ca="1" si="60"/>
        <v/>
      </c>
      <c r="DM123" s="68" t="str">
        <f t="shared" ca="1" si="61"/>
        <v/>
      </c>
      <c r="DN123" s="68" t="str">
        <f t="shared" ca="1" si="62"/>
        <v/>
      </c>
      <c r="DO123" s="68" t="str">
        <f t="shared" ca="1" si="63"/>
        <v/>
      </c>
      <c r="DP123" s="68" t="str">
        <f t="shared" ca="1" si="64"/>
        <v/>
      </c>
      <c r="DQ123" s="68" t="str">
        <f t="shared" ca="1" si="65"/>
        <v/>
      </c>
      <c r="DR123" s="68" t="str">
        <f t="shared" ca="1" si="66"/>
        <v/>
      </c>
      <c r="DS123" s="68" t="str">
        <f t="shared" ca="1" si="67"/>
        <v/>
      </c>
      <c r="DT123" s="68" t="str">
        <f t="shared" ca="1" si="68"/>
        <v/>
      </c>
      <c r="DU123" s="68" t="str">
        <f t="shared" ca="1" si="69"/>
        <v/>
      </c>
      <c r="DV123" s="68" t="str">
        <f t="shared" ca="1" si="70"/>
        <v/>
      </c>
      <c r="DW123" s="146" t="str">
        <f>'Transcript table'!C131</f>
        <v>Miat-1</v>
      </c>
      <c r="DX123" s="145" t="s">
        <v>200</v>
      </c>
      <c r="DY123" s="68" t="str">
        <f t="shared" ca="1" si="71"/>
        <v/>
      </c>
      <c r="DZ123" s="68" t="str">
        <f t="shared" ca="1" si="72"/>
        <v/>
      </c>
      <c r="EA123" s="68" t="str">
        <f t="shared" ca="1" si="73"/>
        <v/>
      </c>
      <c r="EB123" s="68" t="str">
        <f t="shared" ca="1" si="74"/>
        <v/>
      </c>
      <c r="EC123" s="68" t="str">
        <f t="shared" ca="1" si="75"/>
        <v/>
      </c>
      <c r="ED123" s="68" t="str">
        <f t="shared" ca="1" si="76"/>
        <v/>
      </c>
      <c r="EE123" s="68" t="str">
        <f t="shared" ca="1" si="77"/>
        <v/>
      </c>
      <c r="EF123" s="68" t="str">
        <f t="shared" ca="1" si="78"/>
        <v/>
      </c>
      <c r="EG123" s="68" t="str">
        <f t="shared" ca="1" si="79"/>
        <v/>
      </c>
      <c r="EH123" s="68" t="str">
        <f t="shared" ca="1" si="80"/>
        <v/>
      </c>
      <c r="EI123" s="68" t="str">
        <f t="shared" ca="1" si="81"/>
        <v/>
      </c>
      <c r="EJ123" s="68" t="str">
        <f t="shared" ca="1" si="82"/>
        <v/>
      </c>
      <c r="EK123" s="68" t="str">
        <f t="shared" ca="1" si="83"/>
        <v/>
      </c>
      <c r="EL123" s="68" t="str">
        <f t="shared" ca="1" si="84"/>
        <v/>
      </c>
      <c r="EM123" s="68" t="str">
        <f t="shared" ca="1" si="85"/>
        <v/>
      </c>
      <c r="EN123" s="68" t="str">
        <f t="shared" ca="1" si="86"/>
        <v/>
      </c>
      <c r="EO123" s="68" t="str">
        <f t="shared" ca="1" si="87"/>
        <v/>
      </c>
      <c r="EP123" s="68" t="str">
        <f t="shared" ca="1" si="88"/>
        <v/>
      </c>
      <c r="EQ123" s="68" t="str">
        <f t="shared" ca="1" si="89"/>
        <v/>
      </c>
      <c r="ER123" s="68" t="str">
        <f t="shared" ca="1" si="90"/>
        <v/>
      </c>
    </row>
    <row r="124" spans="1:148" ht="12.75" customHeight="1">
      <c r="A124" s="139" t="str">
        <f>'Test Sample Data'!A124</f>
        <v>Miat-2</v>
      </c>
      <c r="B124" s="141" t="s">
        <v>198</v>
      </c>
      <c r="C124" s="22" t="str">
        <f>IF(SUM('Test Sample Data'!C$3:C$194)&gt;10,IF(AND(ISNUMBER('Test Sample Data'!C124),'Test Sample Data'!C124&lt;35,'Test Sample Data'!C124&gt;0),'Test Sample Data'!C124-'Choose Housekeeping Genes'!D$20,35-'Choose Housekeeping Genes'!D$20),"")</f>
        <v/>
      </c>
      <c r="D124" s="22" t="str">
        <f>IF(SUM('Test Sample Data'!D$3:D$194)&gt;10,IF(AND(ISNUMBER('Test Sample Data'!D124),'Test Sample Data'!D124&lt;35,'Test Sample Data'!D124&gt;0),'Test Sample Data'!D124-'Choose Housekeeping Genes'!E$20,35-'Choose Housekeeping Genes'!E$20),"")</f>
        <v/>
      </c>
      <c r="E124" s="22" t="str">
        <f>IF(SUM('Test Sample Data'!E$3:E$194)&gt;10,IF(AND(ISNUMBER('Test Sample Data'!E124),'Test Sample Data'!E124&lt;35,'Test Sample Data'!E124&gt;0),'Test Sample Data'!E124-'Choose Housekeeping Genes'!F$20,35-'Choose Housekeeping Genes'!F$20),"")</f>
        <v/>
      </c>
      <c r="F124" s="22" t="str">
        <f>IF(SUM('Test Sample Data'!F$3:F$194)&gt;10,IF(AND(ISNUMBER('Test Sample Data'!F124),'Test Sample Data'!F124&lt;35,'Test Sample Data'!F124&gt;0),'Test Sample Data'!F124-'Choose Housekeeping Genes'!G$20,35-'Choose Housekeeping Genes'!G$20),"")</f>
        <v/>
      </c>
      <c r="G124" s="22" t="str">
        <f>IF(SUM('Test Sample Data'!G$3:G$194)&gt;10,IF(AND(ISNUMBER('Test Sample Data'!G124),'Test Sample Data'!G124&lt;35,'Test Sample Data'!G124&gt;0),'Test Sample Data'!G124-'Choose Housekeeping Genes'!H$20,35-'Choose Housekeeping Genes'!H$20),"")</f>
        <v/>
      </c>
      <c r="H124" s="22" t="str">
        <f>IF(SUM('Test Sample Data'!H$3:H$194)&gt;10,IF(AND(ISNUMBER('Test Sample Data'!H124),'Test Sample Data'!H124&lt;35,'Test Sample Data'!H124&gt;0),'Test Sample Data'!H124-'Choose Housekeeping Genes'!I$20,35-'Choose Housekeeping Genes'!I$20),"")</f>
        <v/>
      </c>
      <c r="I124" s="22" t="str">
        <f>IF(SUM('Test Sample Data'!I$3:I$194)&gt;10,IF(AND(ISNUMBER('Test Sample Data'!I124),'Test Sample Data'!I124&lt;35,'Test Sample Data'!I124&gt;0),'Test Sample Data'!I124-'Choose Housekeeping Genes'!J$20,35-'Choose Housekeeping Genes'!J$20),"")</f>
        <v/>
      </c>
      <c r="J124" s="22" t="str">
        <f>IF(SUM('Test Sample Data'!J$3:J$194)&gt;10,IF(AND(ISNUMBER('Test Sample Data'!J124),'Test Sample Data'!J124&lt;35,'Test Sample Data'!J124&gt;0),'Test Sample Data'!J124-'Choose Housekeeping Genes'!K$20,35-'Choose Housekeeping Genes'!K$20),"")</f>
        <v/>
      </c>
      <c r="K124" s="22" t="str">
        <f>IF(SUM('Test Sample Data'!K$3:K$194)&gt;10,IF(AND(ISNUMBER('Test Sample Data'!K124),'Test Sample Data'!K124&lt;35,'Test Sample Data'!K124&gt;0),'Test Sample Data'!K124-'Choose Housekeeping Genes'!L$20,35-'Choose Housekeeping Genes'!L$20),"")</f>
        <v/>
      </c>
      <c r="L124" s="22" t="str">
        <f>IF(SUM('Test Sample Data'!L$3:L$194)&gt;10,IF(AND(ISNUMBER('Test Sample Data'!L124),'Test Sample Data'!L124&lt;35,'Test Sample Data'!L124&gt;0),'Test Sample Data'!L124-'Choose Housekeeping Genes'!M$20,35-'Choose Housekeeping Genes'!M$20),"")</f>
        <v/>
      </c>
      <c r="M124" s="22" t="str">
        <f>IF(SUM('Test Sample Data'!M$3:M$194)&gt;10,IF(AND(ISNUMBER('Test Sample Data'!M124),'Test Sample Data'!M124&lt;35,'Test Sample Data'!M124&gt;0),'Test Sample Data'!M124-'Choose Housekeeping Genes'!N$20,35-'Choose Housekeeping Genes'!N$20),"")</f>
        <v/>
      </c>
      <c r="N124" s="22" t="str">
        <f>IF(SUM('Test Sample Data'!N$3:N$194)&gt;10,IF(AND(ISNUMBER('Test Sample Data'!N124),'Test Sample Data'!N124&lt;35,'Test Sample Data'!N124&gt;0),'Test Sample Data'!N124-'Choose Housekeeping Genes'!O$20,35-'Choose Housekeeping Genes'!O$20),"")</f>
        <v/>
      </c>
      <c r="O124" s="22" t="str">
        <f>IF(SUM('Test Sample Data'!O$3:O$194)&gt;10,IF(AND(ISNUMBER('Test Sample Data'!O124),'Test Sample Data'!O124&lt;35,'Test Sample Data'!O124&gt;0),'Test Sample Data'!O124-'Choose Housekeeping Genes'!P$20,35-'Choose Housekeeping Genes'!P$20),"")</f>
        <v/>
      </c>
      <c r="P124" s="22" t="str">
        <f>IF(SUM('Test Sample Data'!P$3:P$194)&gt;10,IF(AND(ISNUMBER('Test Sample Data'!P124),'Test Sample Data'!P124&lt;35,'Test Sample Data'!P124&gt;0),'Test Sample Data'!P124-'Choose Housekeeping Genes'!Q$20,35-'Choose Housekeeping Genes'!Q$20),"")</f>
        <v/>
      </c>
      <c r="Q124" s="22" t="str">
        <f>IF(SUM('Test Sample Data'!Q$3:Q$194)&gt;10,IF(AND(ISNUMBER('Test Sample Data'!Q124),'Test Sample Data'!Q124&lt;35,'Test Sample Data'!Q124&gt;0),'Test Sample Data'!Q124-'Choose Housekeeping Genes'!R$20,35-'Choose Housekeeping Genes'!R$20),"")</f>
        <v/>
      </c>
      <c r="R124" s="22" t="str">
        <f>IF(SUM('Test Sample Data'!R$3:R$194)&gt;10,IF(AND(ISNUMBER('Test Sample Data'!R124),'Test Sample Data'!R124&lt;35,'Test Sample Data'!R124&gt;0),'Test Sample Data'!R124-'Choose Housekeeping Genes'!S$20,35-'Choose Housekeeping Genes'!S$20),"")</f>
        <v/>
      </c>
      <c r="S124" s="22" t="str">
        <f>IF(SUM('Test Sample Data'!S$3:S$194)&gt;10,IF(AND(ISNUMBER('Test Sample Data'!S124),'Test Sample Data'!S124&lt;35,'Test Sample Data'!S124&gt;0),'Test Sample Data'!S124-'Choose Housekeeping Genes'!T$20,35-'Choose Housekeeping Genes'!T$20),"")</f>
        <v/>
      </c>
      <c r="T124" s="22" t="str">
        <f>IF(SUM('Test Sample Data'!T$3:T$194)&gt;10,IF(AND(ISNUMBER('Test Sample Data'!T124),'Test Sample Data'!T124&lt;35,'Test Sample Data'!T124&gt;0),'Test Sample Data'!T124-'Choose Housekeeping Genes'!U$20,35-'Choose Housekeeping Genes'!U$20),"")</f>
        <v/>
      </c>
      <c r="U124" s="22" t="str">
        <f>IF(SUM('Test Sample Data'!U$3:U$194)&gt;10,IF(AND(ISNUMBER('Test Sample Data'!U124),'Test Sample Data'!U124&lt;35,'Test Sample Data'!U124&gt;0),'Test Sample Data'!U124-'Choose Housekeeping Genes'!V$20,35-'Choose Housekeeping Genes'!V$20),"")</f>
        <v/>
      </c>
      <c r="V124" s="22" t="str">
        <f>IF(SUM('Test Sample Data'!V$3:V$194)&gt;10,IF(AND(ISNUMBER('Test Sample Data'!V124),'Test Sample Data'!V124&lt;35,'Test Sample Data'!V124&gt;0),'Test Sample Data'!V124-'Choose Housekeeping Genes'!W$20,35-'Choose Housekeeping Genes'!W$20),"")</f>
        <v/>
      </c>
      <c r="W124" s="144" t="str">
        <f>'Control Sample Data'!A124</f>
        <v>Miat-2</v>
      </c>
      <c r="X124" s="145" t="s">
        <v>198</v>
      </c>
      <c r="Y124" s="22" t="str">
        <f>IF(SUM('Control Sample Data'!C$3:C$194)&gt;10,IF(AND(ISNUMBER('Control Sample Data'!C124),'Control Sample Data'!C124&lt;35,'Control Sample Data'!C124&gt;0),'Control Sample Data'!C124-'Choose Housekeeping Genes'!AA$20,35-'Choose Housekeeping Genes'!AA$20),"")</f>
        <v/>
      </c>
      <c r="Z124" s="22" t="str">
        <f>IF(SUM('Control Sample Data'!D$3:D$194)&gt;10,IF(AND(ISNUMBER('Control Sample Data'!D124),'Control Sample Data'!D124&lt;35,'Control Sample Data'!D124&gt;0),'Control Sample Data'!D124-'Choose Housekeeping Genes'!AB$20,35-'Choose Housekeeping Genes'!AB$20),"")</f>
        <v/>
      </c>
      <c r="AA124" s="22" t="str">
        <f>IF(SUM('Control Sample Data'!E$3:E$194)&gt;10,IF(AND(ISNUMBER('Control Sample Data'!E124),'Control Sample Data'!E124&lt;35,'Control Sample Data'!E124&gt;0),'Control Sample Data'!E124-'Choose Housekeeping Genes'!AC$20,35-'Choose Housekeeping Genes'!AC$20),"")</f>
        <v/>
      </c>
      <c r="AB124" s="22" t="str">
        <f>IF(SUM('Control Sample Data'!F$3:F$194)&gt;10,IF(AND(ISNUMBER('Control Sample Data'!F124),'Control Sample Data'!F124&lt;35,'Control Sample Data'!F124&gt;0),'Control Sample Data'!F124-'Choose Housekeeping Genes'!AD$20,35-'Choose Housekeeping Genes'!AD$20),"")</f>
        <v/>
      </c>
      <c r="AC124" s="22" t="str">
        <f>IF(SUM('Control Sample Data'!G$3:G$194)&gt;10,IF(AND(ISNUMBER('Control Sample Data'!G124),'Control Sample Data'!G124&lt;35,'Control Sample Data'!G124&gt;0),'Control Sample Data'!G124-'Choose Housekeeping Genes'!AE$20,35-'Choose Housekeeping Genes'!AE$20),"")</f>
        <v/>
      </c>
      <c r="AD124" s="22" t="str">
        <f>IF(SUM('Control Sample Data'!H$3:H$194)&gt;10,IF(AND(ISNUMBER('Control Sample Data'!H124),'Control Sample Data'!H124&lt;35,'Control Sample Data'!H124&gt;0),'Control Sample Data'!H124-'Choose Housekeeping Genes'!AF$20,35-'Choose Housekeeping Genes'!AF$20),"")</f>
        <v/>
      </c>
      <c r="AE124" s="22" t="str">
        <f>IF(SUM('Control Sample Data'!I$3:I$194)&gt;10,IF(AND(ISNUMBER('Control Sample Data'!I124),'Control Sample Data'!I124&lt;35,'Control Sample Data'!I124&gt;0),'Control Sample Data'!I124-'Choose Housekeeping Genes'!AG$20,35-'Choose Housekeeping Genes'!AG$20),"")</f>
        <v/>
      </c>
      <c r="AF124" s="22" t="str">
        <f>IF(SUM('Control Sample Data'!J$3:J$194)&gt;10,IF(AND(ISNUMBER('Control Sample Data'!J124),'Control Sample Data'!J124&lt;35,'Control Sample Data'!J124&gt;0),'Control Sample Data'!J124-'Choose Housekeeping Genes'!AH$20,35-'Choose Housekeeping Genes'!AH$20),"")</f>
        <v/>
      </c>
      <c r="AG124" s="22" t="str">
        <f>IF(SUM('Control Sample Data'!K$3:K$194)&gt;10,IF(AND(ISNUMBER('Control Sample Data'!K124),'Control Sample Data'!K124&lt;35,'Control Sample Data'!K124&gt;0),'Control Sample Data'!K124-'Choose Housekeeping Genes'!AI$20,35-'Choose Housekeeping Genes'!AI$20),"")</f>
        <v/>
      </c>
      <c r="AH124" s="22" t="str">
        <f>IF(SUM('Control Sample Data'!L$3:L$194)&gt;10,IF(AND(ISNUMBER('Control Sample Data'!L124),'Control Sample Data'!L124&lt;35,'Control Sample Data'!L124&gt;0),'Control Sample Data'!L124-'Choose Housekeeping Genes'!AJ$20,35-'Choose Housekeeping Genes'!AJ$20),"")</f>
        <v/>
      </c>
      <c r="AI124" s="22" t="str">
        <f>IF(SUM('Control Sample Data'!M$3:M$194)&gt;10,IF(AND(ISNUMBER('Control Sample Data'!M124),'Control Sample Data'!M124&lt;35,'Control Sample Data'!M124&gt;0),'Control Sample Data'!M124-'Choose Housekeeping Genes'!AK$20,35-'Choose Housekeeping Genes'!AK$20),"")</f>
        <v/>
      </c>
      <c r="AJ124" s="22" t="str">
        <f>IF(SUM('Control Sample Data'!N$3:N$194)&gt;10,IF(AND(ISNUMBER('Control Sample Data'!N124),'Control Sample Data'!N124&lt;35,'Control Sample Data'!N124&gt;0),'Control Sample Data'!N124-'Choose Housekeeping Genes'!AL$20,35-'Choose Housekeeping Genes'!AL$20),"")</f>
        <v/>
      </c>
      <c r="AK124" s="22" t="str">
        <f>IF(SUM('Control Sample Data'!O$3:O$194)&gt;10,IF(AND(ISNUMBER('Control Sample Data'!O124),'Control Sample Data'!O124&lt;35,'Control Sample Data'!O124&gt;0),'Control Sample Data'!O124-'Choose Housekeeping Genes'!AM$20,35-'Choose Housekeeping Genes'!AM$20),"")</f>
        <v/>
      </c>
      <c r="AL124" s="22" t="str">
        <f>IF(SUM('Control Sample Data'!P$3:P$194)&gt;10,IF(AND(ISNUMBER('Control Sample Data'!P124),'Control Sample Data'!P124&lt;35,'Control Sample Data'!P124&gt;0),'Control Sample Data'!P124-'Choose Housekeeping Genes'!AN$20,35-'Choose Housekeeping Genes'!AN$20),"")</f>
        <v/>
      </c>
      <c r="AM124" s="22" t="str">
        <f>IF(SUM('Control Sample Data'!Q$3:Q$194)&gt;10,IF(AND(ISNUMBER('Control Sample Data'!Q124),'Control Sample Data'!Q124&lt;35,'Control Sample Data'!Q124&gt;0),'Control Sample Data'!Q124-'Choose Housekeeping Genes'!AO$20,35-'Choose Housekeeping Genes'!AO$20),"")</f>
        <v/>
      </c>
      <c r="AN124" s="22" t="str">
        <f>IF(SUM('Control Sample Data'!R$3:R$194)&gt;10,IF(AND(ISNUMBER('Control Sample Data'!R124),'Control Sample Data'!R124&lt;35,'Control Sample Data'!R124&gt;0),'Control Sample Data'!R124-'Choose Housekeeping Genes'!AP$20,35-'Choose Housekeeping Genes'!AP$20),"")</f>
        <v/>
      </c>
      <c r="AO124" s="22" t="str">
        <f>IF(SUM('Control Sample Data'!S$3:S$194)&gt;10,IF(AND(ISNUMBER('Control Sample Data'!S124),'Control Sample Data'!S124&lt;35,'Control Sample Data'!S124&gt;0),'Control Sample Data'!S124-'Choose Housekeeping Genes'!AQ$20,35-'Choose Housekeeping Genes'!AQ$20),"")</f>
        <v/>
      </c>
      <c r="AP124" s="22" t="str">
        <f>IF(SUM('Control Sample Data'!T$3:T$194)&gt;10,IF(AND(ISNUMBER('Control Sample Data'!T124),'Control Sample Data'!T124&lt;35,'Control Sample Data'!T124&gt;0),'Control Sample Data'!T124-'Choose Housekeeping Genes'!AR$20,35-'Choose Housekeeping Genes'!AR$20),"")</f>
        <v/>
      </c>
      <c r="AQ124" s="22" t="str">
        <f>IF(SUM('Control Sample Data'!U$3:U$194)&gt;10,IF(AND(ISNUMBER('Control Sample Data'!U124),'Control Sample Data'!U124&lt;35,'Control Sample Data'!U124&gt;0),'Control Sample Data'!U124-'Choose Housekeeping Genes'!AS$20,35-'Choose Housekeeping Genes'!AS$20),"")</f>
        <v/>
      </c>
      <c r="AR124" s="22" t="str">
        <f>IF(SUM('Control Sample Data'!V$3:V$194)&gt;10,IF(AND(ISNUMBER('Control Sample Data'!V124),'Control Sample Data'!V124&lt;35,'Control Sample Data'!V124&gt;0),'Control Sample Data'!V124-'Choose Housekeeping Genes'!AT$20,35-'Choose Housekeeping Genes'!AT$20),"")</f>
        <v/>
      </c>
      <c r="AS124" s="73" t="str">
        <f>'Control Sample Data'!A124</f>
        <v>Miat-2</v>
      </c>
      <c r="AT124" s="21" t="s">
        <v>198</v>
      </c>
      <c r="AU124" s="22" t="str">
        <f ca="1">IF(ISNUMBER(C124-'Choose Housekeeping Genes'!D$12),C124-'Choose Housekeeping Genes'!D$12,"")</f>
        <v/>
      </c>
      <c r="AV124" s="22" t="str">
        <f ca="1">IF(ISNUMBER(D124-'Choose Housekeeping Genes'!E$12),D124-'Choose Housekeeping Genes'!E$12,"")</f>
        <v/>
      </c>
      <c r="AW124" s="22" t="str">
        <f ca="1">IF(ISNUMBER(E124-'Choose Housekeeping Genes'!F$12),E124-'Choose Housekeeping Genes'!F$12,"")</f>
        <v/>
      </c>
      <c r="AX124" s="22" t="str">
        <f ca="1">IF(ISNUMBER(F124-'Choose Housekeeping Genes'!G$12),F124-'Choose Housekeeping Genes'!G$12,"")</f>
        <v/>
      </c>
      <c r="AY124" s="22" t="str">
        <f ca="1">IF(ISNUMBER(G124-'Choose Housekeeping Genes'!H$12),G124-'Choose Housekeeping Genes'!H$12,"")</f>
        <v/>
      </c>
      <c r="AZ124" s="22" t="str">
        <f ca="1">IF(ISNUMBER(H124-'Choose Housekeeping Genes'!I$12),H124-'Choose Housekeeping Genes'!I$12,"")</f>
        <v/>
      </c>
      <c r="BA124" s="22" t="str">
        <f ca="1">IF(ISNUMBER(I124-'Choose Housekeeping Genes'!J$12),I124-'Choose Housekeeping Genes'!J$12,"")</f>
        <v/>
      </c>
      <c r="BB124" s="22" t="str">
        <f ca="1">IF(ISNUMBER(J124-'Choose Housekeeping Genes'!K$12),J124-'Choose Housekeeping Genes'!K$12,"")</f>
        <v/>
      </c>
      <c r="BC124" s="22" t="str">
        <f ca="1">IF(ISNUMBER(K124-'Choose Housekeeping Genes'!L$12),K124-'Choose Housekeeping Genes'!L$12,"")</f>
        <v/>
      </c>
      <c r="BD124" s="22" t="str">
        <f ca="1">IF(ISNUMBER(L124-'Choose Housekeeping Genes'!M$12),L124-'Choose Housekeeping Genes'!M$12,"")</f>
        <v/>
      </c>
      <c r="BE124" s="22" t="str">
        <f ca="1">IF(ISNUMBER(M124-'Choose Housekeeping Genes'!N$12),M124-'Choose Housekeeping Genes'!N$12,"")</f>
        <v/>
      </c>
      <c r="BF124" s="22" t="str">
        <f ca="1">IF(ISNUMBER(N124-'Choose Housekeeping Genes'!O$12),N124-'Choose Housekeeping Genes'!O$12,"")</f>
        <v/>
      </c>
      <c r="BG124" s="22" t="str">
        <f ca="1">IF(ISNUMBER(O124-'Choose Housekeeping Genes'!P$12),O124-'Choose Housekeeping Genes'!P$12,"")</f>
        <v/>
      </c>
      <c r="BH124" s="22" t="str">
        <f ca="1">IF(ISNUMBER(P124-'Choose Housekeeping Genes'!Q$12),P124-'Choose Housekeeping Genes'!Q$12,"")</f>
        <v/>
      </c>
      <c r="BI124" s="22" t="str">
        <f ca="1">IF(ISNUMBER(Q124-'Choose Housekeeping Genes'!R$12),Q124-'Choose Housekeeping Genes'!R$12,"")</f>
        <v/>
      </c>
      <c r="BJ124" s="22" t="str">
        <f ca="1">IF(ISNUMBER(R124-'Choose Housekeeping Genes'!S$12),R124-'Choose Housekeeping Genes'!S$12,"")</f>
        <v/>
      </c>
      <c r="BK124" s="22" t="str">
        <f ca="1">IF(ISNUMBER(S124-'Choose Housekeeping Genes'!T$12),S124-'Choose Housekeeping Genes'!T$12,"")</f>
        <v/>
      </c>
      <c r="BL124" s="22" t="str">
        <f ca="1">IF(ISNUMBER(T124-'Choose Housekeeping Genes'!U$12),T124-'Choose Housekeeping Genes'!U$12,"")</f>
        <v/>
      </c>
      <c r="BM124" s="22" t="str">
        <f ca="1">IF(ISNUMBER(U124-'Choose Housekeeping Genes'!V$12),U124-'Choose Housekeeping Genes'!V$12,"")</f>
        <v/>
      </c>
      <c r="BN124" s="22" t="str">
        <f ca="1">IF(ISNUMBER(V124-'Choose Housekeeping Genes'!W$12),V124-'Choose Housekeeping Genes'!W$12,"")</f>
        <v/>
      </c>
      <c r="BO124" s="147" t="str">
        <f t="shared" si="91"/>
        <v>Miat-2</v>
      </c>
      <c r="BP124" s="145" t="s">
        <v>198</v>
      </c>
      <c r="BQ124" s="22" t="str">
        <f ca="1">IF(ISNUMBER(Y124-'Choose Housekeeping Genes'!AA$12),Y124-'Choose Housekeeping Genes'!AA$12,"")</f>
        <v/>
      </c>
      <c r="BR124" s="22" t="str">
        <f ca="1">IF(ISNUMBER(Z124-'Choose Housekeeping Genes'!AB$12),Z124-'Choose Housekeeping Genes'!AB$12,"")</f>
        <v/>
      </c>
      <c r="BS124" s="22" t="str">
        <f ca="1">IF(ISNUMBER(AA124-'Choose Housekeeping Genes'!AC$12),AA124-'Choose Housekeeping Genes'!AC$12,"")</f>
        <v/>
      </c>
      <c r="BT124" s="22" t="str">
        <f ca="1">IF(ISNUMBER(AB124-'Choose Housekeeping Genes'!AD$12),AB124-'Choose Housekeeping Genes'!AD$12,"")</f>
        <v/>
      </c>
      <c r="BU124" s="22" t="str">
        <f ca="1">IF(ISNUMBER(AC124-'Choose Housekeeping Genes'!AE$12),AC124-'Choose Housekeeping Genes'!AE$12,"")</f>
        <v/>
      </c>
      <c r="BV124" s="22" t="str">
        <f ca="1">IF(ISNUMBER(AD124-'Choose Housekeeping Genes'!AF$12),AD124-'Choose Housekeeping Genes'!AF$12,"")</f>
        <v/>
      </c>
      <c r="BW124" s="22" t="str">
        <f ca="1">IF(ISNUMBER(AE124-'Choose Housekeeping Genes'!AG$12),AE124-'Choose Housekeeping Genes'!AG$12,"")</f>
        <v/>
      </c>
      <c r="BX124" s="22" t="str">
        <f ca="1">IF(ISNUMBER(AF124-'Choose Housekeeping Genes'!AH$12),AF124-'Choose Housekeeping Genes'!AH$12,"")</f>
        <v/>
      </c>
      <c r="BY124" s="22" t="str">
        <f ca="1">IF(ISNUMBER(AG124-'Choose Housekeeping Genes'!AI$12),AG124-'Choose Housekeeping Genes'!AI$12,"")</f>
        <v/>
      </c>
      <c r="BZ124" s="22" t="str">
        <f ca="1">IF(ISNUMBER(AH124-'Choose Housekeeping Genes'!AJ$12),AH124-'Choose Housekeeping Genes'!AJ$12,"")</f>
        <v/>
      </c>
      <c r="CA124" s="22" t="str">
        <f ca="1">IF(ISNUMBER(AI124-'Choose Housekeeping Genes'!AK$12),AI124-'Choose Housekeeping Genes'!AK$12,"")</f>
        <v/>
      </c>
      <c r="CB124" s="22" t="str">
        <f ca="1">IF(ISNUMBER(AJ124-'Choose Housekeeping Genes'!AL$12),AJ124-'Choose Housekeeping Genes'!AL$12,"")</f>
        <v/>
      </c>
      <c r="CC124" s="22" t="str">
        <f ca="1">IF(ISNUMBER(AK124-'Choose Housekeeping Genes'!AM$12),AK124-'Choose Housekeeping Genes'!AM$12,"")</f>
        <v/>
      </c>
      <c r="CD124" s="22" t="str">
        <f ca="1">IF(ISNUMBER(AL124-'Choose Housekeeping Genes'!AN$12),AL124-'Choose Housekeeping Genes'!AN$12,"")</f>
        <v/>
      </c>
      <c r="CE124" s="22" t="str">
        <f ca="1">IF(ISNUMBER(AM124-'Choose Housekeeping Genes'!AO$12),AM124-'Choose Housekeeping Genes'!AO$12,"")</f>
        <v/>
      </c>
      <c r="CF124" s="22" t="str">
        <f ca="1">IF(ISNUMBER(AN124-'Choose Housekeeping Genes'!AP$12),AN124-'Choose Housekeeping Genes'!AP$12,"")</f>
        <v/>
      </c>
      <c r="CG124" s="22" t="str">
        <f ca="1">IF(ISNUMBER(AO124-'Choose Housekeeping Genes'!AQ$12),AO124-'Choose Housekeeping Genes'!AQ$12,"")</f>
        <v/>
      </c>
      <c r="CH124" s="22" t="str">
        <f ca="1">IF(ISNUMBER(AP124-'Choose Housekeeping Genes'!AR$12),AP124-'Choose Housekeeping Genes'!AR$12,"")</f>
        <v/>
      </c>
      <c r="CI124" s="22" t="str">
        <f ca="1">IF(ISNUMBER(AQ124-'Choose Housekeeping Genes'!AS$12),AQ124-'Choose Housekeeping Genes'!AS$12,"")</f>
        <v/>
      </c>
      <c r="CJ124" s="22" t="str">
        <f ca="1">IF(ISNUMBER(AR124-'Choose Housekeeping Genes'!AT$12),AR124-'Choose Housekeeping Genes'!AT$12,"")</f>
        <v/>
      </c>
      <c r="CK124" s="69" t="e">
        <f t="shared" ca="1" si="49"/>
        <v>#DIV/0!</v>
      </c>
      <c r="CL124" s="148" t="e">
        <f t="shared" ca="1" si="50"/>
        <v>#DIV/0!</v>
      </c>
      <c r="DA124" s="73" t="str">
        <f>'Transcript table'!C132</f>
        <v>Miat-2</v>
      </c>
      <c r="DB124" s="21" t="s">
        <v>198</v>
      </c>
      <c r="DC124" s="68" t="str">
        <f t="shared" ca="1" si="51"/>
        <v/>
      </c>
      <c r="DD124" s="68" t="str">
        <f t="shared" ca="1" si="52"/>
        <v/>
      </c>
      <c r="DE124" s="68" t="str">
        <f t="shared" ca="1" si="53"/>
        <v/>
      </c>
      <c r="DF124" s="68" t="str">
        <f t="shared" ca="1" si="54"/>
        <v/>
      </c>
      <c r="DG124" s="68" t="str">
        <f t="shared" ca="1" si="55"/>
        <v/>
      </c>
      <c r="DH124" s="68" t="str">
        <f t="shared" ca="1" si="56"/>
        <v/>
      </c>
      <c r="DI124" s="68" t="str">
        <f t="shared" ca="1" si="57"/>
        <v/>
      </c>
      <c r="DJ124" s="68" t="str">
        <f t="shared" ca="1" si="58"/>
        <v/>
      </c>
      <c r="DK124" s="68" t="str">
        <f t="shared" ca="1" si="59"/>
        <v/>
      </c>
      <c r="DL124" s="68" t="str">
        <f t="shared" ca="1" si="60"/>
        <v/>
      </c>
      <c r="DM124" s="68" t="str">
        <f t="shared" ca="1" si="61"/>
        <v/>
      </c>
      <c r="DN124" s="68" t="str">
        <f t="shared" ca="1" si="62"/>
        <v/>
      </c>
      <c r="DO124" s="68" t="str">
        <f t="shared" ca="1" si="63"/>
        <v/>
      </c>
      <c r="DP124" s="68" t="str">
        <f t="shared" ca="1" si="64"/>
        <v/>
      </c>
      <c r="DQ124" s="68" t="str">
        <f t="shared" ca="1" si="65"/>
        <v/>
      </c>
      <c r="DR124" s="68" t="str">
        <f t="shared" ca="1" si="66"/>
        <v/>
      </c>
      <c r="DS124" s="68" t="str">
        <f t="shared" ca="1" si="67"/>
        <v/>
      </c>
      <c r="DT124" s="68" t="str">
        <f t="shared" ca="1" si="68"/>
        <v/>
      </c>
      <c r="DU124" s="68" t="str">
        <f t="shared" ca="1" si="69"/>
        <v/>
      </c>
      <c r="DV124" s="68" t="str">
        <f t="shared" ca="1" si="70"/>
        <v/>
      </c>
      <c r="DW124" s="146" t="str">
        <f>'Transcript table'!C132</f>
        <v>Miat-2</v>
      </c>
      <c r="DX124" s="145" t="s">
        <v>198</v>
      </c>
      <c r="DY124" s="68" t="str">
        <f t="shared" ca="1" si="71"/>
        <v/>
      </c>
      <c r="DZ124" s="68" t="str">
        <f t="shared" ca="1" si="72"/>
        <v/>
      </c>
      <c r="EA124" s="68" t="str">
        <f t="shared" ca="1" si="73"/>
        <v/>
      </c>
      <c r="EB124" s="68" t="str">
        <f t="shared" ca="1" si="74"/>
        <v/>
      </c>
      <c r="EC124" s="68" t="str">
        <f t="shared" ca="1" si="75"/>
        <v/>
      </c>
      <c r="ED124" s="68" t="str">
        <f t="shared" ca="1" si="76"/>
        <v/>
      </c>
      <c r="EE124" s="68" t="str">
        <f t="shared" ca="1" si="77"/>
        <v/>
      </c>
      <c r="EF124" s="68" t="str">
        <f t="shared" ca="1" si="78"/>
        <v/>
      </c>
      <c r="EG124" s="68" t="str">
        <f t="shared" ca="1" si="79"/>
        <v/>
      </c>
      <c r="EH124" s="68" t="str">
        <f t="shared" ca="1" si="80"/>
        <v/>
      </c>
      <c r="EI124" s="68" t="str">
        <f t="shared" ca="1" si="81"/>
        <v/>
      </c>
      <c r="EJ124" s="68" t="str">
        <f t="shared" ca="1" si="82"/>
        <v/>
      </c>
      <c r="EK124" s="68" t="str">
        <f t="shared" ca="1" si="83"/>
        <v/>
      </c>
      <c r="EL124" s="68" t="str">
        <f t="shared" ca="1" si="84"/>
        <v/>
      </c>
      <c r="EM124" s="68" t="str">
        <f t="shared" ca="1" si="85"/>
        <v/>
      </c>
      <c r="EN124" s="68" t="str">
        <f t="shared" ca="1" si="86"/>
        <v/>
      </c>
      <c r="EO124" s="68" t="str">
        <f t="shared" ca="1" si="87"/>
        <v/>
      </c>
      <c r="EP124" s="68" t="str">
        <f t="shared" ca="1" si="88"/>
        <v/>
      </c>
      <c r="EQ124" s="68" t="str">
        <f t="shared" ca="1" si="89"/>
        <v/>
      </c>
      <c r="ER124" s="68" t="str">
        <f t="shared" ca="1" si="90"/>
        <v/>
      </c>
    </row>
    <row r="125" spans="1:148" ht="12.75" customHeight="1">
      <c r="A125" s="139" t="str">
        <f>'Test Sample Data'!A125</f>
        <v>Mir124a-1hg</v>
      </c>
      <c r="B125" s="141" t="s">
        <v>196</v>
      </c>
      <c r="C125" s="22" t="str">
        <f>IF(SUM('Test Sample Data'!C$3:C$194)&gt;10,IF(AND(ISNUMBER('Test Sample Data'!C125),'Test Sample Data'!C125&lt;35,'Test Sample Data'!C125&gt;0),'Test Sample Data'!C125-'Choose Housekeeping Genes'!D$20,35-'Choose Housekeeping Genes'!D$20),"")</f>
        <v/>
      </c>
      <c r="D125" s="22" t="str">
        <f>IF(SUM('Test Sample Data'!D$3:D$194)&gt;10,IF(AND(ISNUMBER('Test Sample Data'!D125),'Test Sample Data'!D125&lt;35,'Test Sample Data'!D125&gt;0),'Test Sample Data'!D125-'Choose Housekeeping Genes'!E$20,35-'Choose Housekeeping Genes'!E$20),"")</f>
        <v/>
      </c>
      <c r="E125" s="22" t="str">
        <f>IF(SUM('Test Sample Data'!E$3:E$194)&gt;10,IF(AND(ISNUMBER('Test Sample Data'!E125),'Test Sample Data'!E125&lt;35,'Test Sample Data'!E125&gt;0),'Test Sample Data'!E125-'Choose Housekeeping Genes'!F$20,35-'Choose Housekeeping Genes'!F$20),"")</f>
        <v/>
      </c>
      <c r="F125" s="22" t="str">
        <f>IF(SUM('Test Sample Data'!F$3:F$194)&gt;10,IF(AND(ISNUMBER('Test Sample Data'!F125),'Test Sample Data'!F125&lt;35,'Test Sample Data'!F125&gt;0),'Test Sample Data'!F125-'Choose Housekeeping Genes'!G$20,35-'Choose Housekeeping Genes'!G$20),"")</f>
        <v/>
      </c>
      <c r="G125" s="22" t="str">
        <f>IF(SUM('Test Sample Data'!G$3:G$194)&gt;10,IF(AND(ISNUMBER('Test Sample Data'!G125),'Test Sample Data'!G125&lt;35,'Test Sample Data'!G125&gt;0),'Test Sample Data'!G125-'Choose Housekeeping Genes'!H$20,35-'Choose Housekeeping Genes'!H$20),"")</f>
        <v/>
      </c>
      <c r="H125" s="22" t="str">
        <f>IF(SUM('Test Sample Data'!H$3:H$194)&gt;10,IF(AND(ISNUMBER('Test Sample Data'!H125),'Test Sample Data'!H125&lt;35,'Test Sample Data'!H125&gt;0),'Test Sample Data'!H125-'Choose Housekeeping Genes'!I$20,35-'Choose Housekeeping Genes'!I$20),"")</f>
        <v/>
      </c>
      <c r="I125" s="22" t="str">
        <f>IF(SUM('Test Sample Data'!I$3:I$194)&gt;10,IF(AND(ISNUMBER('Test Sample Data'!I125),'Test Sample Data'!I125&lt;35,'Test Sample Data'!I125&gt;0),'Test Sample Data'!I125-'Choose Housekeeping Genes'!J$20,35-'Choose Housekeeping Genes'!J$20),"")</f>
        <v/>
      </c>
      <c r="J125" s="22" t="str">
        <f>IF(SUM('Test Sample Data'!J$3:J$194)&gt;10,IF(AND(ISNUMBER('Test Sample Data'!J125),'Test Sample Data'!J125&lt;35,'Test Sample Data'!J125&gt;0),'Test Sample Data'!J125-'Choose Housekeeping Genes'!K$20,35-'Choose Housekeeping Genes'!K$20),"")</f>
        <v/>
      </c>
      <c r="K125" s="22" t="str">
        <f>IF(SUM('Test Sample Data'!K$3:K$194)&gt;10,IF(AND(ISNUMBER('Test Sample Data'!K125),'Test Sample Data'!K125&lt;35,'Test Sample Data'!K125&gt;0),'Test Sample Data'!K125-'Choose Housekeeping Genes'!L$20,35-'Choose Housekeeping Genes'!L$20),"")</f>
        <v/>
      </c>
      <c r="L125" s="22" t="str">
        <f>IF(SUM('Test Sample Data'!L$3:L$194)&gt;10,IF(AND(ISNUMBER('Test Sample Data'!L125),'Test Sample Data'!L125&lt;35,'Test Sample Data'!L125&gt;0),'Test Sample Data'!L125-'Choose Housekeeping Genes'!M$20,35-'Choose Housekeeping Genes'!M$20),"")</f>
        <v/>
      </c>
      <c r="M125" s="22" t="str">
        <f>IF(SUM('Test Sample Data'!M$3:M$194)&gt;10,IF(AND(ISNUMBER('Test Sample Data'!M125),'Test Sample Data'!M125&lt;35,'Test Sample Data'!M125&gt;0),'Test Sample Data'!M125-'Choose Housekeeping Genes'!N$20,35-'Choose Housekeeping Genes'!N$20),"")</f>
        <v/>
      </c>
      <c r="N125" s="22" t="str">
        <f>IF(SUM('Test Sample Data'!N$3:N$194)&gt;10,IF(AND(ISNUMBER('Test Sample Data'!N125),'Test Sample Data'!N125&lt;35,'Test Sample Data'!N125&gt;0),'Test Sample Data'!N125-'Choose Housekeeping Genes'!O$20,35-'Choose Housekeeping Genes'!O$20),"")</f>
        <v/>
      </c>
      <c r="O125" s="22" t="str">
        <f>IF(SUM('Test Sample Data'!O$3:O$194)&gt;10,IF(AND(ISNUMBER('Test Sample Data'!O125),'Test Sample Data'!O125&lt;35,'Test Sample Data'!O125&gt;0),'Test Sample Data'!O125-'Choose Housekeeping Genes'!P$20,35-'Choose Housekeeping Genes'!P$20),"")</f>
        <v/>
      </c>
      <c r="P125" s="22" t="str">
        <f>IF(SUM('Test Sample Data'!P$3:P$194)&gt;10,IF(AND(ISNUMBER('Test Sample Data'!P125),'Test Sample Data'!P125&lt;35,'Test Sample Data'!P125&gt;0),'Test Sample Data'!P125-'Choose Housekeeping Genes'!Q$20,35-'Choose Housekeeping Genes'!Q$20),"")</f>
        <v/>
      </c>
      <c r="Q125" s="22" t="str">
        <f>IF(SUM('Test Sample Data'!Q$3:Q$194)&gt;10,IF(AND(ISNUMBER('Test Sample Data'!Q125),'Test Sample Data'!Q125&lt;35,'Test Sample Data'!Q125&gt;0),'Test Sample Data'!Q125-'Choose Housekeeping Genes'!R$20,35-'Choose Housekeeping Genes'!R$20),"")</f>
        <v/>
      </c>
      <c r="R125" s="22" t="str">
        <f>IF(SUM('Test Sample Data'!R$3:R$194)&gt;10,IF(AND(ISNUMBER('Test Sample Data'!R125),'Test Sample Data'!R125&lt;35,'Test Sample Data'!R125&gt;0),'Test Sample Data'!R125-'Choose Housekeeping Genes'!S$20,35-'Choose Housekeeping Genes'!S$20),"")</f>
        <v/>
      </c>
      <c r="S125" s="22" t="str">
        <f>IF(SUM('Test Sample Data'!S$3:S$194)&gt;10,IF(AND(ISNUMBER('Test Sample Data'!S125),'Test Sample Data'!S125&lt;35,'Test Sample Data'!S125&gt;0),'Test Sample Data'!S125-'Choose Housekeeping Genes'!T$20,35-'Choose Housekeeping Genes'!T$20),"")</f>
        <v/>
      </c>
      <c r="T125" s="22" t="str">
        <f>IF(SUM('Test Sample Data'!T$3:T$194)&gt;10,IF(AND(ISNUMBER('Test Sample Data'!T125),'Test Sample Data'!T125&lt;35,'Test Sample Data'!T125&gt;0),'Test Sample Data'!T125-'Choose Housekeeping Genes'!U$20,35-'Choose Housekeeping Genes'!U$20),"")</f>
        <v/>
      </c>
      <c r="U125" s="22" t="str">
        <f>IF(SUM('Test Sample Data'!U$3:U$194)&gt;10,IF(AND(ISNUMBER('Test Sample Data'!U125),'Test Sample Data'!U125&lt;35,'Test Sample Data'!U125&gt;0),'Test Sample Data'!U125-'Choose Housekeeping Genes'!V$20,35-'Choose Housekeeping Genes'!V$20),"")</f>
        <v/>
      </c>
      <c r="V125" s="22" t="str">
        <f>IF(SUM('Test Sample Data'!V$3:V$194)&gt;10,IF(AND(ISNUMBER('Test Sample Data'!V125),'Test Sample Data'!V125&lt;35,'Test Sample Data'!V125&gt;0),'Test Sample Data'!V125-'Choose Housekeeping Genes'!W$20,35-'Choose Housekeeping Genes'!W$20),"")</f>
        <v/>
      </c>
      <c r="W125" s="144" t="str">
        <f>'Control Sample Data'!A125</f>
        <v>Mir124a-1hg</v>
      </c>
      <c r="X125" s="145" t="s">
        <v>196</v>
      </c>
      <c r="Y125" s="22" t="str">
        <f>IF(SUM('Control Sample Data'!C$3:C$194)&gt;10,IF(AND(ISNUMBER('Control Sample Data'!C125),'Control Sample Data'!C125&lt;35,'Control Sample Data'!C125&gt;0),'Control Sample Data'!C125-'Choose Housekeeping Genes'!AA$20,35-'Choose Housekeeping Genes'!AA$20),"")</f>
        <v/>
      </c>
      <c r="Z125" s="22" t="str">
        <f>IF(SUM('Control Sample Data'!D$3:D$194)&gt;10,IF(AND(ISNUMBER('Control Sample Data'!D125),'Control Sample Data'!D125&lt;35,'Control Sample Data'!D125&gt;0),'Control Sample Data'!D125-'Choose Housekeeping Genes'!AB$20,35-'Choose Housekeeping Genes'!AB$20),"")</f>
        <v/>
      </c>
      <c r="AA125" s="22" t="str">
        <f>IF(SUM('Control Sample Data'!E$3:E$194)&gt;10,IF(AND(ISNUMBER('Control Sample Data'!E125),'Control Sample Data'!E125&lt;35,'Control Sample Data'!E125&gt;0),'Control Sample Data'!E125-'Choose Housekeeping Genes'!AC$20,35-'Choose Housekeeping Genes'!AC$20),"")</f>
        <v/>
      </c>
      <c r="AB125" s="22" t="str">
        <f>IF(SUM('Control Sample Data'!F$3:F$194)&gt;10,IF(AND(ISNUMBER('Control Sample Data'!F125),'Control Sample Data'!F125&lt;35,'Control Sample Data'!F125&gt;0),'Control Sample Data'!F125-'Choose Housekeeping Genes'!AD$20,35-'Choose Housekeeping Genes'!AD$20),"")</f>
        <v/>
      </c>
      <c r="AC125" s="22" t="str">
        <f>IF(SUM('Control Sample Data'!G$3:G$194)&gt;10,IF(AND(ISNUMBER('Control Sample Data'!G125),'Control Sample Data'!G125&lt;35,'Control Sample Data'!G125&gt;0),'Control Sample Data'!G125-'Choose Housekeeping Genes'!AE$20,35-'Choose Housekeeping Genes'!AE$20),"")</f>
        <v/>
      </c>
      <c r="AD125" s="22" t="str">
        <f>IF(SUM('Control Sample Data'!H$3:H$194)&gt;10,IF(AND(ISNUMBER('Control Sample Data'!H125),'Control Sample Data'!H125&lt;35,'Control Sample Data'!H125&gt;0),'Control Sample Data'!H125-'Choose Housekeeping Genes'!AF$20,35-'Choose Housekeeping Genes'!AF$20),"")</f>
        <v/>
      </c>
      <c r="AE125" s="22" t="str">
        <f>IF(SUM('Control Sample Data'!I$3:I$194)&gt;10,IF(AND(ISNUMBER('Control Sample Data'!I125),'Control Sample Data'!I125&lt;35,'Control Sample Data'!I125&gt;0),'Control Sample Data'!I125-'Choose Housekeeping Genes'!AG$20,35-'Choose Housekeeping Genes'!AG$20),"")</f>
        <v/>
      </c>
      <c r="AF125" s="22" t="str">
        <f>IF(SUM('Control Sample Data'!J$3:J$194)&gt;10,IF(AND(ISNUMBER('Control Sample Data'!J125),'Control Sample Data'!J125&lt;35,'Control Sample Data'!J125&gt;0),'Control Sample Data'!J125-'Choose Housekeeping Genes'!AH$20,35-'Choose Housekeeping Genes'!AH$20),"")</f>
        <v/>
      </c>
      <c r="AG125" s="22" t="str">
        <f>IF(SUM('Control Sample Data'!K$3:K$194)&gt;10,IF(AND(ISNUMBER('Control Sample Data'!K125),'Control Sample Data'!K125&lt;35,'Control Sample Data'!K125&gt;0),'Control Sample Data'!K125-'Choose Housekeeping Genes'!AI$20,35-'Choose Housekeeping Genes'!AI$20),"")</f>
        <v/>
      </c>
      <c r="AH125" s="22" t="str">
        <f>IF(SUM('Control Sample Data'!L$3:L$194)&gt;10,IF(AND(ISNUMBER('Control Sample Data'!L125),'Control Sample Data'!L125&lt;35,'Control Sample Data'!L125&gt;0),'Control Sample Data'!L125-'Choose Housekeeping Genes'!AJ$20,35-'Choose Housekeeping Genes'!AJ$20),"")</f>
        <v/>
      </c>
      <c r="AI125" s="22" t="str">
        <f>IF(SUM('Control Sample Data'!M$3:M$194)&gt;10,IF(AND(ISNUMBER('Control Sample Data'!M125),'Control Sample Data'!M125&lt;35,'Control Sample Data'!M125&gt;0),'Control Sample Data'!M125-'Choose Housekeeping Genes'!AK$20,35-'Choose Housekeeping Genes'!AK$20),"")</f>
        <v/>
      </c>
      <c r="AJ125" s="22" t="str">
        <f>IF(SUM('Control Sample Data'!N$3:N$194)&gt;10,IF(AND(ISNUMBER('Control Sample Data'!N125),'Control Sample Data'!N125&lt;35,'Control Sample Data'!N125&gt;0),'Control Sample Data'!N125-'Choose Housekeeping Genes'!AL$20,35-'Choose Housekeeping Genes'!AL$20),"")</f>
        <v/>
      </c>
      <c r="AK125" s="22" t="str">
        <f>IF(SUM('Control Sample Data'!O$3:O$194)&gt;10,IF(AND(ISNUMBER('Control Sample Data'!O125),'Control Sample Data'!O125&lt;35,'Control Sample Data'!O125&gt;0),'Control Sample Data'!O125-'Choose Housekeeping Genes'!AM$20,35-'Choose Housekeeping Genes'!AM$20),"")</f>
        <v/>
      </c>
      <c r="AL125" s="22" t="str">
        <f>IF(SUM('Control Sample Data'!P$3:P$194)&gt;10,IF(AND(ISNUMBER('Control Sample Data'!P125),'Control Sample Data'!P125&lt;35,'Control Sample Data'!P125&gt;0),'Control Sample Data'!P125-'Choose Housekeeping Genes'!AN$20,35-'Choose Housekeeping Genes'!AN$20),"")</f>
        <v/>
      </c>
      <c r="AM125" s="22" t="str">
        <f>IF(SUM('Control Sample Data'!Q$3:Q$194)&gt;10,IF(AND(ISNUMBER('Control Sample Data'!Q125),'Control Sample Data'!Q125&lt;35,'Control Sample Data'!Q125&gt;0),'Control Sample Data'!Q125-'Choose Housekeeping Genes'!AO$20,35-'Choose Housekeeping Genes'!AO$20),"")</f>
        <v/>
      </c>
      <c r="AN125" s="22" t="str">
        <f>IF(SUM('Control Sample Data'!R$3:R$194)&gt;10,IF(AND(ISNUMBER('Control Sample Data'!R125),'Control Sample Data'!R125&lt;35,'Control Sample Data'!R125&gt;0),'Control Sample Data'!R125-'Choose Housekeeping Genes'!AP$20,35-'Choose Housekeeping Genes'!AP$20),"")</f>
        <v/>
      </c>
      <c r="AO125" s="22" t="str">
        <f>IF(SUM('Control Sample Data'!S$3:S$194)&gt;10,IF(AND(ISNUMBER('Control Sample Data'!S125),'Control Sample Data'!S125&lt;35,'Control Sample Data'!S125&gt;0),'Control Sample Data'!S125-'Choose Housekeeping Genes'!AQ$20,35-'Choose Housekeeping Genes'!AQ$20),"")</f>
        <v/>
      </c>
      <c r="AP125" s="22" t="str">
        <f>IF(SUM('Control Sample Data'!T$3:T$194)&gt;10,IF(AND(ISNUMBER('Control Sample Data'!T125),'Control Sample Data'!T125&lt;35,'Control Sample Data'!T125&gt;0),'Control Sample Data'!T125-'Choose Housekeeping Genes'!AR$20,35-'Choose Housekeeping Genes'!AR$20),"")</f>
        <v/>
      </c>
      <c r="AQ125" s="22" t="str">
        <f>IF(SUM('Control Sample Data'!U$3:U$194)&gt;10,IF(AND(ISNUMBER('Control Sample Data'!U125),'Control Sample Data'!U125&lt;35,'Control Sample Data'!U125&gt;0),'Control Sample Data'!U125-'Choose Housekeeping Genes'!AS$20,35-'Choose Housekeeping Genes'!AS$20),"")</f>
        <v/>
      </c>
      <c r="AR125" s="22" t="str">
        <f>IF(SUM('Control Sample Data'!V$3:V$194)&gt;10,IF(AND(ISNUMBER('Control Sample Data'!V125),'Control Sample Data'!V125&lt;35,'Control Sample Data'!V125&gt;0),'Control Sample Data'!V125-'Choose Housekeeping Genes'!AT$20,35-'Choose Housekeeping Genes'!AT$20),"")</f>
        <v/>
      </c>
      <c r="AS125" s="73" t="str">
        <f>'Control Sample Data'!A125</f>
        <v>Mir124a-1hg</v>
      </c>
      <c r="AT125" s="21" t="s">
        <v>196</v>
      </c>
      <c r="AU125" s="22" t="str">
        <f ca="1">IF(ISNUMBER(C125-'Choose Housekeeping Genes'!D$12),C125-'Choose Housekeeping Genes'!D$12,"")</f>
        <v/>
      </c>
      <c r="AV125" s="22" t="str">
        <f ca="1">IF(ISNUMBER(D125-'Choose Housekeeping Genes'!E$12),D125-'Choose Housekeeping Genes'!E$12,"")</f>
        <v/>
      </c>
      <c r="AW125" s="22" t="str">
        <f ca="1">IF(ISNUMBER(E125-'Choose Housekeeping Genes'!F$12),E125-'Choose Housekeeping Genes'!F$12,"")</f>
        <v/>
      </c>
      <c r="AX125" s="22" t="str">
        <f ca="1">IF(ISNUMBER(F125-'Choose Housekeeping Genes'!G$12),F125-'Choose Housekeeping Genes'!G$12,"")</f>
        <v/>
      </c>
      <c r="AY125" s="22" t="str">
        <f ca="1">IF(ISNUMBER(G125-'Choose Housekeeping Genes'!H$12),G125-'Choose Housekeeping Genes'!H$12,"")</f>
        <v/>
      </c>
      <c r="AZ125" s="22" t="str">
        <f ca="1">IF(ISNUMBER(H125-'Choose Housekeeping Genes'!I$12),H125-'Choose Housekeeping Genes'!I$12,"")</f>
        <v/>
      </c>
      <c r="BA125" s="22" t="str">
        <f ca="1">IF(ISNUMBER(I125-'Choose Housekeeping Genes'!J$12),I125-'Choose Housekeeping Genes'!J$12,"")</f>
        <v/>
      </c>
      <c r="BB125" s="22" t="str">
        <f ca="1">IF(ISNUMBER(J125-'Choose Housekeeping Genes'!K$12),J125-'Choose Housekeeping Genes'!K$12,"")</f>
        <v/>
      </c>
      <c r="BC125" s="22" t="str">
        <f ca="1">IF(ISNUMBER(K125-'Choose Housekeeping Genes'!L$12),K125-'Choose Housekeeping Genes'!L$12,"")</f>
        <v/>
      </c>
      <c r="BD125" s="22" t="str">
        <f ca="1">IF(ISNUMBER(L125-'Choose Housekeeping Genes'!M$12),L125-'Choose Housekeeping Genes'!M$12,"")</f>
        <v/>
      </c>
      <c r="BE125" s="22" t="str">
        <f ca="1">IF(ISNUMBER(M125-'Choose Housekeeping Genes'!N$12),M125-'Choose Housekeeping Genes'!N$12,"")</f>
        <v/>
      </c>
      <c r="BF125" s="22" t="str">
        <f ca="1">IF(ISNUMBER(N125-'Choose Housekeeping Genes'!O$12),N125-'Choose Housekeeping Genes'!O$12,"")</f>
        <v/>
      </c>
      <c r="BG125" s="22" t="str">
        <f ca="1">IF(ISNUMBER(O125-'Choose Housekeeping Genes'!P$12),O125-'Choose Housekeeping Genes'!P$12,"")</f>
        <v/>
      </c>
      <c r="BH125" s="22" t="str">
        <f ca="1">IF(ISNUMBER(P125-'Choose Housekeeping Genes'!Q$12),P125-'Choose Housekeeping Genes'!Q$12,"")</f>
        <v/>
      </c>
      <c r="BI125" s="22" t="str">
        <f ca="1">IF(ISNUMBER(Q125-'Choose Housekeeping Genes'!R$12),Q125-'Choose Housekeeping Genes'!R$12,"")</f>
        <v/>
      </c>
      <c r="BJ125" s="22" t="str">
        <f ca="1">IF(ISNUMBER(R125-'Choose Housekeeping Genes'!S$12),R125-'Choose Housekeeping Genes'!S$12,"")</f>
        <v/>
      </c>
      <c r="BK125" s="22" t="str">
        <f ca="1">IF(ISNUMBER(S125-'Choose Housekeeping Genes'!T$12),S125-'Choose Housekeeping Genes'!T$12,"")</f>
        <v/>
      </c>
      <c r="BL125" s="22" t="str">
        <f ca="1">IF(ISNUMBER(T125-'Choose Housekeeping Genes'!U$12),T125-'Choose Housekeeping Genes'!U$12,"")</f>
        <v/>
      </c>
      <c r="BM125" s="22" t="str">
        <f ca="1">IF(ISNUMBER(U125-'Choose Housekeeping Genes'!V$12),U125-'Choose Housekeeping Genes'!V$12,"")</f>
        <v/>
      </c>
      <c r="BN125" s="22" t="str">
        <f ca="1">IF(ISNUMBER(V125-'Choose Housekeeping Genes'!W$12),V125-'Choose Housekeeping Genes'!W$12,"")</f>
        <v/>
      </c>
      <c r="BO125" s="147" t="str">
        <f t="shared" si="91"/>
        <v>Mir124a-1hg</v>
      </c>
      <c r="BP125" s="145" t="s">
        <v>196</v>
      </c>
      <c r="BQ125" s="22" t="str">
        <f ca="1">IF(ISNUMBER(Y125-'Choose Housekeeping Genes'!AA$12),Y125-'Choose Housekeeping Genes'!AA$12,"")</f>
        <v/>
      </c>
      <c r="BR125" s="22" t="str">
        <f ca="1">IF(ISNUMBER(Z125-'Choose Housekeeping Genes'!AB$12),Z125-'Choose Housekeeping Genes'!AB$12,"")</f>
        <v/>
      </c>
      <c r="BS125" s="22" t="str">
        <f ca="1">IF(ISNUMBER(AA125-'Choose Housekeeping Genes'!AC$12),AA125-'Choose Housekeeping Genes'!AC$12,"")</f>
        <v/>
      </c>
      <c r="BT125" s="22" t="str">
        <f ca="1">IF(ISNUMBER(AB125-'Choose Housekeeping Genes'!AD$12),AB125-'Choose Housekeeping Genes'!AD$12,"")</f>
        <v/>
      </c>
      <c r="BU125" s="22" t="str">
        <f ca="1">IF(ISNUMBER(AC125-'Choose Housekeeping Genes'!AE$12),AC125-'Choose Housekeeping Genes'!AE$12,"")</f>
        <v/>
      </c>
      <c r="BV125" s="22" t="str">
        <f ca="1">IF(ISNUMBER(AD125-'Choose Housekeeping Genes'!AF$12),AD125-'Choose Housekeeping Genes'!AF$12,"")</f>
        <v/>
      </c>
      <c r="BW125" s="22" t="str">
        <f ca="1">IF(ISNUMBER(AE125-'Choose Housekeeping Genes'!AG$12),AE125-'Choose Housekeeping Genes'!AG$12,"")</f>
        <v/>
      </c>
      <c r="BX125" s="22" t="str">
        <f ca="1">IF(ISNUMBER(AF125-'Choose Housekeeping Genes'!AH$12),AF125-'Choose Housekeeping Genes'!AH$12,"")</f>
        <v/>
      </c>
      <c r="BY125" s="22" t="str">
        <f ca="1">IF(ISNUMBER(AG125-'Choose Housekeeping Genes'!AI$12),AG125-'Choose Housekeeping Genes'!AI$12,"")</f>
        <v/>
      </c>
      <c r="BZ125" s="22" t="str">
        <f ca="1">IF(ISNUMBER(AH125-'Choose Housekeeping Genes'!AJ$12),AH125-'Choose Housekeeping Genes'!AJ$12,"")</f>
        <v/>
      </c>
      <c r="CA125" s="22" t="str">
        <f ca="1">IF(ISNUMBER(AI125-'Choose Housekeeping Genes'!AK$12),AI125-'Choose Housekeeping Genes'!AK$12,"")</f>
        <v/>
      </c>
      <c r="CB125" s="22" t="str">
        <f ca="1">IF(ISNUMBER(AJ125-'Choose Housekeeping Genes'!AL$12),AJ125-'Choose Housekeeping Genes'!AL$12,"")</f>
        <v/>
      </c>
      <c r="CC125" s="22" t="str">
        <f ca="1">IF(ISNUMBER(AK125-'Choose Housekeeping Genes'!AM$12),AK125-'Choose Housekeeping Genes'!AM$12,"")</f>
        <v/>
      </c>
      <c r="CD125" s="22" t="str">
        <f ca="1">IF(ISNUMBER(AL125-'Choose Housekeeping Genes'!AN$12),AL125-'Choose Housekeeping Genes'!AN$12,"")</f>
        <v/>
      </c>
      <c r="CE125" s="22" t="str">
        <f ca="1">IF(ISNUMBER(AM125-'Choose Housekeeping Genes'!AO$12),AM125-'Choose Housekeeping Genes'!AO$12,"")</f>
        <v/>
      </c>
      <c r="CF125" s="22" t="str">
        <f ca="1">IF(ISNUMBER(AN125-'Choose Housekeeping Genes'!AP$12),AN125-'Choose Housekeeping Genes'!AP$12,"")</f>
        <v/>
      </c>
      <c r="CG125" s="22" t="str">
        <f ca="1">IF(ISNUMBER(AO125-'Choose Housekeeping Genes'!AQ$12),AO125-'Choose Housekeeping Genes'!AQ$12,"")</f>
        <v/>
      </c>
      <c r="CH125" s="22" t="str">
        <f ca="1">IF(ISNUMBER(AP125-'Choose Housekeeping Genes'!AR$12),AP125-'Choose Housekeeping Genes'!AR$12,"")</f>
        <v/>
      </c>
      <c r="CI125" s="22" t="str">
        <f ca="1">IF(ISNUMBER(AQ125-'Choose Housekeeping Genes'!AS$12),AQ125-'Choose Housekeeping Genes'!AS$12,"")</f>
        <v/>
      </c>
      <c r="CJ125" s="22" t="str">
        <f ca="1">IF(ISNUMBER(AR125-'Choose Housekeeping Genes'!AT$12),AR125-'Choose Housekeeping Genes'!AT$12,"")</f>
        <v/>
      </c>
      <c r="CK125" s="69" t="e">
        <f t="shared" ca="1" si="49"/>
        <v>#DIV/0!</v>
      </c>
      <c r="CL125" s="148" t="e">
        <f t="shared" ca="1" si="50"/>
        <v>#DIV/0!</v>
      </c>
      <c r="DA125" s="73" t="str">
        <f>'Transcript table'!C133</f>
        <v>Mir124a-1hg</v>
      </c>
      <c r="DB125" s="21" t="s">
        <v>196</v>
      </c>
      <c r="DC125" s="68" t="str">
        <f t="shared" ca="1" si="51"/>
        <v/>
      </c>
      <c r="DD125" s="68" t="str">
        <f t="shared" ca="1" si="52"/>
        <v/>
      </c>
      <c r="DE125" s="68" t="str">
        <f t="shared" ca="1" si="53"/>
        <v/>
      </c>
      <c r="DF125" s="68" t="str">
        <f t="shared" ca="1" si="54"/>
        <v/>
      </c>
      <c r="DG125" s="68" t="str">
        <f t="shared" ca="1" si="55"/>
        <v/>
      </c>
      <c r="DH125" s="68" t="str">
        <f t="shared" ca="1" si="56"/>
        <v/>
      </c>
      <c r="DI125" s="68" t="str">
        <f t="shared" ca="1" si="57"/>
        <v/>
      </c>
      <c r="DJ125" s="68" t="str">
        <f t="shared" ca="1" si="58"/>
        <v/>
      </c>
      <c r="DK125" s="68" t="str">
        <f t="shared" ca="1" si="59"/>
        <v/>
      </c>
      <c r="DL125" s="68" t="str">
        <f t="shared" ca="1" si="60"/>
        <v/>
      </c>
      <c r="DM125" s="68" t="str">
        <f t="shared" ca="1" si="61"/>
        <v/>
      </c>
      <c r="DN125" s="68" t="str">
        <f t="shared" ca="1" si="62"/>
        <v/>
      </c>
      <c r="DO125" s="68" t="str">
        <f t="shared" ca="1" si="63"/>
        <v/>
      </c>
      <c r="DP125" s="68" t="str">
        <f t="shared" ca="1" si="64"/>
        <v/>
      </c>
      <c r="DQ125" s="68" t="str">
        <f t="shared" ca="1" si="65"/>
        <v/>
      </c>
      <c r="DR125" s="68" t="str">
        <f t="shared" ca="1" si="66"/>
        <v/>
      </c>
      <c r="DS125" s="68" t="str">
        <f t="shared" ca="1" si="67"/>
        <v/>
      </c>
      <c r="DT125" s="68" t="str">
        <f t="shared" ca="1" si="68"/>
        <v/>
      </c>
      <c r="DU125" s="68" t="str">
        <f t="shared" ca="1" si="69"/>
        <v/>
      </c>
      <c r="DV125" s="68" t="str">
        <f t="shared" ca="1" si="70"/>
        <v/>
      </c>
      <c r="DW125" s="146" t="str">
        <f>'Transcript table'!C133</f>
        <v>Mir124a-1hg</v>
      </c>
      <c r="DX125" s="145" t="s">
        <v>196</v>
      </c>
      <c r="DY125" s="68" t="str">
        <f t="shared" ca="1" si="71"/>
        <v/>
      </c>
      <c r="DZ125" s="68" t="str">
        <f t="shared" ca="1" si="72"/>
        <v/>
      </c>
      <c r="EA125" s="68" t="str">
        <f t="shared" ca="1" si="73"/>
        <v/>
      </c>
      <c r="EB125" s="68" t="str">
        <f t="shared" ca="1" si="74"/>
        <v/>
      </c>
      <c r="EC125" s="68" t="str">
        <f t="shared" ca="1" si="75"/>
        <v/>
      </c>
      <c r="ED125" s="68" t="str">
        <f t="shared" ca="1" si="76"/>
        <v/>
      </c>
      <c r="EE125" s="68" t="str">
        <f t="shared" ca="1" si="77"/>
        <v/>
      </c>
      <c r="EF125" s="68" t="str">
        <f t="shared" ca="1" si="78"/>
        <v/>
      </c>
      <c r="EG125" s="68" t="str">
        <f t="shared" ca="1" si="79"/>
        <v/>
      </c>
      <c r="EH125" s="68" t="str">
        <f t="shared" ca="1" si="80"/>
        <v/>
      </c>
      <c r="EI125" s="68" t="str">
        <f t="shared" ca="1" si="81"/>
        <v/>
      </c>
      <c r="EJ125" s="68" t="str">
        <f t="shared" ca="1" si="82"/>
        <v/>
      </c>
      <c r="EK125" s="68" t="str">
        <f t="shared" ca="1" si="83"/>
        <v/>
      </c>
      <c r="EL125" s="68" t="str">
        <f t="shared" ca="1" si="84"/>
        <v/>
      </c>
      <c r="EM125" s="68" t="str">
        <f t="shared" ca="1" si="85"/>
        <v/>
      </c>
      <c r="EN125" s="68" t="str">
        <f t="shared" ca="1" si="86"/>
        <v/>
      </c>
      <c r="EO125" s="68" t="str">
        <f t="shared" ca="1" si="87"/>
        <v/>
      </c>
      <c r="EP125" s="68" t="str">
        <f t="shared" ca="1" si="88"/>
        <v/>
      </c>
      <c r="EQ125" s="68" t="str">
        <f t="shared" ca="1" si="89"/>
        <v/>
      </c>
      <c r="ER125" s="68" t="str">
        <f t="shared" ca="1" si="90"/>
        <v/>
      </c>
    </row>
    <row r="126" spans="1:148" ht="12.75" customHeight="1">
      <c r="A126" s="139" t="str">
        <f>'Test Sample Data'!A126</f>
        <v>Mir142hg</v>
      </c>
      <c r="B126" s="141" t="s">
        <v>194</v>
      </c>
      <c r="C126" s="22" t="str">
        <f>IF(SUM('Test Sample Data'!C$3:C$194)&gt;10,IF(AND(ISNUMBER('Test Sample Data'!C126),'Test Sample Data'!C126&lt;35,'Test Sample Data'!C126&gt;0),'Test Sample Data'!C126-'Choose Housekeeping Genes'!D$20,35-'Choose Housekeeping Genes'!D$20),"")</f>
        <v/>
      </c>
      <c r="D126" s="22" t="str">
        <f>IF(SUM('Test Sample Data'!D$3:D$194)&gt;10,IF(AND(ISNUMBER('Test Sample Data'!D126),'Test Sample Data'!D126&lt;35,'Test Sample Data'!D126&gt;0),'Test Sample Data'!D126-'Choose Housekeeping Genes'!E$20,35-'Choose Housekeeping Genes'!E$20),"")</f>
        <v/>
      </c>
      <c r="E126" s="22" t="str">
        <f>IF(SUM('Test Sample Data'!E$3:E$194)&gt;10,IF(AND(ISNUMBER('Test Sample Data'!E126),'Test Sample Data'!E126&lt;35,'Test Sample Data'!E126&gt;0),'Test Sample Data'!E126-'Choose Housekeeping Genes'!F$20,35-'Choose Housekeeping Genes'!F$20),"")</f>
        <v/>
      </c>
      <c r="F126" s="22" t="str">
        <f>IF(SUM('Test Sample Data'!F$3:F$194)&gt;10,IF(AND(ISNUMBER('Test Sample Data'!F126),'Test Sample Data'!F126&lt;35,'Test Sample Data'!F126&gt;0),'Test Sample Data'!F126-'Choose Housekeeping Genes'!G$20,35-'Choose Housekeeping Genes'!G$20),"")</f>
        <v/>
      </c>
      <c r="G126" s="22" t="str">
        <f>IF(SUM('Test Sample Data'!G$3:G$194)&gt;10,IF(AND(ISNUMBER('Test Sample Data'!G126),'Test Sample Data'!G126&lt;35,'Test Sample Data'!G126&gt;0),'Test Sample Data'!G126-'Choose Housekeeping Genes'!H$20,35-'Choose Housekeeping Genes'!H$20),"")</f>
        <v/>
      </c>
      <c r="H126" s="22" t="str">
        <f>IF(SUM('Test Sample Data'!H$3:H$194)&gt;10,IF(AND(ISNUMBER('Test Sample Data'!H126),'Test Sample Data'!H126&lt;35,'Test Sample Data'!H126&gt;0),'Test Sample Data'!H126-'Choose Housekeeping Genes'!I$20,35-'Choose Housekeeping Genes'!I$20),"")</f>
        <v/>
      </c>
      <c r="I126" s="22" t="str">
        <f>IF(SUM('Test Sample Data'!I$3:I$194)&gt;10,IF(AND(ISNUMBER('Test Sample Data'!I126),'Test Sample Data'!I126&lt;35,'Test Sample Data'!I126&gt;0),'Test Sample Data'!I126-'Choose Housekeeping Genes'!J$20,35-'Choose Housekeeping Genes'!J$20),"")</f>
        <v/>
      </c>
      <c r="J126" s="22" t="str">
        <f>IF(SUM('Test Sample Data'!J$3:J$194)&gt;10,IF(AND(ISNUMBER('Test Sample Data'!J126),'Test Sample Data'!J126&lt;35,'Test Sample Data'!J126&gt;0),'Test Sample Data'!J126-'Choose Housekeeping Genes'!K$20,35-'Choose Housekeeping Genes'!K$20),"")</f>
        <v/>
      </c>
      <c r="K126" s="22" t="str">
        <f>IF(SUM('Test Sample Data'!K$3:K$194)&gt;10,IF(AND(ISNUMBER('Test Sample Data'!K126),'Test Sample Data'!K126&lt;35,'Test Sample Data'!K126&gt;0),'Test Sample Data'!K126-'Choose Housekeeping Genes'!L$20,35-'Choose Housekeeping Genes'!L$20),"")</f>
        <v/>
      </c>
      <c r="L126" s="22" t="str">
        <f>IF(SUM('Test Sample Data'!L$3:L$194)&gt;10,IF(AND(ISNUMBER('Test Sample Data'!L126),'Test Sample Data'!L126&lt;35,'Test Sample Data'!L126&gt;0),'Test Sample Data'!L126-'Choose Housekeeping Genes'!M$20,35-'Choose Housekeeping Genes'!M$20),"")</f>
        <v/>
      </c>
      <c r="M126" s="22" t="str">
        <f>IF(SUM('Test Sample Data'!M$3:M$194)&gt;10,IF(AND(ISNUMBER('Test Sample Data'!M126),'Test Sample Data'!M126&lt;35,'Test Sample Data'!M126&gt;0),'Test Sample Data'!M126-'Choose Housekeeping Genes'!N$20,35-'Choose Housekeeping Genes'!N$20),"")</f>
        <v/>
      </c>
      <c r="N126" s="22" t="str">
        <f>IF(SUM('Test Sample Data'!N$3:N$194)&gt;10,IF(AND(ISNUMBER('Test Sample Data'!N126),'Test Sample Data'!N126&lt;35,'Test Sample Data'!N126&gt;0),'Test Sample Data'!N126-'Choose Housekeeping Genes'!O$20,35-'Choose Housekeeping Genes'!O$20),"")</f>
        <v/>
      </c>
      <c r="O126" s="22" t="str">
        <f>IF(SUM('Test Sample Data'!O$3:O$194)&gt;10,IF(AND(ISNUMBER('Test Sample Data'!O126),'Test Sample Data'!O126&lt;35,'Test Sample Data'!O126&gt;0),'Test Sample Data'!O126-'Choose Housekeeping Genes'!P$20,35-'Choose Housekeeping Genes'!P$20),"")</f>
        <v/>
      </c>
      <c r="P126" s="22" t="str">
        <f>IF(SUM('Test Sample Data'!P$3:P$194)&gt;10,IF(AND(ISNUMBER('Test Sample Data'!P126),'Test Sample Data'!P126&lt;35,'Test Sample Data'!P126&gt;0),'Test Sample Data'!P126-'Choose Housekeeping Genes'!Q$20,35-'Choose Housekeeping Genes'!Q$20),"")</f>
        <v/>
      </c>
      <c r="Q126" s="22" t="str">
        <f>IF(SUM('Test Sample Data'!Q$3:Q$194)&gt;10,IF(AND(ISNUMBER('Test Sample Data'!Q126),'Test Sample Data'!Q126&lt;35,'Test Sample Data'!Q126&gt;0),'Test Sample Data'!Q126-'Choose Housekeeping Genes'!R$20,35-'Choose Housekeeping Genes'!R$20),"")</f>
        <v/>
      </c>
      <c r="R126" s="22" t="str">
        <f>IF(SUM('Test Sample Data'!R$3:R$194)&gt;10,IF(AND(ISNUMBER('Test Sample Data'!R126),'Test Sample Data'!R126&lt;35,'Test Sample Data'!R126&gt;0),'Test Sample Data'!R126-'Choose Housekeeping Genes'!S$20,35-'Choose Housekeeping Genes'!S$20),"")</f>
        <v/>
      </c>
      <c r="S126" s="22" t="str">
        <f>IF(SUM('Test Sample Data'!S$3:S$194)&gt;10,IF(AND(ISNUMBER('Test Sample Data'!S126),'Test Sample Data'!S126&lt;35,'Test Sample Data'!S126&gt;0),'Test Sample Data'!S126-'Choose Housekeeping Genes'!T$20,35-'Choose Housekeeping Genes'!T$20),"")</f>
        <v/>
      </c>
      <c r="T126" s="22" t="str">
        <f>IF(SUM('Test Sample Data'!T$3:T$194)&gt;10,IF(AND(ISNUMBER('Test Sample Data'!T126),'Test Sample Data'!T126&lt;35,'Test Sample Data'!T126&gt;0),'Test Sample Data'!T126-'Choose Housekeeping Genes'!U$20,35-'Choose Housekeeping Genes'!U$20),"")</f>
        <v/>
      </c>
      <c r="U126" s="22" t="str">
        <f>IF(SUM('Test Sample Data'!U$3:U$194)&gt;10,IF(AND(ISNUMBER('Test Sample Data'!U126),'Test Sample Data'!U126&lt;35,'Test Sample Data'!U126&gt;0),'Test Sample Data'!U126-'Choose Housekeeping Genes'!V$20,35-'Choose Housekeeping Genes'!V$20),"")</f>
        <v/>
      </c>
      <c r="V126" s="22" t="str">
        <f>IF(SUM('Test Sample Data'!V$3:V$194)&gt;10,IF(AND(ISNUMBER('Test Sample Data'!V126),'Test Sample Data'!V126&lt;35,'Test Sample Data'!V126&gt;0),'Test Sample Data'!V126-'Choose Housekeeping Genes'!W$20,35-'Choose Housekeeping Genes'!W$20),"")</f>
        <v/>
      </c>
      <c r="W126" s="144" t="str">
        <f>'Control Sample Data'!A126</f>
        <v>Mir142hg</v>
      </c>
      <c r="X126" s="145" t="s">
        <v>194</v>
      </c>
      <c r="Y126" s="22" t="str">
        <f>IF(SUM('Control Sample Data'!C$3:C$194)&gt;10,IF(AND(ISNUMBER('Control Sample Data'!C126),'Control Sample Data'!C126&lt;35,'Control Sample Data'!C126&gt;0),'Control Sample Data'!C126-'Choose Housekeeping Genes'!AA$20,35-'Choose Housekeeping Genes'!AA$20),"")</f>
        <v/>
      </c>
      <c r="Z126" s="22" t="str">
        <f>IF(SUM('Control Sample Data'!D$3:D$194)&gt;10,IF(AND(ISNUMBER('Control Sample Data'!D126),'Control Sample Data'!D126&lt;35,'Control Sample Data'!D126&gt;0),'Control Sample Data'!D126-'Choose Housekeeping Genes'!AB$20,35-'Choose Housekeeping Genes'!AB$20),"")</f>
        <v/>
      </c>
      <c r="AA126" s="22" t="str">
        <f>IF(SUM('Control Sample Data'!E$3:E$194)&gt;10,IF(AND(ISNUMBER('Control Sample Data'!E126),'Control Sample Data'!E126&lt;35,'Control Sample Data'!E126&gt;0),'Control Sample Data'!E126-'Choose Housekeeping Genes'!AC$20,35-'Choose Housekeeping Genes'!AC$20),"")</f>
        <v/>
      </c>
      <c r="AB126" s="22" t="str">
        <f>IF(SUM('Control Sample Data'!F$3:F$194)&gt;10,IF(AND(ISNUMBER('Control Sample Data'!F126),'Control Sample Data'!F126&lt;35,'Control Sample Data'!F126&gt;0),'Control Sample Data'!F126-'Choose Housekeeping Genes'!AD$20,35-'Choose Housekeeping Genes'!AD$20),"")</f>
        <v/>
      </c>
      <c r="AC126" s="22" t="str">
        <f>IF(SUM('Control Sample Data'!G$3:G$194)&gt;10,IF(AND(ISNUMBER('Control Sample Data'!G126),'Control Sample Data'!G126&lt;35,'Control Sample Data'!G126&gt;0),'Control Sample Data'!G126-'Choose Housekeeping Genes'!AE$20,35-'Choose Housekeeping Genes'!AE$20),"")</f>
        <v/>
      </c>
      <c r="AD126" s="22" t="str">
        <f>IF(SUM('Control Sample Data'!H$3:H$194)&gt;10,IF(AND(ISNUMBER('Control Sample Data'!H126),'Control Sample Data'!H126&lt;35,'Control Sample Data'!H126&gt;0),'Control Sample Data'!H126-'Choose Housekeeping Genes'!AF$20,35-'Choose Housekeeping Genes'!AF$20),"")</f>
        <v/>
      </c>
      <c r="AE126" s="22" t="str">
        <f>IF(SUM('Control Sample Data'!I$3:I$194)&gt;10,IF(AND(ISNUMBER('Control Sample Data'!I126),'Control Sample Data'!I126&lt;35,'Control Sample Data'!I126&gt;0),'Control Sample Data'!I126-'Choose Housekeeping Genes'!AG$20,35-'Choose Housekeeping Genes'!AG$20),"")</f>
        <v/>
      </c>
      <c r="AF126" s="22" t="str">
        <f>IF(SUM('Control Sample Data'!J$3:J$194)&gt;10,IF(AND(ISNUMBER('Control Sample Data'!J126),'Control Sample Data'!J126&lt;35,'Control Sample Data'!J126&gt;0),'Control Sample Data'!J126-'Choose Housekeeping Genes'!AH$20,35-'Choose Housekeeping Genes'!AH$20),"")</f>
        <v/>
      </c>
      <c r="AG126" s="22" t="str">
        <f>IF(SUM('Control Sample Data'!K$3:K$194)&gt;10,IF(AND(ISNUMBER('Control Sample Data'!K126),'Control Sample Data'!K126&lt;35,'Control Sample Data'!K126&gt;0),'Control Sample Data'!K126-'Choose Housekeeping Genes'!AI$20,35-'Choose Housekeeping Genes'!AI$20),"")</f>
        <v/>
      </c>
      <c r="AH126" s="22" t="str">
        <f>IF(SUM('Control Sample Data'!L$3:L$194)&gt;10,IF(AND(ISNUMBER('Control Sample Data'!L126),'Control Sample Data'!L126&lt;35,'Control Sample Data'!L126&gt;0),'Control Sample Data'!L126-'Choose Housekeeping Genes'!AJ$20,35-'Choose Housekeeping Genes'!AJ$20),"")</f>
        <v/>
      </c>
      <c r="AI126" s="22" t="str">
        <f>IF(SUM('Control Sample Data'!M$3:M$194)&gt;10,IF(AND(ISNUMBER('Control Sample Data'!M126),'Control Sample Data'!M126&lt;35,'Control Sample Data'!M126&gt;0),'Control Sample Data'!M126-'Choose Housekeeping Genes'!AK$20,35-'Choose Housekeeping Genes'!AK$20),"")</f>
        <v/>
      </c>
      <c r="AJ126" s="22" t="str">
        <f>IF(SUM('Control Sample Data'!N$3:N$194)&gt;10,IF(AND(ISNUMBER('Control Sample Data'!N126),'Control Sample Data'!N126&lt;35,'Control Sample Data'!N126&gt;0),'Control Sample Data'!N126-'Choose Housekeeping Genes'!AL$20,35-'Choose Housekeeping Genes'!AL$20),"")</f>
        <v/>
      </c>
      <c r="AK126" s="22" t="str">
        <f>IF(SUM('Control Sample Data'!O$3:O$194)&gt;10,IF(AND(ISNUMBER('Control Sample Data'!O126),'Control Sample Data'!O126&lt;35,'Control Sample Data'!O126&gt;0),'Control Sample Data'!O126-'Choose Housekeeping Genes'!AM$20,35-'Choose Housekeeping Genes'!AM$20),"")</f>
        <v/>
      </c>
      <c r="AL126" s="22" t="str">
        <f>IF(SUM('Control Sample Data'!P$3:P$194)&gt;10,IF(AND(ISNUMBER('Control Sample Data'!P126),'Control Sample Data'!P126&lt;35,'Control Sample Data'!P126&gt;0),'Control Sample Data'!P126-'Choose Housekeeping Genes'!AN$20,35-'Choose Housekeeping Genes'!AN$20),"")</f>
        <v/>
      </c>
      <c r="AM126" s="22" t="str">
        <f>IF(SUM('Control Sample Data'!Q$3:Q$194)&gt;10,IF(AND(ISNUMBER('Control Sample Data'!Q126),'Control Sample Data'!Q126&lt;35,'Control Sample Data'!Q126&gt;0),'Control Sample Data'!Q126-'Choose Housekeeping Genes'!AO$20,35-'Choose Housekeeping Genes'!AO$20),"")</f>
        <v/>
      </c>
      <c r="AN126" s="22" t="str">
        <f>IF(SUM('Control Sample Data'!R$3:R$194)&gt;10,IF(AND(ISNUMBER('Control Sample Data'!R126),'Control Sample Data'!R126&lt;35,'Control Sample Data'!R126&gt;0),'Control Sample Data'!R126-'Choose Housekeeping Genes'!AP$20,35-'Choose Housekeeping Genes'!AP$20),"")</f>
        <v/>
      </c>
      <c r="AO126" s="22" t="str">
        <f>IF(SUM('Control Sample Data'!S$3:S$194)&gt;10,IF(AND(ISNUMBER('Control Sample Data'!S126),'Control Sample Data'!S126&lt;35,'Control Sample Data'!S126&gt;0),'Control Sample Data'!S126-'Choose Housekeeping Genes'!AQ$20,35-'Choose Housekeeping Genes'!AQ$20),"")</f>
        <v/>
      </c>
      <c r="AP126" s="22" t="str">
        <f>IF(SUM('Control Sample Data'!T$3:T$194)&gt;10,IF(AND(ISNUMBER('Control Sample Data'!T126),'Control Sample Data'!T126&lt;35,'Control Sample Data'!T126&gt;0),'Control Sample Data'!T126-'Choose Housekeeping Genes'!AR$20,35-'Choose Housekeeping Genes'!AR$20),"")</f>
        <v/>
      </c>
      <c r="AQ126" s="22" t="str">
        <f>IF(SUM('Control Sample Data'!U$3:U$194)&gt;10,IF(AND(ISNUMBER('Control Sample Data'!U126),'Control Sample Data'!U126&lt;35,'Control Sample Data'!U126&gt;0),'Control Sample Data'!U126-'Choose Housekeeping Genes'!AS$20,35-'Choose Housekeeping Genes'!AS$20),"")</f>
        <v/>
      </c>
      <c r="AR126" s="22" t="str">
        <f>IF(SUM('Control Sample Data'!V$3:V$194)&gt;10,IF(AND(ISNUMBER('Control Sample Data'!V126),'Control Sample Data'!V126&lt;35,'Control Sample Data'!V126&gt;0),'Control Sample Data'!V126-'Choose Housekeeping Genes'!AT$20,35-'Choose Housekeeping Genes'!AT$20),"")</f>
        <v/>
      </c>
      <c r="AS126" s="73" t="str">
        <f>'Control Sample Data'!A126</f>
        <v>Mir142hg</v>
      </c>
      <c r="AT126" s="21" t="s">
        <v>194</v>
      </c>
      <c r="AU126" s="22" t="str">
        <f ca="1">IF(ISNUMBER(C126-'Choose Housekeeping Genes'!D$12),C126-'Choose Housekeeping Genes'!D$12,"")</f>
        <v/>
      </c>
      <c r="AV126" s="22" t="str">
        <f ca="1">IF(ISNUMBER(D126-'Choose Housekeeping Genes'!E$12),D126-'Choose Housekeeping Genes'!E$12,"")</f>
        <v/>
      </c>
      <c r="AW126" s="22" t="str">
        <f ca="1">IF(ISNUMBER(E126-'Choose Housekeeping Genes'!F$12),E126-'Choose Housekeeping Genes'!F$12,"")</f>
        <v/>
      </c>
      <c r="AX126" s="22" t="str">
        <f ca="1">IF(ISNUMBER(F126-'Choose Housekeeping Genes'!G$12),F126-'Choose Housekeeping Genes'!G$12,"")</f>
        <v/>
      </c>
      <c r="AY126" s="22" t="str">
        <f ca="1">IF(ISNUMBER(G126-'Choose Housekeeping Genes'!H$12),G126-'Choose Housekeeping Genes'!H$12,"")</f>
        <v/>
      </c>
      <c r="AZ126" s="22" t="str">
        <f ca="1">IF(ISNUMBER(H126-'Choose Housekeeping Genes'!I$12),H126-'Choose Housekeeping Genes'!I$12,"")</f>
        <v/>
      </c>
      <c r="BA126" s="22" t="str">
        <f ca="1">IF(ISNUMBER(I126-'Choose Housekeeping Genes'!J$12),I126-'Choose Housekeeping Genes'!J$12,"")</f>
        <v/>
      </c>
      <c r="BB126" s="22" t="str">
        <f ca="1">IF(ISNUMBER(J126-'Choose Housekeeping Genes'!K$12),J126-'Choose Housekeeping Genes'!K$12,"")</f>
        <v/>
      </c>
      <c r="BC126" s="22" t="str">
        <f ca="1">IF(ISNUMBER(K126-'Choose Housekeeping Genes'!L$12),K126-'Choose Housekeeping Genes'!L$12,"")</f>
        <v/>
      </c>
      <c r="BD126" s="22" t="str">
        <f ca="1">IF(ISNUMBER(L126-'Choose Housekeeping Genes'!M$12),L126-'Choose Housekeeping Genes'!M$12,"")</f>
        <v/>
      </c>
      <c r="BE126" s="22" t="str">
        <f ca="1">IF(ISNUMBER(M126-'Choose Housekeeping Genes'!N$12),M126-'Choose Housekeeping Genes'!N$12,"")</f>
        <v/>
      </c>
      <c r="BF126" s="22" t="str">
        <f ca="1">IF(ISNUMBER(N126-'Choose Housekeeping Genes'!O$12),N126-'Choose Housekeeping Genes'!O$12,"")</f>
        <v/>
      </c>
      <c r="BG126" s="22" t="str">
        <f ca="1">IF(ISNUMBER(O126-'Choose Housekeeping Genes'!P$12),O126-'Choose Housekeeping Genes'!P$12,"")</f>
        <v/>
      </c>
      <c r="BH126" s="22" t="str">
        <f ca="1">IF(ISNUMBER(P126-'Choose Housekeeping Genes'!Q$12),P126-'Choose Housekeeping Genes'!Q$12,"")</f>
        <v/>
      </c>
      <c r="BI126" s="22" t="str">
        <f ca="1">IF(ISNUMBER(Q126-'Choose Housekeeping Genes'!R$12),Q126-'Choose Housekeeping Genes'!R$12,"")</f>
        <v/>
      </c>
      <c r="BJ126" s="22" t="str">
        <f ca="1">IF(ISNUMBER(R126-'Choose Housekeeping Genes'!S$12),R126-'Choose Housekeeping Genes'!S$12,"")</f>
        <v/>
      </c>
      <c r="BK126" s="22" t="str">
        <f ca="1">IF(ISNUMBER(S126-'Choose Housekeeping Genes'!T$12),S126-'Choose Housekeeping Genes'!T$12,"")</f>
        <v/>
      </c>
      <c r="BL126" s="22" t="str">
        <f ca="1">IF(ISNUMBER(T126-'Choose Housekeeping Genes'!U$12),T126-'Choose Housekeeping Genes'!U$12,"")</f>
        <v/>
      </c>
      <c r="BM126" s="22" t="str">
        <f ca="1">IF(ISNUMBER(U126-'Choose Housekeeping Genes'!V$12),U126-'Choose Housekeeping Genes'!V$12,"")</f>
        <v/>
      </c>
      <c r="BN126" s="22" t="str">
        <f ca="1">IF(ISNUMBER(V126-'Choose Housekeeping Genes'!W$12),V126-'Choose Housekeeping Genes'!W$12,"")</f>
        <v/>
      </c>
      <c r="BO126" s="147" t="str">
        <f t="shared" si="91"/>
        <v>Mir142hg</v>
      </c>
      <c r="BP126" s="145" t="s">
        <v>194</v>
      </c>
      <c r="BQ126" s="22" t="str">
        <f ca="1">IF(ISNUMBER(Y126-'Choose Housekeeping Genes'!AA$12),Y126-'Choose Housekeeping Genes'!AA$12,"")</f>
        <v/>
      </c>
      <c r="BR126" s="22" t="str">
        <f ca="1">IF(ISNUMBER(Z126-'Choose Housekeeping Genes'!AB$12),Z126-'Choose Housekeeping Genes'!AB$12,"")</f>
        <v/>
      </c>
      <c r="BS126" s="22" t="str">
        <f ca="1">IF(ISNUMBER(AA126-'Choose Housekeeping Genes'!AC$12),AA126-'Choose Housekeeping Genes'!AC$12,"")</f>
        <v/>
      </c>
      <c r="BT126" s="22" t="str">
        <f ca="1">IF(ISNUMBER(AB126-'Choose Housekeeping Genes'!AD$12),AB126-'Choose Housekeeping Genes'!AD$12,"")</f>
        <v/>
      </c>
      <c r="BU126" s="22" t="str">
        <f ca="1">IF(ISNUMBER(AC126-'Choose Housekeeping Genes'!AE$12),AC126-'Choose Housekeeping Genes'!AE$12,"")</f>
        <v/>
      </c>
      <c r="BV126" s="22" t="str">
        <f ca="1">IF(ISNUMBER(AD126-'Choose Housekeeping Genes'!AF$12),AD126-'Choose Housekeeping Genes'!AF$12,"")</f>
        <v/>
      </c>
      <c r="BW126" s="22" t="str">
        <f ca="1">IF(ISNUMBER(AE126-'Choose Housekeeping Genes'!AG$12),AE126-'Choose Housekeeping Genes'!AG$12,"")</f>
        <v/>
      </c>
      <c r="BX126" s="22" t="str">
        <f ca="1">IF(ISNUMBER(AF126-'Choose Housekeeping Genes'!AH$12),AF126-'Choose Housekeeping Genes'!AH$12,"")</f>
        <v/>
      </c>
      <c r="BY126" s="22" t="str">
        <f ca="1">IF(ISNUMBER(AG126-'Choose Housekeeping Genes'!AI$12),AG126-'Choose Housekeeping Genes'!AI$12,"")</f>
        <v/>
      </c>
      <c r="BZ126" s="22" t="str">
        <f ca="1">IF(ISNUMBER(AH126-'Choose Housekeeping Genes'!AJ$12),AH126-'Choose Housekeeping Genes'!AJ$12,"")</f>
        <v/>
      </c>
      <c r="CA126" s="22" t="str">
        <f ca="1">IF(ISNUMBER(AI126-'Choose Housekeeping Genes'!AK$12),AI126-'Choose Housekeeping Genes'!AK$12,"")</f>
        <v/>
      </c>
      <c r="CB126" s="22" t="str">
        <f ca="1">IF(ISNUMBER(AJ126-'Choose Housekeeping Genes'!AL$12),AJ126-'Choose Housekeeping Genes'!AL$12,"")</f>
        <v/>
      </c>
      <c r="CC126" s="22" t="str">
        <f ca="1">IF(ISNUMBER(AK126-'Choose Housekeeping Genes'!AM$12),AK126-'Choose Housekeeping Genes'!AM$12,"")</f>
        <v/>
      </c>
      <c r="CD126" s="22" t="str">
        <f ca="1">IF(ISNUMBER(AL126-'Choose Housekeeping Genes'!AN$12),AL126-'Choose Housekeeping Genes'!AN$12,"")</f>
        <v/>
      </c>
      <c r="CE126" s="22" t="str">
        <f ca="1">IF(ISNUMBER(AM126-'Choose Housekeeping Genes'!AO$12),AM126-'Choose Housekeeping Genes'!AO$12,"")</f>
        <v/>
      </c>
      <c r="CF126" s="22" t="str">
        <f ca="1">IF(ISNUMBER(AN126-'Choose Housekeeping Genes'!AP$12),AN126-'Choose Housekeeping Genes'!AP$12,"")</f>
        <v/>
      </c>
      <c r="CG126" s="22" t="str">
        <f ca="1">IF(ISNUMBER(AO126-'Choose Housekeeping Genes'!AQ$12),AO126-'Choose Housekeeping Genes'!AQ$12,"")</f>
        <v/>
      </c>
      <c r="CH126" s="22" t="str">
        <f ca="1">IF(ISNUMBER(AP126-'Choose Housekeeping Genes'!AR$12),AP126-'Choose Housekeeping Genes'!AR$12,"")</f>
        <v/>
      </c>
      <c r="CI126" s="22" t="str">
        <f ca="1">IF(ISNUMBER(AQ126-'Choose Housekeeping Genes'!AS$12),AQ126-'Choose Housekeeping Genes'!AS$12,"")</f>
        <v/>
      </c>
      <c r="CJ126" s="22" t="str">
        <f ca="1">IF(ISNUMBER(AR126-'Choose Housekeeping Genes'!AT$12),AR126-'Choose Housekeeping Genes'!AT$12,"")</f>
        <v/>
      </c>
      <c r="CK126" s="69" t="e">
        <f t="shared" ca="1" si="49"/>
        <v>#DIV/0!</v>
      </c>
      <c r="CL126" s="148" t="e">
        <f t="shared" ca="1" si="50"/>
        <v>#DIV/0!</v>
      </c>
      <c r="DA126" s="73" t="str">
        <f>'Transcript table'!C134</f>
        <v>Mir142hg</v>
      </c>
      <c r="DB126" s="21" t="s">
        <v>194</v>
      </c>
      <c r="DC126" s="68" t="str">
        <f t="shared" ca="1" si="51"/>
        <v/>
      </c>
      <c r="DD126" s="68" t="str">
        <f t="shared" ca="1" si="52"/>
        <v/>
      </c>
      <c r="DE126" s="68" t="str">
        <f t="shared" ca="1" si="53"/>
        <v/>
      </c>
      <c r="DF126" s="68" t="str">
        <f t="shared" ca="1" si="54"/>
        <v/>
      </c>
      <c r="DG126" s="68" t="str">
        <f t="shared" ca="1" si="55"/>
        <v/>
      </c>
      <c r="DH126" s="68" t="str">
        <f t="shared" ca="1" si="56"/>
        <v/>
      </c>
      <c r="DI126" s="68" t="str">
        <f t="shared" ca="1" si="57"/>
        <v/>
      </c>
      <c r="DJ126" s="68" t="str">
        <f t="shared" ca="1" si="58"/>
        <v/>
      </c>
      <c r="DK126" s="68" t="str">
        <f t="shared" ca="1" si="59"/>
        <v/>
      </c>
      <c r="DL126" s="68" t="str">
        <f t="shared" ca="1" si="60"/>
        <v/>
      </c>
      <c r="DM126" s="68" t="str">
        <f t="shared" ca="1" si="61"/>
        <v/>
      </c>
      <c r="DN126" s="68" t="str">
        <f t="shared" ca="1" si="62"/>
        <v/>
      </c>
      <c r="DO126" s="68" t="str">
        <f t="shared" ca="1" si="63"/>
        <v/>
      </c>
      <c r="DP126" s="68" t="str">
        <f t="shared" ca="1" si="64"/>
        <v/>
      </c>
      <c r="DQ126" s="68" t="str">
        <f t="shared" ca="1" si="65"/>
        <v/>
      </c>
      <c r="DR126" s="68" t="str">
        <f t="shared" ca="1" si="66"/>
        <v/>
      </c>
      <c r="DS126" s="68" t="str">
        <f t="shared" ca="1" si="67"/>
        <v/>
      </c>
      <c r="DT126" s="68" t="str">
        <f t="shared" ca="1" si="68"/>
        <v/>
      </c>
      <c r="DU126" s="68" t="str">
        <f t="shared" ca="1" si="69"/>
        <v/>
      </c>
      <c r="DV126" s="68" t="str">
        <f t="shared" ca="1" si="70"/>
        <v/>
      </c>
      <c r="DW126" s="146" t="str">
        <f>'Transcript table'!C134</f>
        <v>Mir142hg</v>
      </c>
      <c r="DX126" s="145" t="s">
        <v>194</v>
      </c>
      <c r="DY126" s="68" t="str">
        <f t="shared" ca="1" si="71"/>
        <v/>
      </c>
      <c r="DZ126" s="68" t="str">
        <f t="shared" ca="1" si="72"/>
        <v/>
      </c>
      <c r="EA126" s="68" t="str">
        <f t="shared" ca="1" si="73"/>
        <v/>
      </c>
      <c r="EB126" s="68" t="str">
        <f t="shared" ca="1" si="74"/>
        <v/>
      </c>
      <c r="EC126" s="68" t="str">
        <f t="shared" ca="1" si="75"/>
        <v/>
      </c>
      <c r="ED126" s="68" t="str">
        <f t="shared" ca="1" si="76"/>
        <v/>
      </c>
      <c r="EE126" s="68" t="str">
        <f t="shared" ca="1" si="77"/>
        <v/>
      </c>
      <c r="EF126" s="68" t="str">
        <f t="shared" ca="1" si="78"/>
        <v/>
      </c>
      <c r="EG126" s="68" t="str">
        <f t="shared" ca="1" si="79"/>
        <v/>
      </c>
      <c r="EH126" s="68" t="str">
        <f t="shared" ca="1" si="80"/>
        <v/>
      </c>
      <c r="EI126" s="68" t="str">
        <f t="shared" ca="1" si="81"/>
        <v/>
      </c>
      <c r="EJ126" s="68" t="str">
        <f t="shared" ca="1" si="82"/>
        <v/>
      </c>
      <c r="EK126" s="68" t="str">
        <f t="shared" ca="1" si="83"/>
        <v/>
      </c>
      <c r="EL126" s="68" t="str">
        <f t="shared" ca="1" si="84"/>
        <v/>
      </c>
      <c r="EM126" s="68" t="str">
        <f t="shared" ca="1" si="85"/>
        <v/>
      </c>
      <c r="EN126" s="68" t="str">
        <f t="shared" ca="1" si="86"/>
        <v/>
      </c>
      <c r="EO126" s="68" t="str">
        <f t="shared" ca="1" si="87"/>
        <v/>
      </c>
      <c r="EP126" s="68" t="str">
        <f t="shared" ca="1" si="88"/>
        <v/>
      </c>
      <c r="EQ126" s="68" t="str">
        <f t="shared" ca="1" si="89"/>
        <v/>
      </c>
      <c r="ER126" s="68" t="str">
        <f t="shared" ca="1" si="90"/>
        <v/>
      </c>
    </row>
    <row r="127" spans="1:148" ht="12.75" customHeight="1">
      <c r="A127" s="139" t="str">
        <f>'Test Sample Data'!A127</f>
        <v>Mira</v>
      </c>
      <c r="B127" s="141" t="s">
        <v>192</v>
      </c>
      <c r="C127" s="22" t="str">
        <f>IF(SUM('Test Sample Data'!C$3:C$194)&gt;10,IF(AND(ISNUMBER('Test Sample Data'!C127),'Test Sample Data'!C127&lt;35,'Test Sample Data'!C127&gt;0),'Test Sample Data'!C127-'Choose Housekeeping Genes'!D$20,35-'Choose Housekeeping Genes'!D$20),"")</f>
        <v/>
      </c>
      <c r="D127" s="22" t="str">
        <f>IF(SUM('Test Sample Data'!D$3:D$194)&gt;10,IF(AND(ISNUMBER('Test Sample Data'!D127),'Test Sample Data'!D127&lt;35,'Test Sample Data'!D127&gt;0),'Test Sample Data'!D127-'Choose Housekeeping Genes'!E$20,35-'Choose Housekeeping Genes'!E$20),"")</f>
        <v/>
      </c>
      <c r="E127" s="22" t="str">
        <f>IF(SUM('Test Sample Data'!E$3:E$194)&gt;10,IF(AND(ISNUMBER('Test Sample Data'!E127),'Test Sample Data'!E127&lt;35,'Test Sample Data'!E127&gt;0),'Test Sample Data'!E127-'Choose Housekeeping Genes'!F$20,35-'Choose Housekeeping Genes'!F$20),"")</f>
        <v/>
      </c>
      <c r="F127" s="22" t="str">
        <f>IF(SUM('Test Sample Data'!F$3:F$194)&gt;10,IF(AND(ISNUMBER('Test Sample Data'!F127),'Test Sample Data'!F127&lt;35,'Test Sample Data'!F127&gt;0),'Test Sample Data'!F127-'Choose Housekeeping Genes'!G$20,35-'Choose Housekeeping Genes'!G$20),"")</f>
        <v/>
      </c>
      <c r="G127" s="22" t="str">
        <f>IF(SUM('Test Sample Data'!G$3:G$194)&gt;10,IF(AND(ISNUMBER('Test Sample Data'!G127),'Test Sample Data'!G127&lt;35,'Test Sample Data'!G127&gt;0),'Test Sample Data'!G127-'Choose Housekeeping Genes'!H$20,35-'Choose Housekeeping Genes'!H$20),"")</f>
        <v/>
      </c>
      <c r="H127" s="22" t="str">
        <f>IF(SUM('Test Sample Data'!H$3:H$194)&gt;10,IF(AND(ISNUMBER('Test Sample Data'!H127),'Test Sample Data'!H127&lt;35,'Test Sample Data'!H127&gt;0),'Test Sample Data'!H127-'Choose Housekeeping Genes'!I$20,35-'Choose Housekeeping Genes'!I$20),"")</f>
        <v/>
      </c>
      <c r="I127" s="22" t="str">
        <f>IF(SUM('Test Sample Data'!I$3:I$194)&gt;10,IF(AND(ISNUMBER('Test Sample Data'!I127),'Test Sample Data'!I127&lt;35,'Test Sample Data'!I127&gt;0),'Test Sample Data'!I127-'Choose Housekeeping Genes'!J$20,35-'Choose Housekeeping Genes'!J$20),"")</f>
        <v/>
      </c>
      <c r="J127" s="22" t="str">
        <f>IF(SUM('Test Sample Data'!J$3:J$194)&gt;10,IF(AND(ISNUMBER('Test Sample Data'!J127),'Test Sample Data'!J127&lt;35,'Test Sample Data'!J127&gt;0),'Test Sample Data'!J127-'Choose Housekeeping Genes'!K$20,35-'Choose Housekeeping Genes'!K$20),"")</f>
        <v/>
      </c>
      <c r="K127" s="22" t="str">
        <f>IF(SUM('Test Sample Data'!K$3:K$194)&gt;10,IF(AND(ISNUMBER('Test Sample Data'!K127),'Test Sample Data'!K127&lt;35,'Test Sample Data'!K127&gt;0),'Test Sample Data'!K127-'Choose Housekeeping Genes'!L$20,35-'Choose Housekeeping Genes'!L$20),"")</f>
        <v/>
      </c>
      <c r="L127" s="22" t="str">
        <f>IF(SUM('Test Sample Data'!L$3:L$194)&gt;10,IF(AND(ISNUMBER('Test Sample Data'!L127),'Test Sample Data'!L127&lt;35,'Test Sample Data'!L127&gt;0),'Test Sample Data'!L127-'Choose Housekeeping Genes'!M$20,35-'Choose Housekeeping Genes'!M$20),"")</f>
        <v/>
      </c>
      <c r="M127" s="22" t="str">
        <f>IF(SUM('Test Sample Data'!M$3:M$194)&gt;10,IF(AND(ISNUMBER('Test Sample Data'!M127),'Test Sample Data'!M127&lt;35,'Test Sample Data'!M127&gt;0),'Test Sample Data'!M127-'Choose Housekeeping Genes'!N$20,35-'Choose Housekeeping Genes'!N$20),"")</f>
        <v/>
      </c>
      <c r="N127" s="22" t="str">
        <f>IF(SUM('Test Sample Data'!N$3:N$194)&gt;10,IF(AND(ISNUMBER('Test Sample Data'!N127),'Test Sample Data'!N127&lt;35,'Test Sample Data'!N127&gt;0),'Test Sample Data'!N127-'Choose Housekeeping Genes'!O$20,35-'Choose Housekeeping Genes'!O$20),"")</f>
        <v/>
      </c>
      <c r="O127" s="22" t="str">
        <f>IF(SUM('Test Sample Data'!O$3:O$194)&gt;10,IF(AND(ISNUMBER('Test Sample Data'!O127),'Test Sample Data'!O127&lt;35,'Test Sample Data'!O127&gt;0),'Test Sample Data'!O127-'Choose Housekeeping Genes'!P$20,35-'Choose Housekeeping Genes'!P$20),"")</f>
        <v/>
      </c>
      <c r="P127" s="22" t="str">
        <f>IF(SUM('Test Sample Data'!P$3:P$194)&gt;10,IF(AND(ISNUMBER('Test Sample Data'!P127),'Test Sample Data'!P127&lt;35,'Test Sample Data'!P127&gt;0),'Test Sample Data'!P127-'Choose Housekeeping Genes'!Q$20,35-'Choose Housekeeping Genes'!Q$20),"")</f>
        <v/>
      </c>
      <c r="Q127" s="22" t="str">
        <f>IF(SUM('Test Sample Data'!Q$3:Q$194)&gt;10,IF(AND(ISNUMBER('Test Sample Data'!Q127),'Test Sample Data'!Q127&lt;35,'Test Sample Data'!Q127&gt;0),'Test Sample Data'!Q127-'Choose Housekeeping Genes'!R$20,35-'Choose Housekeeping Genes'!R$20),"")</f>
        <v/>
      </c>
      <c r="R127" s="22" t="str">
        <f>IF(SUM('Test Sample Data'!R$3:R$194)&gt;10,IF(AND(ISNUMBER('Test Sample Data'!R127),'Test Sample Data'!R127&lt;35,'Test Sample Data'!R127&gt;0),'Test Sample Data'!R127-'Choose Housekeeping Genes'!S$20,35-'Choose Housekeeping Genes'!S$20),"")</f>
        <v/>
      </c>
      <c r="S127" s="22" t="str">
        <f>IF(SUM('Test Sample Data'!S$3:S$194)&gt;10,IF(AND(ISNUMBER('Test Sample Data'!S127),'Test Sample Data'!S127&lt;35,'Test Sample Data'!S127&gt;0),'Test Sample Data'!S127-'Choose Housekeeping Genes'!T$20,35-'Choose Housekeeping Genes'!T$20),"")</f>
        <v/>
      </c>
      <c r="T127" s="22" t="str">
        <f>IF(SUM('Test Sample Data'!T$3:T$194)&gt;10,IF(AND(ISNUMBER('Test Sample Data'!T127),'Test Sample Data'!T127&lt;35,'Test Sample Data'!T127&gt;0),'Test Sample Data'!T127-'Choose Housekeeping Genes'!U$20,35-'Choose Housekeeping Genes'!U$20),"")</f>
        <v/>
      </c>
      <c r="U127" s="22" t="str">
        <f>IF(SUM('Test Sample Data'!U$3:U$194)&gt;10,IF(AND(ISNUMBER('Test Sample Data'!U127),'Test Sample Data'!U127&lt;35,'Test Sample Data'!U127&gt;0),'Test Sample Data'!U127-'Choose Housekeeping Genes'!V$20,35-'Choose Housekeeping Genes'!V$20),"")</f>
        <v/>
      </c>
      <c r="V127" s="22" t="str">
        <f>IF(SUM('Test Sample Data'!V$3:V$194)&gt;10,IF(AND(ISNUMBER('Test Sample Data'!V127),'Test Sample Data'!V127&lt;35,'Test Sample Data'!V127&gt;0),'Test Sample Data'!V127-'Choose Housekeeping Genes'!W$20,35-'Choose Housekeeping Genes'!W$20),"")</f>
        <v/>
      </c>
      <c r="W127" s="144" t="str">
        <f>'Control Sample Data'!A127</f>
        <v>Mira</v>
      </c>
      <c r="X127" s="145" t="s">
        <v>192</v>
      </c>
      <c r="Y127" s="22" t="str">
        <f>IF(SUM('Control Sample Data'!C$3:C$194)&gt;10,IF(AND(ISNUMBER('Control Sample Data'!C127),'Control Sample Data'!C127&lt;35,'Control Sample Data'!C127&gt;0),'Control Sample Data'!C127-'Choose Housekeeping Genes'!AA$20,35-'Choose Housekeeping Genes'!AA$20),"")</f>
        <v/>
      </c>
      <c r="Z127" s="22" t="str">
        <f>IF(SUM('Control Sample Data'!D$3:D$194)&gt;10,IF(AND(ISNUMBER('Control Sample Data'!D127),'Control Sample Data'!D127&lt;35,'Control Sample Data'!D127&gt;0),'Control Sample Data'!D127-'Choose Housekeeping Genes'!AB$20,35-'Choose Housekeeping Genes'!AB$20),"")</f>
        <v/>
      </c>
      <c r="AA127" s="22" t="str">
        <f>IF(SUM('Control Sample Data'!E$3:E$194)&gt;10,IF(AND(ISNUMBER('Control Sample Data'!E127),'Control Sample Data'!E127&lt;35,'Control Sample Data'!E127&gt;0),'Control Sample Data'!E127-'Choose Housekeeping Genes'!AC$20,35-'Choose Housekeeping Genes'!AC$20),"")</f>
        <v/>
      </c>
      <c r="AB127" s="22" t="str">
        <f>IF(SUM('Control Sample Data'!F$3:F$194)&gt;10,IF(AND(ISNUMBER('Control Sample Data'!F127),'Control Sample Data'!F127&lt;35,'Control Sample Data'!F127&gt;0),'Control Sample Data'!F127-'Choose Housekeeping Genes'!AD$20,35-'Choose Housekeeping Genes'!AD$20),"")</f>
        <v/>
      </c>
      <c r="AC127" s="22" t="str">
        <f>IF(SUM('Control Sample Data'!G$3:G$194)&gt;10,IF(AND(ISNUMBER('Control Sample Data'!G127),'Control Sample Data'!G127&lt;35,'Control Sample Data'!G127&gt;0),'Control Sample Data'!G127-'Choose Housekeeping Genes'!AE$20,35-'Choose Housekeeping Genes'!AE$20),"")</f>
        <v/>
      </c>
      <c r="AD127" s="22" t="str">
        <f>IF(SUM('Control Sample Data'!H$3:H$194)&gt;10,IF(AND(ISNUMBER('Control Sample Data'!H127),'Control Sample Data'!H127&lt;35,'Control Sample Data'!H127&gt;0),'Control Sample Data'!H127-'Choose Housekeeping Genes'!AF$20,35-'Choose Housekeeping Genes'!AF$20),"")</f>
        <v/>
      </c>
      <c r="AE127" s="22" t="str">
        <f>IF(SUM('Control Sample Data'!I$3:I$194)&gt;10,IF(AND(ISNUMBER('Control Sample Data'!I127),'Control Sample Data'!I127&lt;35,'Control Sample Data'!I127&gt;0),'Control Sample Data'!I127-'Choose Housekeeping Genes'!AG$20,35-'Choose Housekeeping Genes'!AG$20),"")</f>
        <v/>
      </c>
      <c r="AF127" s="22" t="str">
        <f>IF(SUM('Control Sample Data'!J$3:J$194)&gt;10,IF(AND(ISNUMBER('Control Sample Data'!J127),'Control Sample Data'!J127&lt;35,'Control Sample Data'!J127&gt;0),'Control Sample Data'!J127-'Choose Housekeeping Genes'!AH$20,35-'Choose Housekeeping Genes'!AH$20),"")</f>
        <v/>
      </c>
      <c r="AG127" s="22" t="str">
        <f>IF(SUM('Control Sample Data'!K$3:K$194)&gt;10,IF(AND(ISNUMBER('Control Sample Data'!K127),'Control Sample Data'!K127&lt;35,'Control Sample Data'!K127&gt;0),'Control Sample Data'!K127-'Choose Housekeeping Genes'!AI$20,35-'Choose Housekeeping Genes'!AI$20),"")</f>
        <v/>
      </c>
      <c r="AH127" s="22" t="str">
        <f>IF(SUM('Control Sample Data'!L$3:L$194)&gt;10,IF(AND(ISNUMBER('Control Sample Data'!L127),'Control Sample Data'!L127&lt;35,'Control Sample Data'!L127&gt;0),'Control Sample Data'!L127-'Choose Housekeeping Genes'!AJ$20,35-'Choose Housekeeping Genes'!AJ$20),"")</f>
        <v/>
      </c>
      <c r="AI127" s="22" t="str">
        <f>IF(SUM('Control Sample Data'!M$3:M$194)&gt;10,IF(AND(ISNUMBER('Control Sample Data'!M127),'Control Sample Data'!M127&lt;35,'Control Sample Data'!M127&gt;0),'Control Sample Data'!M127-'Choose Housekeeping Genes'!AK$20,35-'Choose Housekeeping Genes'!AK$20),"")</f>
        <v/>
      </c>
      <c r="AJ127" s="22" t="str">
        <f>IF(SUM('Control Sample Data'!N$3:N$194)&gt;10,IF(AND(ISNUMBER('Control Sample Data'!N127),'Control Sample Data'!N127&lt;35,'Control Sample Data'!N127&gt;0),'Control Sample Data'!N127-'Choose Housekeeping Genes'!AL$20,35-'Choose Housekeeping Genes'!AL$20),"")</f>
        <v/>
      </c>
      <c r="AK127" s="22" t="str">
        <f>IF(SUM('Control Sample Data'!O$3:O$194)&gt;10,IF(AND(ISNUMBER('Control Sample Data'!O127),'Control Sample Data'!O127&lt;35,'Control Sample Data'!O127&gt;0),'Control Sample Data'!O127-'Choose Housekeeping Genes'!AM$20,35-'Choose Housekeeping Genes'!AM$20),"")</f>
        <v/>
      </c>
      <c r="AL127" s="22" t="str">
        <f>IF(SUM('Control Sample Data'!P$3:P$194)&gt;10,IF(AND(ISNUMBER('Control Sample Data'!P127),'Control Sample Data'!P127&lt;35,'Control Sample Data'!P127&gt;0),'Control Sample Data'!P127-'Choose Housekeeping Genes'!AN$20,35-'Choose Housekeeping Genes'!AN$20),"")</f>
        <v/>
      </c>
      <c r="AM127" s="22" t="str">
        <f>IF(SUM('Control Sample Data'!Q$3:Q$194)&gt;10,IF(AND(ISNUMBER('Control Sample Data'!Q127),'Control Sample Data'!Q127&lt;35,'Control Sample Data'!Q127&gt;0),'Control Sample Data'!Q127-'Choose Housekeeping Genes'!AO$20,35-'Choose Housekeeping Genes'!AO$20),"")</f>
        <v/>
      </c>
      <c r="AN127" s="22" t="str">
        <f>IF(SUM('Control Sample Data'!R$3:R$194)&gt;10,IF(AND(ISNUMBER('Control Sample Data'!R127),'Control Sample Data'!R127&lt;35,'Control Sample Data'!R127&gt;0),'Control Sample Data'!R127-'Choose Housekeeping Genes'!AP$20,35-'Choose Housekeeping Genes'!AP$20),"")</f>
        <v/>
      </c>
      <c r="AO127" s="22" t="str">
        <f>IF(SUM('Control Sample Data'!S$3:S$194)&gt;10,IF(AND(ISNUMBER('Control Sample Data'!S127),'Control Sample Data'!S127&lt;35,'Control Sample Data'!S127&gt;0),'Control Sample Data'!S127-'Choose Housekeeping Genes'!AQ$20,35-'Choose Housekeeping Genes'!AQ$20),"")</f>
        <v/>
      </c>
      <c r="AP127" s="22" t="str">
        <f>IF(SUM('Control Sample Data'!T$3:T$194)&gt;10,IF(AND(ISNUMBER('Control Sample Data'!T127),'Control Sample Data'!T127&lt;35,'Control Sample Data'!T127&gt;0),'Control Sample Data'!T127-'Choose Housekeeping Genes'!AR$20,35-'Choose Housekeeping Genes'!AR$20),"")</f>
        <v/>
      </c>
      <c r="AQ127" s="22" t="str">
        <f>IF(SUM('Control Sample Data'!U$3:U$194)&gt;10,IF(AND(ISNUMBER('Control Sample Data'!U127),'Control Sample Data'!U127&lt;35,'Control Sample Data'!U127&gt;0),'Control Sample Data'!U127-'Choose Housekeeping Genes'!AS$20,35-'Choose Housekeeping Genes'!AS$20),"")</f>
        <v/>
      </c>
      <c r="AR127" s="22" t="str">
        <f>IF(SUM('Control Sample Data'!V$3:V$194)&gt;10,IF(AND(ISNUMBER('Control Sample Data'!V127),'Control Sample Data'!V127&lt;35,'Control Sample Data'!V127&gt;0),'Control Sample Data'!V127-'Choose Housekeeping Genes'!AT$20,35-'Choose Housekeeping Genes'!AT$20),"")</f>
        <v/>
      </c>
      <c r="AS127" s="73" t="str">
        <f>'Control Sample Data'!A127</f>
        <v>Mira</v>
      </c>
      <c r="AT127" s="21" t="s">
        <v>192</v>
      </c>
      <c r="AU127" s="22" t="str">
        <f ca="1">IF(ISNUMBER(C127-'Choose Housekeeping Genes'!D$12),C127-'Choose Housekeeping Genes'!D$12,"")</f>
        <v/>
      </c>
      <c r="AV127" s="22" t="str">
        <f ca="1">IF(ISNUMBER(D127-'Choose Housekeeping Genes'!E$12),D127-'Choose Housekeeping Genes'!E$12,"")</f>
        <v/>
      </c>
      <c r="AW127" s="22" t="str">
        <f ca="1">IF(ISNUMBER(E127-'Choose Housekeeping Genes'!F$12),E127-'Choose Housekeeping Genes'!F$12,"")</f>
        <v/>
      </c>
      <c r="AX127" s="22" t="str">
        <f ca="1">IF(ISNUMBER(F127-'Choose Housekeeping Genes'!G$12),F127-'Choose Housekeeping Genes'!G$12,"")</f>
        <v/>
      </c>
      <c r="AY127" s="22" t="str">
        <f ca="1">IF(ISNUMBER(G127-'Choose Housekeeping Genes'!H$12),G127-'Choose Housekeeping Genes'!H$12,"")</f>
        <v/>
      </c>
      <c r="AZ127" s="22" t="str">
        <f ca="1">IF(ISNUMBER(H127-'Choose Housekeeping Genes'!I$12),H127-'Choose Housekeeping Genes'!I$12,"")</f>
        <v/>
      </c>
      <c r="BA127" s="22" t="str">
        <f ca="1">IF(ISNUMBER(I127-'Choose Housekeeping Genes'!J$12),I127-'Choose Housekeeping Genes'!J$12,"")</f>
        <v/>
      </c>
      <c r="BB127" s="22" t="str">
        <f ca="1">IF(ISNUMBER(J127-'Choose Housekeeping Genes'!K$12),J127-'Choose Housekeeping Genes'!K$12,"")</f>
        <v/>
      </c>
      <c r="BC127" s="22" t="str">
        <f ca="1">IF(ISNUMBER(K127-'Choose Housekeeping Genes'!L$12),K127-'Choose Housekeeping Genes'!L$12,"")</f>
        <v/>
      </c>
      <c r="BD127" s="22" t="str">
        <f ca="1">IF(ISNUMBER(L127-'Choose Housekeeping Genes'!M$12),L127-'Choose Housekeeping Genes'!M$12,"")</f>
        <v/>
      </c>
      <c r="BE127" s="22" t="str">
        <f ca="1">IF(ISNUMBER(M127-'Choose Housekeeping Genes'!N$12),M127-'Choose Housekeeping Genes'!N$12,"")</f>
        <v/>
      </c>
      <c r="BF127" s="22" t="str">
        <f ca="1">IF(ISNUMBER(N127-'Choose Housekeeping Genes'!O$12),N127-'Choose Housekeeping Genes'!O$12,"")</f>
        <v/>
      </c>
      <c r="BG127" s="22" t="str">
        <f ca="1">IF(ISNUMBER(O127-'Choose Housekeeping Genes'!P$12),O127-'Choose Housekeeping Genes'!P$12,"")</f>
        <v/>
      </c>
      <c r="BH127" s="22" t="str">
        <f ca="1">IF(ISNUMBER(P127-'Choose Housekeeping Genes'!Q$12),P127-'Choose Housekeeping Genes'!Q$12,"")</f>
        <v/>
      </c>
      <c r="BI127" s="22" t="str">
        <f ca="1">IF(ISNUMBER(Q127-'Choose Housekeeping Genes'!R$12),Q127-'Choose Housekeeping Genes'!R$12,"")</f>
        <v/>
      </c>
      <c r="BJ127" s="22" t="str">
        <f ca="1">IF(ISNUMBER(R127-'Choose Housekeeping Genes'!S$12),R127-'Choose Housekeeping Genes'!S$12,"")</f>
        <v/>
      </c>
      <c r="BK127" s="22" t="str">
        <f ca="1">IF(ISNUMBER(S127-'Choose Housekeeping Genes'!T$12),S127-'Choose Housekeeping Genes'!T$12,"")</f>
        <v/>
      </c>
      <c r="BL127" s="22" t="str">
        <f ca="1">IF(ISNUMBER(T127-'Choose Housekeeping Genes'!U$12),T127-'Choose Housekeeping Genes'!U$12,"")</f>
        <v/>
      </c>
      <c r="BM127" s="22" t="str">
        <f ca="1">IF(ISNUMBER(U127-'Choose Housekeeping Genes'!V$12),U127-'Choose Housekeeping Genes'!V$12,"")</f>
        <v/>
      </c>
      <c r="BN127" s="22" t="str">
        <f ca="1">IF(ISNUMBER(V127-'Choose Housekeeping Genes'!W$12),V127-'Choose Housekeeping Genes'!W$12,"")</f>
        <v/>
      </c>
      <c r="BO127" s="147" t="str">
        <f t="shared" si="91"/>
        <v>Mira</v>
      </c>
      <c r="BP127" s="145" t="s">
        <v>192</v>
      </c>
      <c r="BQ127" s="22" t="str">
        <f ca="1">IF(ISNUMBER(Y127-'Choose Housekeeping Genes'!AA$12),Y127-'Choose Housekeeping Genes'!AA$12,"")</f>
        <v/>
      </c>
      <c r="BR127" s="22" t="str">
        <f ca="1">IF(ISNUMBER(Z127-'Choose Housekeeping Genes'!AB$12),Z127-'Choose Housekeeping Genes'!AB$12,"")</f>
        <v/>
      </c>
      <c r="BS127" s="22" t="str">
        <f ca="1">IF(ISNUMBER(AA127-'Choose Housekeeping Genes'!AC$12),AA127-'Choose Housekeeping Genes'!AC$12,"")</f>
        <v/>
      </c>
      <c r="BT127" s="22" t="str">
        <f ca="1">IF(ISNUMBER(AB127-'Choose Housekeeping Genes'!AD$12),AB127-'Choose Housekeeping Genes'!AD$12,"")</f>
        <v/>
      </c>
      <c r="BU127" s="22" t="str">
        <f ca="1">IF(ISNUMBER(AC127-'Choose Housekeeping Genes'!AE$12),AC127-'Choose Housekeeping Genes'!AE$12,"")</f>
        <v/>
      </c>
      <c r="BV127" s="22" t="str">
        <f ca="1">IF(ISNUMBER(AD127-'Choose Housekeeping Genes'!AF$12),AD127-'Choose Housekeeping Genes'!AF$12,"")</f>
        <v/>
      </c>
      <c r="BW127" s="22" t="str">
        <f ca="1">IF(ISNUMBER(AE127-'Choose Housekeeping Genes'!AG$12),AE127-'Choose Housekeeping Genes'!AG$12,"")</f>
        <v/>
      </c>
      <c r="BX127" s="22" t="str">
        <f ca="1">IF(ISNUMBER(AF127-'Choose Housekeeping Genes'!AH$12),AF127-'Choose Housekeeping Genes'!AH$12,"")</f>
        <v/>
      </c>
      <c r="BY127" s="22" t="str">
        <f ca="1">IF(ISNUMBER(AG127-'Choose Housekeeping Genes'!AI$12),AG127-'Choose Housekeeping Genes'!AI$12,"")</f>
        <v/>
      </c>
      <c r="BZ127" s="22" t="str">
        <f ca="1">IF(ISNUMBER(AH127-'Choose Housekeeping Genes'!AJ$12),AH127-'Choose Housekeeping Genes'!AJ$12,"")</f>
        <v/>
      </c>
      <c r="CA127" s="22" t="str">
        <f ca="1">IF(ISNUMBER(AI127-'Choose Housekeeping Genes'!AK$12),AI127-'Choose Housekeeping Genes'!AK$12,"")</f>
        <v/>
      </c>
      <c r="CB127" s="22" t="str">
        <f ca="1">IF(ISNUMBER(AJ127-'Choose Housekeeping Genes'!AL$12),AJ127-'Choose Housekeeping Genes'!AL$12,"")</f>
        <v/>
      </c>
      <c r="CC127" s="22" t="str">
        <f ca="1">IF(ISNUMBER(AK127-'Choose Housekeeping Genes'!AM$12),AK127-'Choose Housekeeping Genes'!AM$12,"")</f>
        <v/>
      </c>
      <c r="CD127" s="22" t="str">
        <f ca="1">IF(ISNUMBER(AL127-'Choose Housekeeping Genes'!AN$12),AL127-'Choose Housekeeping Genes'!AN$12,"")</f>
        <v/>
      </c>
      <c r="CE127" s="22" t="str">
        <f ca="1">IF(ISNUMBER(AM127-'Choose Housekeeping Genes'!AO$12),AM127-'Choose Housekeeping Genes'!AO$12,"")</f>
        <v/>
      </c>
      <c r="CF127" s="22" t="str">
        <f ca="1">IF(ISNUMBER(AN127-'Choose Housekeeping Genes'!AP$12),AN127-'Choose Housekeeping Genes'!AP$12,"")</f>
        <v/>
      </c>
      <c r="CG127" s="22" t="str">
        <f ca="1">IF(ISNUMBER(AO127-'Choose Housekeeping Genes'!AQ$12),AO127-'Choose Housekeeping Genes'!AQ$12,"")</f>
        <v/>
      </c>
      <c r="CH127" s="22" t="str">
        <f ca="1">IF(ISNUMBER(AP127-'Choose Housekeeping Genes'!AR$12),AP127-'Choose Housekeeping Genes'!AR$12,"")</f>
        <v/>
      </c>
      <c r="CI127" s="22" t="str">
        <f ca="1">IF(ISNUMBER(AQ127-'Choose Housekeeping Genes'!AS$12),AQ127-'Choose Housekeeping Genes'!AS$12,"")</f>
        <v/>
      </c>
      <c r="CJ127" s="22" t="str">
        <f ca="1">IF(ISNUMBER(AR127-'Choose Housekeeping Genes'!AT$12),AR127-'Choose Housekeeping Genes'!AT$12,"")</f>
        <v/>
      </c>
      <c r="CK127" s="69" t="e">
        <f t="shared" ca="1" si="49"/>
        <v>#DIV/0!</v>
      </c>
      <c r="CL127" s="148" t="e">
        <f t="shared" ca="1" si="50"/>
        <v>#DIV/0!</v>
      </c>
      <c r="DA127" s="73" t="str">
        <f>'Transcript table'!C135</f>
        <v>Mira</v>
      </c>
      <c r="DB127" s="21" t="s">
        <v>192</v>
      </c>
      <c r="DC127" s="68" t="str">
        <f t="shared" ca="1" si="51"/>
        <v/>
      </c>
      <c r="DD127" s="68" t="str">
        <f t="shared" ca="1" si="52"/>
        <v/>
      </c>
      <c r="DE127" s="68" t="str">
        <f t="shared" ca="1" si="53"/>
        <v/>
      </c>
      <c r="DF127" s="68" t="str">
        <f t="shared" ca="1" si="54"/>
        <v/>
      </c>
      <c r="DG127" s="68" t="str">
        <f t="shared" ca="1" si="55"/>
        <v/>
      </c>
      <c r="DH127" s="68" t="str">
        <f t="shared" ca="1" si="56"/>
        <v/>
      </c>
      <c r="DI127" s="68" t="str">
        <f t="shared" ca="1" si="57"/>
        <v/>
      </c>
      <c r="DJ127" s="68" t="str">
        <f t="shared" ca="1" si="58"/>
        <v/>
      </c>
      <c r="DK127" s="68" t="str">
        <f t="shared" ca="1" si="59"/>
        <v/>
      </c>
      <c r="DL127" s="68" t="str">
        <f t="shared" ca="1" si="60"/>
        <v/>
      </c>
      <c r="DM127" s="68" t="str">
        <f t="shared" ca="1" si="61"/>
        <v/>
      </c>
      <c r="DN127" s="68" t="str">
        <f t="shared" ca="1" si="62"/>
        <v/>
      </c>
      <c r="DO127" s="68" t="str">
        <f t="shared" ca="1" si="63"/>
        <v/>
      </c>
      <c r="DP127" s="68" t="str">
        <f t="shared" ca="1" si="64"/>
        <v/>
      </c>
      <c r="DQ127" s="68" t="str">
        <f t="shared" ca="1" si="65"/>
        <v/>
      </c>
      <c r="DR127" s="68" t="str">
        <f t="shared" ca="1" si="66"/>
        <v/>
      </c>
      <c r="DS127" s="68" t="str">
        <f t="shared" ca="1" si="67"/>
        <v/>
      </c>
      <c r="DT127" s="68" t="str">
        <f t="shared" ca="1" si="68"/>
        <v/>
      </c>
      <c r="DU127" s="68" t="str">
        <f t="shared" ca="1" si="69"/>
        <v/>
      </c>
      <c r="DV127" s="68" t="str">
        <f t="shared" ca="1" si="70"/>
        <v/>
      </c>
      <c r="DW127" s="146" t="str">
        <f>'Transcript table'!C135</f>
        <v>Mira</v>
      </c>
      <c r="DX127" s="145" t="s">
        <v>192</v>
      </c>
      <c r="DY127" s="68" t="str">
        <f t="shared" ca="1" si="71"/>
        <v/>
      </c>
      <c r="DZ127" s="68" t="str">
        <f t="shared" ca="1" si="72"/>
        <v/>
      </c>
      <c r="EA127" s="68" t="str">
        <f t="shared" ca="1" si="73"/>
        <v/>
      </c>
      <c r="EB127" s="68" t="str">
        <f t="shared" ca="1" si="74"/>
        <v/>
      </c>
      <c r="EC127" s="68" t="str">
        <f t="shared" ca="1" si="75"/>
        <v/>
      </c>
      <c r="ED127" s="68" t="str">
        <f t="shared" ca="1" si="76"/>
        <v/>
      </c>
      <c r="EE127" s="68" t="str">
        <f t="shared" ca="1" si="77"/>
        <v/>
      </c>
      <c r="EF127" s="68" t="str">
        <f t="shared" ca="1" si="78"/>
        <v/>
      </c>
      <c r="EG127" s="68" t="str">
        <f t="shared" ca="1" si="79"/>
        <v/>
      </c>
      <c r="EH127" s="68" t="str">
        <f t="shared" ca="1" si="80"/>
        <v/>
      </c>
      <c r="EI127" s="68" t="str">
        <f t="shared" ca="1" si="81"/>
        <v/>
      </c>
      <c r="EJ127" s="68" t="str">
        <f t="shared" ca="1" si="82"/>
        <v/>
      </c>
      <c r="EK127" s="68" t="str">
        <f t="shared" ca="1" si="83"/>
        <v/>
      </c>
      <c r="EL127" s="68" t="str">
        <f t="shared" ca="1" si="84"/>
        <v/>
      </c>
      <c r="EM127" s="68" t="str">
        <f t="shared" ca="1" si="85"/>
        <v/>
      </c>
      <c r="EN127" s="68" t="str">
        <f t="shared" ca="1" si="86"/>
        <v/>
      </c>
      <c r="EO127" s="68" t="str">
        <f t="shared" ca="1" si="87"/>
        <v/>
      </c>
      <c r="EP127" s="68" t="str">
        <f t="shared" ca="1" si="88"/>
        <v/>
      </c>
      <c r="EQ127" s="68" t="str">
        <f t="shared" ca="1" si="89"/>
        <v/>
      </c>
      <c r="ER127" s="68" t="str">
        <f t="shared" ca="1" si="90"/>
        <v/>
      </c>
    </row>
    <row r="128" spans="1:148" ht="12.75" customHeight="1">
      <c r="A128" s="139" t="str">
        <f>'Test Sample Data'!A128</f>
        <v>Mirt1</v>
      </c>
      <c r="B128" s="141" t="s">
        <v>190</v>
      </c>
      <c r="C128" s="22" t="str">
        <f>IF(SUM('Test Sample Data'!C$3:C$194)&gt;10,IF(AND(ISNUMBER('Test Sample Data'!C128),'Test Sample Data'!C128&lt;35,'Test Sample Data'!C128&gt;0),'Test Sample Data'!C128-'Choose Housekeeping Genes'!D$20,35-'Choose Housekeeping Genes'!D$20),"")</f>
        <v/>
      </c>
      <c r="D128" s="22" t="str">
        <f>IF(SUM('Test Sample Data'!D$3:D$194)&gt;10,IF(AND(ISNUMBER('Test Sample Data'!D128),'Test Sample Data'!D128&lt;35,'Test Sample Data'!D128&gt;0),'Test Sample Data'!D128-'Choose Housekeeping Genes'!E$20,35-'Choose Housekeeping Genes'!E$20),"")</f>
        <v/>
      </c>
      <c r="E128" s="22" t="str">
        <f>IF(SUM('Test Sample Data'!E$3:E$194)&gt;10,IF(AND(ISNUMBER('Test Sample Data'!E128),'Test Sample Data'!E128&lt;35,'Test Sample Data'!E128&gt;0),'Test Sample Data'!E128-'Choose Housekeeping Genes'!F$20,35-'Choose Housekeeping Genes'!F$20),"")</f>
        <v/>
      </c>
      <c r="F128" s="22" t="str">
        <f>IF(SUM('Test Sample Data'!F$3:F$194)&gt;10,IF(AND(ISNUMBER('Test Sample Data'!F128),'Test Sample Data'!F128&lt;35,'Test Sample Data'!F128&gt;0),'Test Sample Data'!F128-'Choose Housekeeping Genes'!G$20,35-'Choose Housekeeping Genes'!G$20),"")</f>
        <v/>
      </c>
      <c r="G128" s="22" t="str">
        <f>IF(SUM('Test Sample Data'!G$3:G$194)&gt;10,IF(AND(ISNUMBER('Test Sample Data'!G128),'Test Sample Data'!G128&lt;35,'Test Sample Data'!G128&gt;0),'Test Sample Data'!G128-'Choose Housekeeping Genes'!H$20,35-'Choose Housekeeping Genes'!H$20),"")</f>
        <v/>
      </c>
      <c r="H128" s="22" t="str">
        <f>IF(SUM('Test Sample Data'!H$3:H$194)&gt;10,IF(AND(ISNUMBER('Test Sample Data'!H128),'Test Sample Data'!H128&lt;35,'Test Sample Data'!H128&gt;0),'Test Sample Data'!H128-'Choose Housekeeping Genes'!I$20,35-'Choose Housekeeping Genes'!I$20),"")</f>
        <v/>
      </c>
      <c r="I128" s="22" t="str">
        <f>IF(SUM('Test Sample Data'!I$3:I$194)&gt;10,IF(AND(ISNUMBER('Test Sample Data'!I128),'Test Sample Data'!I128&lt;35,'Test Sample Data'!I128&gt;0),'Test Sample Data'!I128-'Choose Housekeeping Genes'!J$20,35-'Choose Housekeeping Genes'!J$20),"")</f>
        <v/>
      </c>
      <c r="J128" s="22" t="str">
        <f>IF(SUM('Test Sample Data'!J$3:J$194)&gt;10,IF(AND(ISNUMBER('Test Sample Data'!J128),'Test Sample Data'!J128&lt;35,'Test Sample Data'!J128&gt;0),'Test Sample Data'!J128-'Choose Housekeeping Genes'!K$20,35-'Choose Housekeeping Genes'!K$20),"")</f>
        <v/>
      </c>
      <c r="K128" s="22" t="str">
        <f>IF(SUM('Test Sample Data'!K$3:K$194)&gt;10,IF(AND(ISNUMBER('Test Sample Data'!K128),'Test Sample Data'!K128&lt;35,'Test Sample Data'!K128&gt;0),'Test Sample Data'!K128-'Choose Housekeeping Genes'!L$20,35-'Choose Housekeeping Genes'!L$20),"")</f>
        <v/>
      </c>
      <c r="L128" s="22" t="str">
        <f>IF(SUM('Test Sample Data'!L$3:L$194)&gt;10,IF(AND(ISNUMBER('Test Sample Data'!L128),'Test Sample Data'!L128&lt;35,'Test Sample Data'!L128&gt;0),'Test Sample Data'!L128-'Choose Housekeeping Genes'!M$20,35-'Choose Housekeeping Genes'!M$20),"")</f>
        <v/>
      </c>
      <c r="M128" s="22" t="str">
        <f>IF(SUM('Test Sample Data'!M$3:M$194)&gt;10,IF(AND(ISNUMBER('Test Sample Data'!M128),'Test Sample Data'!M128&lt;35,'Test Sample Data'!M128&gt;0),'Test Sample Data'!M128-'Choose Housekeeping Genes'!N$20,35-'Choose Housekeeping Genes'!N$20),"")</f>
        <v/>
      </c>
      <c r="N128" s="22" t="str">
        <f>IF(SUM('Test Sample Data'!N$3:N$194)&gt;10,IF(AND(ISNUMBER('Test Sample Data'!N128),'Test Sample Data'!N128&lt;35,'Test Sample Data'!N128&gt;0),'Test Sample Data'!N128-'Choose Housekeeping Genes'!O$20,35-'Choose Housekeeping Genes'!O$20),"")</f>
        <v/>
      </c>
      <c r="O128" s="22" t="str">
        <f>IF(SUM('Test Sample Data'!O$3:O$194)&gt;10,IF(AND(ISNUMBER('Test Sample Data'!O128),'Test Sample Data'!O128&lt;35,'Test Sample Data'!O128&gt;0),'Test Sample Data'!O128-'Choose Housekeeping Genes'!P$20,35-'Choose Housekeeping Genes'!P$20),"")</f>
        <v/>
      </c>
      <c r="P128" s="22" t="str">
        <f>IF(SUM('Test Sample Data'!P$3:P$194)&gt;10,IF(AND(ISNUMBER('Test Sample Data'!P128),'Test Sample Data'!P128&lt;35,'Test Sample Data'!P128&gt;0),'Test Sample Data'!P128-'Choose Housekeeping Genes'!Q$20,35-'Choose Housekeeping Genes'!Q$20),"")</f>
        <v/>
      </c>
      <c r="Q128" s="22" t="str">
        <f>IF(SUM('Test Sample Data'!Q$3:Q$194)&gt;10,IF(AND(ISNUMBER('Test Sample Data'!Q128),'Test Sample Data'!Q128&lt;35,'Test Sample Data'!Q128&gt;0),'Test Sample Data'!Q128-'Choose Housekeeping Genes'!R$20,35-'Choose Housekeeping Genes'!R$20),"")</f>
        <v/>
      </c>
      <c r="R128" s="22" t="str">
        <f>IF(SUM('Test Sample Data'!R$3:R$194)&gt;10,IF(AND(ISNUMBER('Test Sample Data'!R128),'Test Sample Data'!R128&lt;35,'Test Sample Data'!R128&gt;0),'Test Sample Data'!R128-'Choose Housekeeping Genes'!S$20,35-'Choose Housekeeping Genes'!S$20),"")</f>
        <v/>
      </c>
      <c r="S128" s="22" t="str">
        <f>IF(SUM('Test Sample Data'!S$3:S$194)&gt;10,IF(AND(ISNUMBER('Test Sample Data'!S128),'Test Sample Data'!S128&lt;35,'Test Sample Data'!S128&gt;0),'Test Sample Data'!S128-'Choose Housekeeping Genes'!T$20,35-'Choose Housekeeping Genes'!T$20),"")</f>
        <v/>
      </c>
      <c r="T128" s="22" t="str">
        <f>IF(SUM('Test Sample Data'!T$3:T$194)&gt;10,IF(AND(ISNUMBER('Test Sample Data'!T128),'Test Sample Data'!T128&lt;35,'Test Sample Data'!T128&gt;0),'Test Sample Data'!T128-'Choose Housekeeping Genes'!U$20,35-'Choose Housekeeping Genes'!U$20),"")</f>
        <v/>
      </c>
      <c r="U128" s="22" t="str">
        <f>IF(SUM('Test Sample Data'!U$3:U$194)&gt;10,IF(AND(ISNUMBER('Test Sample Data'!U128),'Test Sample Data'!U128&lt;35,'Test Sample Data'!U128&gt;0),'Test Sample Data'!U128-'Choose Housekeeping Genes'!V$20,35-'Choose Housekeeping Genes'!V$20),"")</f>
        <v/>
      </c>
      <c r="V128" s="22" t="str">
        <f>IF(SUM('Test Sample Data'!V$3:V$194)&gt;10,IF(AND(ISNUMBER('Test Sample Data'!V128),'Test Sample Data'!V128&lt;35,'Test Sample Data'!V128&gt;0),'Test Sample Data'!V128-'Choose Housekeeping Genes'!W$20,35-'Choose Housekeeping Genes'!W$20),"")</f>
        <v/>
      </c>
      <c r="W128" s="144" t="str">
        <f>'Control Sample Data'!A128</f>
        <v>Mirt1</v>
      </c>
      <c r="X128" s="145" t="s">
        <v>190</v>
      </c>
      <c r="Y128" s="22" t="str">
        <f>IF(SUM('Control Sample Data'!C$3:C$194)&gt;10,IF(AND(ISNUMBER('Control Sample Data'!C128),'Control Sample Data'!C128&lt;35,'Control Sample Data'!C128&gt;0),'Control Sample Data'!C128-'Choose Housekeeping Genes'!AA$20,35-'Choose Housekeeping Genes'!AA$20),"")</f>
        <v/>
      </c>
      <c r="Z128" s="22" t="str">
        <f>IF(SUM('Control Sample Data'!D$3:D$194)&gt;10,IF(AND(ISNUMBER('Control Sample Data'!D128),'Control Sample Data'!D128&lt;35,'Control Sample Data'!D128&gt;0),'Control Sample Data'!D128-'Choose Housekeeping Genes'!AB$20,35-'Choose Housekeeping Genes'!AB$20),"")</f>
        <v/>
      </c>
      <c r="AA128" s="22" t="str">
        <f>IF(SUM('Control Sample Data'!E$3:E$194)&gt;10,IF(AND(ISNUMBER('Control Sample Data'!E128),'Control Sample Data'!E128&lt;35,'Control Sample Data'!E128&gt;0),'Control Sample Data'!E128-'Choose Housekeeping Genes'!AC$20,35-'Choose Housekeeping Genes'!AC$20),"")</f>
        <v/>
      </c>
      <c r="AB128" s="22" t="str">
        <f>IF(SUM('Control Sample Data'!F$3:F$194)&gt;10,IF(AND(ISNUMBER('Control Sample Data'!F128),'Control Sample Data'!F128&lt;35,'Control Sample Data'!F128&gt;0),'Control Sample Data'!F128-'Choose Housekeeping Genes'!AD$20,35-'Choose Housekeeping Genes'!AD$20),"")</f>
        <v/>
      </c>
      <c r="AC128" s="22" t="str">
        <f>IF(SUM('Control Sample Data'!G$3:G$194)&gt;10,IF(AND(ISNUMBER('Control Sample Data'!G128),'Control Sample Data'!G128&lt;35,'Control Sample Data'!G128&gt;0),'Control Sample Data'!G128-'Choose Housekeeping Genes'!AE$20,35-'Choose Housekeeping Genes'!AE$20),"")</f>
        <v/>
      </c>
      <c r="AD128" s="22" t="str">
        <f>IF(SUM('Control Sample Data'!H$3:H$194)&gt;10,IF(AND(ISNUMBER('Control Sample Data'!H128),'Control Sample Data'!H128&lt;35,'Control Sample Data'!H128&gt;0),'Control Sample Data'!H128-'Choose Housekeeping Genes'!AF$20,35-'Choose Housekeeping Genes'!AF$20),"")</f>
        <v/>
      </c>
      <c r="AE128" s="22" t="str">
        <f>IF(SUM('Control Sample Data'!I$3:I$194)&gt;10,IF(AND(ISNUMBER('Control Sample Data'!I128),'Control Sample Data'!I128&lt;35,'Control Sample Data'!I128&gt;0),'Control Sample Data'!I128-'Choose Housekeeping Genes'!AG$20,35-'Choose Housekeeping Genes'!AG$20),"")</f>
        <v/>
      </c>
      <c r="AF128" s="22" t="str">
        <f>IF(SUM('Control Sample Data'!J$3:J$194)&gt;10,IF(AND(ISNUMBER('Control Sample Data'!J128),'Control Sample Data'!J128&lt;35,'Control Sample Data'!J128&gt;0),'Control Sample Data'!J128-'Choose Housekeeping Genes'!AH$20,35-'Choose Housekeeping Genes'!AH$20),"")</f>
        <v/>
      </c>
      <c r="AG128" s="22" t="str">
        <f>IF(SUM('Control Sample Data'!K$3:K$194)&gt;10,IF(AND(ISNUMBER('Control Sample Data'!K128),'Control Sample Data'!K128&lt;35,'Control Sample Data'!K128&gt;0),'Control Sample Data'!K128-'Choose Housekeeping Genes'!AI$20,35-'Choose Housekeeping Genes'!AI$20),"")</f>
        <v/>
      </c>
      <c r="AH128" s="22" t="str">
        <f>IF(SUM('Control Sample Data'!L$3:L$194)&gt;10,IF(AND(ISNUMBER('Control Sample Data'!L128),'Control Sample Data'!L128&lt;35,'Control Sample Data'!L128&gt;0),'Control Sample Data'!L128-'Choose Housekeeping Genes'!AJ$20,35-'Choose Housekeeping Genes'!AJ$20),"")</f>
        <v/>
      </c>
      <c r="AI128" s="22" t="str">
        <f>IF(SUM('Control Sample Data'!M$3:M$194)&gt;10,IF(AND(ISNUMBER('Control Sample Data'!M128),'Control Sample Data'!M128&lt;35,'Control Sample Data'!M128&gt;0),'Control Sample Data'!M128-'Choose Housekeeping Genes'!AK$20,35-'Choose Housekeeping Genes'!AK$20),"")</f>
        <v/>
      </c>
      <c r="AJ128" s="22" t="str">
        <f>IF(SUM('Control Sample Data'!N$3:N$194)&gt;10,IF(AND(ISNUMBER('Control Sample Data'!N128),'Control Sample Data'!N128&lt;35,'Control Sample Data'!N128&gt;0),'Control Sample Data'!N128-'Choose Housekeeping Genes'!AL$20,35-'Choose Housekeeping Genes'!AL$20),"")</f>
        <v/>
      </c>
      <c r="AK128" s="22" t="str">
        <f>IF(SUM('Control Sample Data'!O$3:O$194)&gt;10,IF(AND(ISNUMBER('Control Sample Data'!O128),'Control Sample Data'!O128&lt;35,'Control Sample Data'!O128&gt;0),'Control Sample Data'!O128-'Choose Housekeeping Genes'!AM$20,35-'Choose Housekeeping Genes'!AM$20),"")</f>
        <v/>
      </c>
      <c r="AL128" s="22" t="str">
        <f>IF(SUM('Control Sample Data'!P$3:P$194)&gt;10,IF(AND(ISNUMBER('Control Sample Data'!P128),'Control Sample Data'!P128&lt;35,'Control Sample Data'!P128&gt;0),'Control Sample Data'!P128-'Choose Housekeeping Genes'!AN$20,35-'Choose Housekeeping Genes'!AN$20),"")</f>
        <v/>
      </c>
      <c r="AM128" s="22" t="str">
        <f>IF(SUM('Control Sample Data'!Q$3:Q$194)&gt;10,IF(AND(ISNUMBER('Control Sample Data'!Q128),'Control Sample Data'!Q128&lt;35,'Control Sample Data'!Q128&gt;0),'Control Sample Data'!Q128-'Choose Housekeeping Genes'!AO$20,35-'Choose Housekeeping Genes'!AO$20),"")</f>
        <v/>
      </c>
      <c r="AN128" s="22" t="str">
        <f>IF(SUM('Control Sample Data'!R$3:R$194)&gt;10,IF(AND(ISNUMBER('Control Sample Data'!R128),'Control Sample Data'!R128&lt;35,'Control Sample Data'!R128&gt;0),'Control Sample Data'!R128-'Choose Housekeeping Genes'!AP$20,35-'Choose Housekeeping Genes'!AP$20),"")</f>
        <v/>
      </c>
      <c r="AO128" s="22" t="str">
        <f>IF(SUM('Control Sample Data'!S$3:S$194)&gt;10,IF(AND(ISNUMBER('Control Sample Data'!S128),'Control Sample Data'!S128&lt;35,'Control Sample Data'!S128&gt;0),'Control Sample Data'!S128-'Choose Housekeeping Genes'!AQ$20,35-'Choose Housekeeping Genes'!AQ$20),"")</f>
        <v/>
      </c>
      <c r="AP128" s="22" t="str">
        <f>IF(SUM('Control Sample Data'!T$3:T$194)&gt;10,IF(AND(ISNUMBER('Control Sample Data'!T128),'Control Sample Data'!T128&lt;35,'Control Sample Data'!T128&gt;0),'Control Sample Data'!T128-'Choose Housekeeping Genes'!AR$20,35-'Choose Housekeeping Genes'!AR$20),"")</f>
        <v/>
      </c>
      <c r="AQ128" s="22" t="str">
        <f>IF(SUM('Control Sample Data'!U$3:U$194)&gt;10,IF(AND(ISNUMBER('Control Sample Data'!U128),'Control Sample Data'!U128&lt;35,'Control Sample Data'!U128&gt;0),'Control Sample Data'!U128-'Choose Housekeeping Genes'!AS$20,35-'Choose Housekeeping Genes'!AS$20),"")</f>
        <v/>
      </c>
      <c r="AR128" s="22" t="str">
        <f>IF(SUM('Control Sample Data'!V$3:V$194)&gt;10,IF(AND(ISNUMBER('Control Sample Data'!V128),'Control Sample Data'!V128&lt;35,'Control Sample Data'!V128&gt;0),'Control Sample Data'!V128-'Choose Housekeeping Genes'!AT$20,35-'Choose Housekeeping Genes'!AT$20),"")</f>
        <v/>
      </c>
      <c r="AS128" s="73" t="str">
        <f>'Control Sample Data'!A128</f>
        <v>Mirt1</v>
      </c>
      <c r="AT128" s="21" t="s">
        <v>190</v>
      </c>
      <c r="AU128" s="22" t="str">
        <f ca="1">IF(ISNUMBER(C128-'Choose Housekeeping Genes'!D$12),C128-'Choose Housekeeping Genes'!D$12,"")</f>
        <v/>
      </c>
      <c r="AV128" s="22" t="str">
        <f ca="1">IF(ISNUMBER(D128-'Choose Housekeeping Genes'!E$12),D128-'Choose Housekeeping Genes'!E$12,"")</f>
        <v/>
      </c>
      <c r="AW128" s="22" t="str">
        <f ca="1">IF(ISNUMBER(E128-'Choose Housekeeping Genes'!F$12),E128-'Choose Housekeeping Genes'!F$12,"")</f>
        <v/>
      </c>
      <c r="AX128" s="22" t="str">
        <f ca="1">IF(ISNUMBER(F128-'Choose Housekeeping Genes'!G$12),F128-'Choose Housekeeping Genes'!G$12,"")</f>
        <v/>
      </c>
      <c r="AY128" s="22" t="str">
        <f ca="1">IF(ISNUMBER(G128-'Choose Housekeeping Genes'!H$12),G128-'Choose Housekeeping Genes'!H$12,"")</f>
        <v/>
      </c>
      <c r="AZ128" s="22" t="str">
        <f ca="1">IF(ISNUMBER(H128-'Choose Housekeeping Genes'!I$12),H128-'Choose Housekeeping Genes'!I$12,"")</f>
        <v/>
      </c>
      <c r="BA128" s="22" t="str">
        <f ca="1">IF(ISNUMBER(I128-'Choose Housekeeping Genes'!J$12),I128-'Choose Housekeeping Genes'!J$12,"")</f>
        <v/>
      </c>
      <c r="BB128" s="22" t="str">
        <f ca="1">IF(ISNUMBER(J128-'Choose Housekeeping Genes'!K$12),J128-'Choose Housekeeping Genes'!K$12,"")</f>
        <v/>
      </c>
      <c r="BC128" s="22" t="str">
        <f ca="1">IF(ISNUMBER(K128-'Choose Housekeeping Genes'!L$12),K128-'Choose Housekeeping Genes'!L$12,"")</f>
        <v/>
      </c>
      <c r="BD128" s="22" t="str">
        <f ca="1">IF(ISNUMBER(L128-'Choose Housekeeping Genes'!M$12),L128-'Choose Housekeeping Genes'!M$12,"")</f>
        <v/>
      </c>
      <c r="BE128" s="22" t="str">
        <f ca="1">IF(ISNUMBER(M128-'Choose Housekeeping Genes'!N$12),M128-'Choose Housekeeping Genes'!N$12,"")</f>
        <v/>
      </c>
      <c r="BF128" s="22" t="str">
        <f ca="1">IF(ISNUMBER(N128-'Choose Housekeeping Genes'!O$12),N128-'Choose Housekeeping Genes'!O$12,"")</f>
        <v/>
      </c>
      <c r="BG128" s="22" t="str">
        <f ca="1">IF(ISNUMBER(O128-'Choose Housekeeping Genes'!P$12),O128-'Choose Housekeeping Genes'!P$12,"")</f>
        <v/>
      </c>
      <c r="BH128" s="22" t="str">
        <f ca="1">IF(ISNUMBER(P128-'Choose Housekeeping Genes'!Q$12),P128-'Choose Housekeeping Genes'!Q$12,"")</f>
        <v/>
      </c>
      <c r="BI128" s="22" t="str">
        <f ca="1">IF(ISNUMBER(Q128-'Choose Housekeeping Genes'!R$12),Q128-'Choose Housekeeping Genes'!R$12,"")</f>
        <v/>
      </c>
      <c r="BJ128" s="22" t="str">
        <f ca="1">IF(ISNUMBER(R128-'Choose Housekeeping Genes'!S$12),R128-'Choose Housekeeping Genes'!S$12,"")</f>
        <v/>
      </c>
      <c r="BK128" s="22" t="str">
        <f ca="1">IF(ISNUMBER(S128-'Choose Housekeeping Genes'!T$12),S128-'Choose Housekeeping Genes'!T$12,"")</f>
        <v/>
      </c>
      <c r="BL128" s="22" t="str">
        <f ca="1">IF(ISNUMBER(T128-'Choose Housekeeping Genes'!U$12),T128-'Choose Housekeeping Genes'!U$12,"")</f>
        <v/>
      </c>
      <c r="BM128" s="22" t="str">
        <f ca="1">IF(ISNUMBER(U128-'Choose Housekeeping Genes'!V$12),U128-'Choose Housekeeping Genes'!V$12,"")</f>
        <v/>
      </c>
      <c r="BN128" s="22" t="str">
        <f ca="1">IF(ISNUMBER(V128-'Choose Housekeeping Genes'!W$12),V128-'Choose Housekeeping Genes'!W$12,"")</f>
        <v/>
      </c>
      <c r="BO128" s="147" t="str">
        <f t="shared" si="91"/>
        <v>Mirt1</v>
      </c>
      <c r="BP128" s="145" t="s">
        <v>190</v>
      </c>
      <c r="BQ128" s="22" t="str">
        <f ca="1">IF(ISNUMBER(Y128-'Choose Housekeeping Genes'!AA$12),Y128-'Choose Housekeeping Genes'!AA$12,"")</f>
        <v/>
      </c>
      <c r="BR128" s="22" t="str">
        <f ca="1">IF(ISNUMBER(Z128-'Choose Housekeeping Genes'!AB$12),Z128-'Choose Housekeeping Genes'!AB$12,"")</f>
        <v/>
      </c>
      <c r="BS128" s="22" t="str">
        <f ca="1">IF(ISNUMBER(AA128-'Choose Housekeeping Genes'!AC$12),AA128-'Choose Housekeeping Genes'!AC$12,"")</f>
        <v/>
      </c>
      <c r="BT128" s="22" t="str">
        <f ca="1">IF(ISNUMBER(AB128-'Choose Housekeeping Genes'!AD$12),AB128-'Choose Housekeeping Genes'!AD$12,"")</f>
        <v/>
      </c>
      <c r="BU128" s="22" t="str">
        <f ca="1">IF(ISNUMBER(AC128-'Choose Housekeeping Genes'!AE$12),AC128-'Choose Housekeeping Genes'!AE$12,"")</f>
        <v/>
      </c>
      <c r="BV128" s="22" t="str">
        <f ca="1">IF(ISNUMBER(AD128-'Choose Housekeeping Genes'!AF$12),AD128-'Choose Housekeeping Genes'!AF$12,"")</f>
        <v/>
      </c>
      <c r="BW128" s="22" t="str">
        <f ca="1">IF(ISNUMBER(AE128-'Choose Housekeeping Genes'!AG$12),AE128-'Choose Housekeeping Genes'!AG$12,"")</f>
        <v/>
      </c>
      <c r="BX128" s="22" t="str">
        <f ca="1">IF(ISNUMBER(AF128-'Choose Housekeeping Genes'!AH$12),AF128-'Choose Housekeeping Genes'!AH$12,"")</f>
        <v/>
      </c>
      <c r="BY128" s="22" t="str">
        <f ca="1">IF(ISNUMBER(AG128-'Choose Housekeeping Genes'!AI$12),AG128-'Choose Housekeeping Genes'!AI$12,"")</f>
        <v/>
      </c>
      <c r="BZ128" s="22" t="str">
        <f ca="1">IF(ISNUMBER(AH128-'Choose Housekeeping Genes'!AJ$12),AH128-'Choose Housekeeping Genes'!AJ$12,"")</f>
        <v/>
      </c>
      <c r="CA128" s="22" t="str">
        <f ca="1">IF(ISNUMBER(AI128-'Choose Housekeeping Genes'!AK$12),AI128-'Choose Housekeeping Genes'!AK$12,"")</f>
        <v/>
      </c>
      <c r="CB128" s="22" t="str">
        <f ca="1">IF(ISNUMBER(AJ128-'Choose Housekeeping Genes'!AL$12),AJ128-'Choose Housekeeping Genes'!AL$12,"")</f>
        <v/>
      </c>
      <c r="CC128" s="22" t="str">
        <f ca="1">IF(ISNUMBER(AK128-'Choose Housekeeping Genes'!AM$12),AK128-'Choose Housekeeping Genes'!AM$12,"")</f>
        <v/>
      </c>
      <c r="CD128" s="22" t="str">
        <f ca="1">IF(ISNUMBER(AL128-'Choose Housekeeping Genes'!AN$12),AL128-'Choose Housekeeping Genes'!AN$12,"")</f>
        <v/>
      </c>
      <c r="CE128" s="22" t="str">
        <f ca="1">IF(ISNUMBER(AM128-'Choose Housekeeping Genes'!AO$12),AM128-'Choose Housekeeping Genes'!AO$12,"")</f>
        <v/>
      </c>
      <c r="CF128" s="22" t="str">
        <f ca="1">IF(ISNUMBER(AN128-'Choose Housekeeping Genes'!AP$12),AN128-'Choose Housekeeping Genes'!AP$12,"")</f>
        <v/>
      </c>
      <c r="CG128" s="22" t="str">
        <f ca="1">IF(ISNUMBER(AO128-'Choose Housekeeping Genes'!AQ$12),AO128-'Choose Housekeeping Genes'!AQ$12,"")</f>
        <v/>
      </c>
      <c r="CH128" s="22" t="str">
        <f ca="1">IF(ISNUMBER(AP128-'Choose Housekeeping Genes'!AR$12),AP128-'Choose Housekeeping Genes'!AR$12,"")</f>
        <v/>
      </c>
      <c r="CI128" s="22" t="str">
        <f ca="1">IF(ISNUMBER(AQ128-'Choose Housekeeping Genes'!AS$12),AQ128-'Choose Housekeeping Genes'!AS$12,"")</f>
        <v/>
      </c>
      <c r="CJ128" s="22" t="str">
        <f ca="1">IF(ISNUMBER(AR128-'Choose Housekeeping Genes'!AT$12),AR128-'Choose Housekeeping Genes'!AT$12,"")</f>
        <v/>
      </c>
      <c r="CK128" s="69" t="e">
        <f t="shared" ca="1" si="49"/>
        <v>#DIV/0!</v>
      </c>
      <c r="CL128" s="148" t="e">
        <f t="shared" ca="1" si="50"/>
        <v>#DIV/0!</v>
      </c>
      <c r="DA128" s="73" t="str">
        <f>'Transcript table'!C136</f>
        <v>Mirt1</v>
      </c>
      <c r="DB128" s="21" t="s">
        <v>190</v>
      </c>
      <c r="DC128" s="68" t="str">
        <f t="shared" ca="1" si="51"/>
        <v/>
      </c>
      <c r="DD128" s="68" t="str">
        <f t="shared" ca="1" si="52"/>
        <v/>
      </c>
      <c r="DE128" s="68" t="str">
        <f t="shared" ca="1" si="53"/>
        <v/>
      </c>
      <c r="DF128" s="68" t="str">
        <f t="shared" ca="1" si="54"/>
        <v/>
      </c>
      <c r="DG128" s="68" t="str">
        <f t="shared" ca="1" si="55"/>
        <v/>
      </c>
      <c r="DH128" s="68" t="str">
        <f t="shared" ca="1" si="56"/>
        <v/>
      </c>
      <c r="DI128" s="68" t="str">
        <f t="shared" ca="1" si="57"/>
        <v/>
      </c>
      <c r="DJ128" s="68" t="str">
        <f t="shared" ca="1" si="58"/>
        <v/>
      </c>
      <c r="DK128" s="68" t="str">
        <f t="shared" ca="1" si="59"/>
        <v/>
      </c>
      <c r="DL128" s="68" t="str">
        <f t="shared" ca="1" si="60"/>
        <v/>
      </c>
      <c r="DM128" s="68" t="str">
        <f t="shared" ca="1" si="61"/>
        <v/>
      </c>
      <c r="DN128" s="68" t="str">
        <f t="shared" ca="1" si="62"/>
        <v/>
      </c>
      <c r="DO128" s="68" t="str">
        <f t="shared" ca="1" si="63"/>
        <v/>
      </c>
      <c r="DP128" s="68" t="str">
        <f t="shared" ca="1" si="64"/>
        <v/>
      </c>
      <c r="DQ128" s="68" t="str">
        <f t="shared" ca="1" si="65"/>
        <v/>
      </c>
      <c r="DR128" s="68" t="str">
        <f t="shared" ca="1" si="66"/>
        <v/>
      </c>
      <c r="DS128" s="68" t="str">
        <f t="shared" ca="1" si="67"/>
        <v/>
      </c>
      <c r="DT128" s="68" t="str">
        <f t="shared" ca="1" si="68"/>
        <v/>
      </c>
      <c r="DU128" s="68" t="str">
        <f t="shared" ca="1" si="69"/>
        <v/>
      </c>
      <c r="DV128" s="68" t="str">
        <f t="shared" ca="1" si="70"/>
        <v/>
      </c>
      <c r="DW128" s="146" t="str">
        <f>'Transcript table'!C136</f>
        <v>Mirt1</v>
      </c>
      <c r="DX128" s="145" t="s">
        <v>190</v>
      </c>
      <c r="DY128" s="68" t="str">
        <f t="shared" ca="1" si="71"/>
        <v/>
      </c>
      <c r="DZ128" s="68" t="str">
        <f t="shared" ca="1" si="72"/>
        <v/>
      </c>
      <c r="EA128" s="68" t="str">
        <f t="shared" ca="1" si="73"/>
        <v/>
      </c>
      <c r="EB128" s="68" t="str">
        <f t="shared" ca="1" si="74"/>
        <v/>
      </c>
      <c r="EC128" s="68" t="str">
        <f t="shared" ca="1" si="75"/>
        <v/>
      </c>
      <c r="ED128" s="68" t="str">
        <f t="shared" ca="1" si="76"/>
        <v/>
      </c>
      <c r="EE128" s="68" t="str">
        <f t="shared" ca="1" si="77"/>
        <v/>
      </c>
      <c r="EF128" s="68" t="str">
        <f t="shared" ca="1" si="78"/>
        <v/>
      </c>
      <c r="EG128" s="68" t="str">
        <f t="shared" ca="1" si="79"/>
        <v/>
      </c>
      <c r="EH128" s="68" t="str">
        <f t="shared" ca="1" si="80"/>
        <v/>
      </c>
      <c r="EI128" s="68" t="str">
        <f t="shared" ca="1" si="81"/>
        <v/>
      </c>
      <c r="EJ128" s="68" t="str">
        <f t="shared" ca="1" si="82"/>
        <v/>
      </c>
      <c r="EK128" s="68" t="str">
        <f t="shared" ca="1" si="83"/>
        <v/>
      </c>
      <c r="EL128" s="68" t="str">
        <f t="shared" ca="1" si="84"/>
        <v/>
      </c>
      <c r="EM128" s="68" t="str">
        <f t="shared" ca="1" si="85"/>
        <v/>
      </c>
      <c r="EN128" s="68" t="str">
        <f t="shared" ca="1" si="86"/>
        <v/>
      </c>
      <c r="EO128" s="68" t="str">
        <f t="shared" ca="1" si="87"/>
        <v/>
      </c>
      <c r="EP128" s="68" t="str">
        <f t="shared" ca="1" si="88"/>
        <v/>
      </c>
      <c r="EQ128" s="68" t="str">
        <f t="shared" ca="1" si="89"/>
        <v/>
      </c>
      <c r="ER128" s="68" t="str">
        <f t="shared" ca="1" si="90"/>
        <v/>
      </c>
    </row>
    <row r="129" spans="1:148" ht="12.75" customHeight="1">
      <c r="A129" s="139" t="str">
        <f>'Test Sample Data'!A129</f>
        <v>Mirt2</v>
      </c>
      <c r="B129" s="141" t="s">
        <v>188</v>
      </c>
      <c r="C129" s="22" t="str">
        <f>IF(SUM('Test Sample Data'!C$3:C$194)&gt;10,IF(AND(ISNUMBER('Test Sample Data'!C129),'Test Sample Data'!C129&lt;35,'Test Sample Data'!C129&gt;0),'Test Sample Data'!C129-'Choose Housekeeping Genes'!D$20,35-'Choose Housekeeping Genes'!D$20),"")</f>
        <v/>
      </c>
      <c r="D129" s="22" t="str">
        <f>IF(SUM('Test Sample Data'!D$3:D$194)&gt;10,IF(AND(ISNUMBER('Test Sample Data'!D129),'Test Sample Data'!D129&lt;35,'Test Sample Data'!D129&gt;0),'Test Sample Data'!D129-'Choose Housekeeping Genes'!E$20,35-'Choose Housekeeping Genes'!E$20),"")</f>
        <v/>
      </c>
      <c r="E129" s="22" t="str">
        <f>IF(SUM('Test Sample Data'!E$3:E$194)&gt;10,IF(AND(ISNUMBER('Test Sample Data'!E129),'Test Sample Data'!E129&lt;35,'Test Sample Data'!E129&gt;0),'Test Sample Data'!E129-'Choose Housekeeping Genes'!F$20,35-'Choose Housekeeping Genes'!F$20),"")</f>
        <v/>
      </c>
      <c r="F129" s="22" t="str">
        <f>IF(SUM('Test Sample Data'!F$3:F$194)&gt;10,IF(AND(ISNUMBER('Test Sample Data'!F129),'Test Sample Data'!F129&lt;35,'Test Sample Data'!F129&gt;0),'Test Sample Data'!F129-'Choose Housekeeping Genes'!G$20,35-'Choose Housekeeping Genes'!G$20),"")</f>
        <v/>
      </c>
      <c r="G129" s="22" t="str">
        <f>IF(SUM('Test Sample Data'!G$3:G$194)&gt;10,IF(AND(ISNUMBER('Test Sample Data'!G129),'Test Sample Data'!G129&lt;35,'Test Sample Data'!G129&gt;0),'Test Sample Data'!G129-'Choose Housekeeping Genes'!H$20,35-'Choose Housekeeping Genes'!H$20),"")</f>
        <v/>
      </c>
      <c r="H129" s="22" t="str">
        <f>IF(SUM('Test Sample Data'!H$3:H$194)&gt;10,IF(AND(ISNUMBER('Test Sample Data'!H129),'Test Sample Data'!H129&lt;35,'Test Sample Data'!H129&gt;0),'Test Sample Data'!H129-'Choose Housekeeping Genes'!I$20,35-'Choose Housekeeping Genes'!I$20),"")</f>
        <v/>
      </c>
      <c r="I129" s="22" t="str">
        <f>IF(SUM('Test Sample Data'!I$3:I$194)&gt;10,IF(AND(ISNUMBER('Test Sample Data'!I129),'Test Sample Data'!I129&lt;35,'Test Sample Data'!I129&gt;0),'Test Sample Data'!I129-'Choose Housekeeping Genes'!J$20,35-'Choose Housekeeping Genes'!J$20),"")</f>
        <v/>
      </c>
      <c r="J129" s="22" t="str">
        <f>IF(SUM('Test Sample Data'!J$3:J$194)&gt;10,IF(AND(ISNUMBER('Test Sample Data'!J129),'Test Sample Data'!J129&lt;35,'Test Sample Data'!J129&gt;0),'Test Sample Data'!J129-'Choose Housekeeping Genes'!K$20,35-'Choose Housekeeping Genes'!K$20),"")</f>
        <v/>
      </c>
      <c r="K129" s="22" t="str">
        <f>IF(SUM('Test Sample Data'!K$3:K$194)&gt;10,IF(AND(ISNUMBER('Test Sample Data'!K129),'Test Sample Data'!K129&lt;35,'Test Sample Data'!K129&gt;0),'Test Sample Data'!K129-'Choose Housekeeping Genes'!L$20,35-'Choose Housekeeping Genes'!L$20),"")</f>
        <v/>
      </c>
      <c r="L129" s="22" t="str">
        <f>IF(SUM('Test Sample Data'!L$3:L$194)&gt;10,IF(AND(ISNUMBER('Test Sample Data'!L129),'Test Sample Data'!L129&lt;35,'Test Sample Data'!L129&gt;0),'Test Sample Data'!L129-'Choose Housekeeping Genes'!M$20,35-'Choose Housekeeping Genes'!M$20),"")</f>
        <v/>
      </c>
      <c r="M129" s="22" t="str">
        <f>IF(SUM('Test Sample Data'!M$3:M$194)&gt;10,IF(AND(ISNUMBER('Test Sample Data'!M129),'Test Sample Data'!M129&lt;35,'Test Sample Data'!M129&gt;0),'Test Sample Data'!M129-'Choose Housekeeping Genes'!N$20,35-'Choose Housekeeping Genes'!N$20),"")</f>
        <v/>
      </c>
      <c r="N129" s="22" t="str">
        <f>IF(SUM('Test Sample Data'!N$3:N$194)&gt;10,IF(AND(ISNUMBER('Test Sample Data'!N129),'Test Sample Data'!N129&lt;35,'Test Sample Data'!N129&gt;0),'Test Sample Data'!N129-'Choose Housekeeping Genes'!O$20,35-'Choose Housekeeping Genes'!O$20),"")</f>
        <v/>
      </c>
      <c r="O129" s="22" t="str">
        <f>IF(SUM('Test Sample Data'!O$3:O$194)&gt;10,IF(AND(ISNUMBER('Test Sample Data'!O129),'Test Sample Data'!O129&lt;35,'Test Sample Data'!O129&gt;0),'Test Sample Data'!O129-'Choose Housekeeping Genes'!P$20,35-'Choose Housekeeping Genes'!P$20),"")</f>
        <v/>
      </c>
      <c r="P129" s="22" t="str">
        <f>IF(SUM('Test Sample Data'!P$3:P$194)&gt;10,IF(AND(ISNUMBER('Test Sample Data'!P129),'Test Sample Data'!P129&lt;35,'Test Sample Data'!P129&gt;0),'Test Sample Data'!P129-'Choose Housekeeping Genes'!Q$20,35-'Choose Housekeeping Genes'!Q$20),"")</f>
        <v/>
      </c>
      <c r="Q129" s="22" t="str">
        <f>IF(SUM('Test Sample Data'!Q$3:Q$194)&gt;10,IF(AND(ISNUMBER('Test Sample Data'!Q129),'Test Sample Data'!Q129&lt;35,'Test Sample Data'!Q129&gt;0),'Test Sample Data'!Q129-'Choose Housekeeping Genes'!R$20,35-'Choose Housekeeping Genes'!R$20),"")</f>
        <v/>
      </c>
      <c r="R129" s="22" t="str">
        <f>IF(SUM('Test Sample Data'!R$3:R$194)&gt;10,IF(AND(ISNUMBER('Test Sample Data'!R129),'Test Sample Data'!R129&lt;35,'Test Sample Data'!R129&gt;0),'Test Sample Data'!R129-'Choose Housekeeping Genes'!S$20,35-'Choose Housekeeping Genes'!S$20),"")</f>
        <v/>
      </c>
      <c r="S129" s="22" t="str">
        <f>IF(SUM('Test Sample Data'!S$3:S$194)&gt;10,IF(AND(ISNUMBER('Test Sample Data'!S129),'Test Sample Data'!S129&lt;35,'Test Sample Data'!S129&gt;0),'Test Sample Data'!S129-'Choose Housekeeping Genes'!T$20,35-'Choose Housekeeping Genes'!T$20),"")</f>
        <v/>
      </c>
      <c r="T129" s="22" t="str">
        <f>IF(SUM('Test Sample Data'!T$3:T$194)&gt;10,IF(AND(ISNUMBER('Test Sample Data'!T129),'Test Sample Data'!T129&lt;35,'Test Sample Data'!T129&gt;0),'Test Sample Data'!T129-'Choose Housekeeping Genes'!U$20,35-'Choose Housekeeping Genes'!U$20),"")</f>
        <v/>
      </c>
      <c r="U129" s="22" t="str">
        <f>IF(SUM('Test Sample Data'!U$3:U$194)&gt;10,IF(AND(ISNUMBER('Test Sample Data'!U129),'Test Sample Data'!U129&lt;35,'Test Sample Data'!U129&gt;0),'Test Sample Data'!U129-'Choose Housekeeping Genes'!V$20,35-'Choose Housekeeping Genes'!V$20),"")</f>
        <v/>
      </c>
      <c r="V129" s="22" t="str">
        <f>IF(SUM('Test Sample Data'!V$3:V$194)&gt;10,IF(AND(ISNUMBER('Test Sample Data'!V129),'Test Sample Data'!V129&lt;35,'Test Sample Data'!V129&gt;0),'Test Sample Data'!V129-'Choose Housekeeping Genes'!W$20,35-'Choose Housekeeping Genes'!W$20),"")</f>
        <v/>
      </c>
      <c r="W129" s="144" t="str">
        <f>'Control Sample Data'!A129</f>
        <v>Mirt2</v>
      </c>
      <c r="X129" s="145" t="s">
        <v>188</v>
      </c>
      <c r="Y129" s="22" t="str">
        <f>IF(SUM('Control Sample Data'!C$3:C$194)&gt;10,IF(AND(ISNUMBER('Control Sample Data'!C129),'Control Sample Data'!C129&lt;35,'Control Sample Data'!C129&gt;0),'Control Sample Data'!C129-'Choose Housekeeping Genes'!AA$20,35-'Choose Housekeeping Genes'!AA$20),"")</f>
        <v/>
      </c>
      <c r="Z129" s="22" t="str">
        <f>IF(SUM('Control Sample Data'!D$3:D$194)&gt;10,IF(AND(ISNUMBER('Control Sample Data'!D129),'Control Sample Data'!D129&lt;35,'Control Sample Data'!D129&gt;0),'Control Sample Data'!D129-'Choose Housekeeping Genes'!AB$20,35-'Choose Housekeeping Genes'!AB$20),"")</f>
        <v/>
      </c>
      <c r="AA129" s="22" t="str">
        <f>IF(SUM('Control Sample Data'!E$3:E$194)&gt;10,IF(AND(ISNUMBER('Control Sample Data'!E129),'Control Sample Data'!E129&lt;35,'Control Sample Data'!E129&gt;0),'Control Sample Data'!E129-'Choose Housekeeping Genes'!AC$20,35-'Choose Housekeeping Genes'!AC$20),"")</f>
        <v/>
      </c>
      <c r="AB129" s="22" t="str">
        <f>IF(SUM('Control Sample Data'!F$3:F$194)&gt;10,IF(AND(ISNUMBER('Control Sample Data'!F129),'Control Sample Data'!F129&lt;35,'Control Sample Data'!F129&gt;0),'Control Sample Data'!F129-'Choose Housekeeping Genes'!AD$20,35-'Choose Housekeeping Genes'!AD$20),"")</f>
        <v/>
      </c>
      <c r="AC129" s="22" t="str">
        <f>IF(SUM('Control Sample Data'!G$3:G$194)&gt;10,IF(AND(ISNUMBER('Control Sample Data'!G129),'Control Sample Data'!G129&lt;35,'Control Sample Data'!G129&gt;0),'Control Sample Data'!G129-'Choose Housekeeping Genes'!AE$20,35-'Choose Housekeeping Genes'!AE$20),"")</f>
        <v/>
      </c>
      <c r="AD129" s="22" t="str">
        <f>IF(SUM('Control Sample Data'!H$3:H$194)&gt;10,IF(AND(ISNUMBER('Control Sample Data'!H129),'Control Sample Data'!H129&lt;35,'Control Sample Data'!H129&gt;0),'Control Sample Data'!H129-'Choose Housekeeping Genes'!AF$20,35-'Choose Housekeeping Genes'!AF$20),"")</f>
        <v/>
      </c>
      <c r="AE129" s="22" t="str">
        <f>IF(SUM('Control Sample Data'!I$3:I$194)&gt;10,IF(AND(ISNUMBER('Control Sample Data'!I129),'Control Sample Data'!I129&lt;35,'Control Sample Data'!I129&gt;0),'Control Sample Data'!I129-'Choose Housekeeping Genes'!AG$20,35-'Choose Housekeeping Genes'!AG$20),"")</f>
        <v/>
      </c>
      <c r="AF129" s="22" t="str">
        <f>IF(SUM('Control Sample Data'!J$3:J$194)&gt;10,IF(AND(ISNUMBER('Control Sample Data'!J129),'Control Sample Data'!J129&lt;35,'Control Sample Data'!J129&gt;0),'Control Sample Data'!J129-'Choose Housekeeping Genes'!AH$20,35-'Choose Housekeeping Genes'!AH$20),"")</f>
        <v/>
      </c>
      <c r="AG129" s="22" t="str">
        <f>IF(SUM('Control Sample Data'!K$3:K$194)&gt;10,IF(AND(ISNUMBER('Control Sample Data'!K129),'Control Sample Data'!K129&lt;35,'Control Sample Data'!K129&gt;0),'Control Sample Data'!K129-'Choose Housekeeping Genes'!AI$20,35-'Choose Housekeeping Genes'!AI$20),"")</f>
        <v/>
      </c>
      <c r="AH129" s="22" t="str">
        <f>IF(SUM('Control Sample Data'!L$3:L$194)&gt;10,IF(AND(ISNUMBER('Control Sample Data'!L129),'Control Sample Data'!L129&lt;35,'Control Sample Data'!L129&gt;0),'Control Sample Data'!L129-'Choose Housekeeping Genes'!AJ$20,35-'Choose Housekeeping Genes'!AJ$20),"")</f>
        <v/>
      </c>
      <c r="AI129" s="22" t="str">
        <f>IF(SUM('Control Sample Data'!M$3:M$194)&gt;10,IF(AND(ISNUMBER('Control Sample Data'!M129),'Control Sample Data'!M129&lt;35,'Control Sample Data'!M129&gt;0),'Control Sample Data'!M129-'Choose Housekeeping Genes'!AK$20,35-'Choose Housekeeping Genes'!AK$20),"")</f>
        <v/>
      </c>
      <c r="AJ129" s="22" t="str">
        <f>IF(SUM('Control Sample Data'!N$3:N$194)&gt;10,IF(AND(ISNUMBER('Control Sample Data'!N129),'Control Sample Data'!N129&lt;35,'Control Sample Data'!N129&gt;0),'Control Sample Data'!N129-'Choose Housekeeping Genes'!AL$20,35-'Choose Housekeeping Genes'!AL$20),"")</f>
        <v/>
      </c>
      <c r="AK129" s="22" t="str">
        <f>IF(SUM('Control Sample Data'!O$3:O$194)&gt;10,IF(AND(ISNUMBER('Control Sample Data'!O129),'Control Sample Data'!O129&lt;35,'Control Sample Data'!O129&gt;0),'Control Sample Data'!O129-'Choose Housekeeping Genes'!AM$20,35-'Choose Housekeeping Genes'!AM$20),"")</f>
        <v/>
      </c>
      <c r="AL129" s="22" t="str">
        <f>IF(SUM('Control Sample Data'!P$3:P$194)&gt;10,IF(AND(ISNUMBER('Control Sample Data'!P129),'Control Sample Data'!P129&lt;35,'Control Sample Data'!P129&gt;0),'Control Sample Data'!P129-'Choose Housekeeping Genes'!AN$20,35-'Choose Housekeeping Genes'!AN$20),"")</f>
        <v/>
      </c>
      <c r="AM129" s="22" t="str">
        <f>IF(SUM('Control Sample Data'!Q$3:Q$194)&gt;10,IF(AND(ISNUMBER('Control Sample Data'!Q129),'Control Sample Data'!Q129&lt;35,'Control Sample Data'!Q129&gt;0),'Control Sample Data'!Q129-'Choose Housekeeping Genes'!AO$20,35-'Choose Housekeeping Genes'!AO$20),"")</f>
        <v/>
      </c>
      <c r="AN129" s="22" t="str">
        <f>IF(SUM('Control Sample Data'!R$3:R$194)&gt;10,IF(AND(ISNUMBER('Control Sample Data'!R129),'Control Sample Data'!R129&lt;35,'Control Sample Data'!R129&gt;0),'Control Sample Data'!R129-'Choose Housekeeping Genes'!AP$20,35-'Choose Housekeeping Genes'!AP$20),"")</f>
        <v/>
      </c>
      <c r="AO129" s="22" t="str">
        <f>IF(SUM('Control Sample Data'!S$3:S$194)&gt;10,IF(AND(ISNUMBER('Control Sample Data'!S129),'Control Sample Data'!S129&lt;35,'Control Sample Data'!S129&gt;0),'Control Sample Data'!S129-'Choose Housekeeping Genes'!AQ$20,35-'Choose Housekeeping Genes'!AQ$20),"")</f>
        <v/>
      </c>
      <c r="AP129" s="22" t="str">
        <f>IF(SUM('Control Sample Data'!T$3:T$194)&gt;10,IF(AND(ISNUMBER('Control Sample Data'!T129),'Control Sample Data'!T129&lt;35,'Control Sample Data'!T129&gt;0),'Control Sample Data'!T129-'Choose Housekeeping Genes'!AR$20,35-'Choose Housekeeping Genes'!AR$20),"")</f>
        <v/>
      </c>
      <c r="AQ129" s="22" t="str">
        <f>IF(SUM('Control Sample Data'!U$3:U$194)&gt;10,IF(AND(ISNUMBER('Control Sample Data'!U129),'Control Sample Data'!U129&lt;35,'Control Sample Data'!U129&gt;0),'Control Sample Data'!U129-'Choose Housekeeping Genes'!AS$20,35-'Choose Housekeeping Genes'!AS$20),"")</f>
        <v/>
      </c>
      <c r="AR129" s="22" t="str">
        <f>IF(SUM('Control Sample Data'!V$3:V$194)&gt;10,IF(AND(ISNUMBER('Control Sample Data'!V129),'Control Sample Data'!V129&lt;35,'Control Sample Data'!V129&gt;0),'Control Sample Data'!V129-'Choose Housekeeping Genes'!AT$20,35-'Choose Housekeeping Genes'!AT$20),"")</f>
        <v/>
      </c>
      <c r="AS129" s="73" t="str">
        <f>'Control Sample Data'!A129</f>
        <v>Mirt2</v>
      </c>
      <c r="AT129" s="21" t="s">
        <v>188</v>
      </c>
      <c r="AU129" s="22" t="str">
        <f ca="1">IF(ISNUMBER(C129-'Choose Housekeeping Genes'!D$12),C129-'Choose Housekeeping Genes'!D$12,"")</f>
        <v/>
      </c>
      <c r="AV129" s="22" t="str">
        <f ca="1">IF(ISNUMBER(D129-'Choose Housekeeping Genes'!E$12),D129-'Choose Housekeeping Genes'!E$12,"")</f>
        <v/>
      </c>
      <c r="AW129" s="22" t="str">
        <f ca="1">IF(ISNUMBER(E129-'Choose Housekeeping Genes'!F$12),E129-'Choose Housekeeping Genes'!F$12,"")</f>
        <v/>
      </c>
      <c r="AX129" s="22" t="str">
        <f ca="1">IF(ISNUMBER(F129-'Choose Housekeeping Genes'!G$12),F129-'Choose Housekeeping Genes'!G$12,"")</f>
        <v/>
      </c>
      <c r="AY129" s="22" t="str">
        <f ca="1">IF(ISNUMBER(G129-'Choose Housekeeping Genes'!H$12),G129-'Choose Housekeeping Genes'!H$12,"")</f>
        <v/>
      </c>
      <c r="AZ129" s="22" t="str">
        <f ca="1">IF(ISNUMBER(H129-'Choose Housekeeping Genes'!I$12),H129-'Choose Housekeeping Genes'!I$12,"")</f>
        <v/>
      </c>
      <c r="BA129" s="22" t="str">
        <f ca="1">IF(ISNUMBER(I129-'Choose Housekeeping Genes'!J$12),I129-'Choose Housekeeping Genes'!J$12,"")</f>
        <v/>
      </c>
      <c r="BB129" s="22" t="str">
        <f ca="1">IF(ISNUMBER(J129-'Choose Housekeeping Genes'!K$12),J129-'Choose Housekeeping Genes'!K$12,"")</f>
        <v/>
      </c>
      <c r="BC129" s="22" t="str">
        <f ca="1">IF(ISNUMBER(K129-'Choose Housekeeping Genes'!L$12),K129-'Choose Housekeeping Genes'!L$12,"")</f>
        <v/>
      </c>
      <c r="BD129" s="22" t="str">
        <f ca="1">IF(ISNUMBER(L129-'Choose Housekeeping Genes'!M$12),L129-'Choose Housekeeping Genes'!M$12,"")</f>
        <v/>
      </c>
      <c r="BE129" s="22" t="str">
        <f ca="1">IF(ISNUMBER(M129-'Choose Housekeeping Genes'!N$12),M129-'Choose Housekeeping Genes'!N$12,"")</f>
        <v/>
      </c>
      <c r="BF129" s="22" t="str">
        <f ca="1">IF(ISNUMBER(N129-'Choose Housekeeping Genes'!O$12),N129-'Choose Housekeeping Genes'!O$12,"")</f>
        <v/>
      </c>
      <c r="BG129" s="22" t="str">
        <f ca="1">IF(ISNUMBER(O129-'Choose Housekeeping Genes'!P$12),O129-'Choose Housekeeping Genes'!P$12,"")</f>
        <v/>
      </c>
      <c r="BH129" s="22" t="str">
        <f ca="1">IF(ISNUMBER(P129-'Choose Housekeeping Genes'!Q$12),P129-'Choose Housekeeping Genes'!Q$12,"")</f>
        <v/>
      </c>
      <c r="BI129" s="22" t="str">
        <f ca="1">IF(ISNUMBER(Q129-'Choose Housekeeping Genes'!R$12),Q129-'Choose Housekeeping Genes'!R$12,"")</f>
        <v/>
      </c>
      <c r="BJ129" s="22" t="str">
        <f ca="1">IF(ISNUMBER(R129-'Choose Housekeeping Genes'!S$12),R129-'Choose Housekeeping Genes'!S$12,"")</f>
        <v/>
      </c>
      <c r="BK129" s="22" t="str">
        <f ca="1">IF(ISNUMBER(S129-'Choose Housekeeping Genes'!T$12),S129-'Choose Housekeeping Genes'!T$12,"")</f>
        <v/>
      </c>
      <c r="BL129" s="22" t="str">
        <f ca="1">IF(ISNUMBER(T129-'Choose Housekeeping Genes'!U$12),T129-'Choose Housekeeping Genes'!U$12,"")</f>
        <v/>
      </c>
      <c r="BM129" s="22" t="str">
        <f ca="1">IF(ISNUMBER(U129-'Choose Housekeeping Genes'!V$12),U129-'Choose Housekeeping Genes'!V$12,"")</f>
        <v/>
      </c>
      <c r="BN129" s="22" t="str">
        <f ca="1">IF(ISNUMBER(V129-'Choose Housekeeping Genes'!W$12),V129-'Choose Housekeeping Genes'!W$12,"")</f>
        <v/>
      </c>
      <c r="BO129" s="147" t="str">
        <f t="shared" si="91"/>
        <v>Mirt2</v>
      </c>
      <c r="BP129" s="145" t="s">
        <v>188</v>
      </c>
      <c r="BQ129" s="22" t="str">
        <f ca="1">IF(ISNUMBER(Y129-'Choose Housekeeping Genes'!AA$12),Y129-'Choose Housekeeping Genes'!AA$12,"")</f>
        <v/>
      </c>
      <c r="BR129" s="22" t="str">
        <f ca="1">IF(ISNUMBER(Z129-'Choose Housekeeping Genes'!AB$12),Z129-'Choose Housekeeping Genes'!AB$12,"")</f>
        <v/>
      </c>
      <c r="BS129" s="22" t="str">
        <f ca="1">IF(ISNUMBER(AA129-'Choose Housekeeping Genes'!AC$12),AA129-'Choose Housekeeping Genes'!AC$12,"")</f>
        <v/>
      </c>
      <c r="BT129" s="22" t="str">
        <f ca="1">IF(ISNUMBER(AB129-'Choose Housekeeping Genes'!AD$12),AB129-'Choose Housekeeping Genes'!AD$12,"")</f>
        <v/>
      </c>
      <c r="BU129" s="22" t="str">
        <f ca="1">IF(ISNUMBER(AC129-'Choose Housekeeping Genes'!AE$12),AC129-'Choose Housekeeping Genes'!AE$12,"")</f>
        <v/>
      </c>
      <c r="BV129" s="22" t="str">
        <f ca="1">IF(ISNUMBER(AD129-'Choose Housekeeping Genes'!AF$12),AD129-'Choose Housekeeping Genes'!AF$12,"")</f>
        <v/>
      </c>
      <c r="BW129" s="22" t="str">
        <f ca="1">IF(ISNUMBER(AE129-'Choose Housekeeping Genes'!AG$12),AE129-'Choose Housekeeping Genes'!AG$12,"")</f>
        <v/>
      </c>
      <c r="BX129" s="22" t="str">
        <f ca="1">IF(ISNUMBER(AF129-'Choose Housekeeping Genes'!AH$12),AF129-'Choose Housekeeping Genes'!AH$12,"")</f>
        <v/>
      </c>
      <c r="BY129" s="22" t="str">
        <f ca="1">IF(ISNUMBER(AG129-'Choose Housekeeping Genes'!AI$12),AG129-'Choose Housekeeping Genes'!AI$12,"")</f>
        <v/>
      </c>
      <c r="BZ129" s="22" t="str">
        <f ca="1">IF(ISNUMBER(AH129-'Choose Housekeeping Genes'!AJ$12),AH129-'Choose Housekeeping Genes'!AJ$12,"")</f>
        <v/>
      </c>
      <c r="CA129" s="22" t="str">
        <f ca="1">IF(ISNUMBER(AI129-'Choose Housekeeping Genes'!AK$12),AI129-'Choose Housekeeping Genes'!AK$12,"")</f>
        <v/>
      </c>
      <c r="CB129" s="22" t="str">
        <f ca="1">IF(ISNUMBER(AJ129-'Choose Housekeeping Genes'!AL$12),AJ129-'Choose Housekeeping Genes'!AL$12,"")</f>
        <v/>
      </c>
      <c r="CC129" s="22" t="str">
        <f ca="1">IF(ISNUMBER(AK129-'Choose Housekeeping Genes'!AM$12),AK129-'Choose Housekeeping Genes'!AM$12,"")</f>
        <v/>
      </c>
      <c r="CD129" s="22" t="str">
        <f ca="1">IF(ISNUMBER(AL129-'Choose Housekeeping Genes'!AN$12),AL129-'Choose Housekeeping Genes'!AN$12,"")</f>
        <v/>
      </c>
      <c r="CE129" s="22" t="str">
        <f ca="1">IF(ISNUMBER(AM129-'Choose Housekeeping Genes'!AO$12),AM129-'Choose Housekeeping Genes'!AO$12,"")</f>
        <v/>
      </c>
      <c r="CF129" s="22" t="str">
        <f ca="1">IF(ISNUMBER(AN129-'Choose Housekeeping Genes'!AP$12),AN129-'Choose Housekeeping Genes'!AP$12,"")</f>
        <v/>
      </c>
      <c r="CG129" s="22" t="str">
        <f ca="1">IF(ISNUMBER(AO129-'Choose Housekeeping Genes'!AQ$12),AO129-'Choose Housekeeping Genes'!AQ$12,"")</f>
        <v/>
      </c>
      <c r="CH129" s="22" t="str">
        <f ca="1">IF(ISNUMBER(AP129-'Choose Housekeeping Genes'!AR$12),AP129-'Choose Housekeeping Genes'!AR$12,"")</f>
        <v/>
      </c>
      <c r="CI129" s="22" t="str">
        <f ca="1">IF(ISNUMBER(AQ129-'Choose Housekeeping Genes'!AS$12),AQ129-'Choose Housekeeping Genes'!AS$12,"")</f>
        <v/>
      </c>
      <c r="CJ129" s="22" t="str">
        <f ca="1">IF(ISNUMBER(AR129-'Choose Housekeeping Genes'!AT$12),AR129-'Choose Housekeeping Genes'!AT$12,"")</f>
        <v/>
      </c>
      <c r="CK129" s="69" t="e">
        <f t="shared" ca="1" si="49"/>
        <v>#DIV/0!</v>
      </c>
      <c r="CL129" s="148" t="e">
        <f t="shared" ca="1" si="50"/>
        <v>#DIV/0!</v>
      </c>
      <c r="DA129" s="73" t="str">
        <f>'Transcript table'!C137</f>
        <v>Mirt2</v>
      </c>
      <c r="DB129" s="21" t="s">
        <v>188</v>
      </c>
      <c r="DC129" s="68" t="str">
        <f t="shared" ca="1" si="51"/>
        <v/>
      </c>
      <c r="DD129" s="68" t="str">
        <f t="shared" ca="1" si="52"/>
        <v/>
      </c>
      <c r="DE129" s="68" t="str">
        <f t="shared" ca="1" si="53"/>
        <v/>
      </c>
      <c r="DF129" s="68" t="str">
        <f t="shared" ca="1" si="54"/>
        <v/>
      </c>
      <c r="DG129" s="68" t="str">
        <f t="shared" ca="1" si="55"/>
        <v/>
      </c>
      <c r="DH129" s="68" t="str">
        <f t="shared" ca="1" si="56"/>
        <v/>
      </c>
      <c r="DI129" s="68" t="str">
        <f t="shared" ca="1" si="57"/>
        <v/>
      </c>
      <c r="DJ129" s="68" t="str">
        <f t="shared" ca="1" si="58"/>
        <v/>
      </c>
      <c r="DK129" s="68" t="str">
        <f t="shared" ca="1" si="59"/>
        <v/>
      </c>
      <c r="DL129" s="68" t="str">
        <f t="shared" ca="1" si="60"/>
        <v/>
      </c>
      <c r="DM129" s="68" t="str">
        <f t="shared" ca="1" si="61"/>
        <v/>
      </c>
      <c r="DN129" s="68" t="str">
        <f t="shared" ca="1" si="62"/>
        <v/>
      </c>
      <c r="DO129" s="68" t="str">
        <f t="shared" ca="1" si="63"/>
        <v/>
      </c>
      <c r="DP129" s="68" t="str">
        <f t="shared" ca="1" si="64"/>
        <v/>
      </c>
      <c r="DQ129" s="68" t="str">
        <f t="shared" ca="1" si="65"/>
        <v/>
      </c>
      <c r="DR129" s="68" t="str">
        <f t="shared" ca="1" si="66"/>
        <v/>
      </c>
      <c r="DS129" s="68" t="str">
        <f t="shared" ca="1" si="67"/>
        <v/>
      </c>
      <c r="DT129" s="68" t="str">
        <f t="shared" ca="1" si="68"/>
        <v/>
      </c>
      <c r="DU129" s="68" t="str">
        <f t="shared" ca="1" si="69"/>
        <v/>
      </c>
      <c r="DV129" s="68" t="str">
        <f t="shared" ca="1" si="70"/>
        <v/>
      </c>
      <c r="DW129" s="146" t="str">
        <f>'Transcript table'!C137</f>
        <v>Mirt2</v>
      </c>
      <c r="DX129" s="145" t="s">
        <v>188</v>
      </c>
      <c r="DY129" s="68" t="str">
        <f t="shared" ca="1" si="71"/>
        <v/>
      </c>
      <c r="DZ129" s="68" t="str">
        <f t="shared" ca="1" si="72"/>
        <v/>
      </c>
      <c r="EA129" s="68" t="str">
        <f t="shared" ca="1" si="73"/>
        <v/>
      </c>
      <c r="EB129" s="68" t="str">
        <f t="shared" ca="1" si="74"/>
        <v/>
      </c>
      <c r="EC129" s="68" t="str">
        <f t="shared" ca="1" si="75"/>
        <v/>
      </c>
      <c r="ED129" s="68" t="str">
        <f t="shared" ca="1" si="76"/>
        <v/>
      </c>
      <c r="EE129" s="68" t="str">
        <f t="shared" ca="1" si="77"/>
        <v/>
      </c>
      <c r="EF129" s="68" t="str">
        <f t="shared" ca="1" si="78"/>
        <v/>
      </c>
      <c r="EG129" s="68" t="str">
        <f t="shared" ca="1" si="79"/>
        <v/>
      </c>
      <c r="EH129" s="68" t="str">
        <f t="shared" ca="1" si="80"/>
        <v/>
      </c>
      <c r="EI129" s="68" t="str">
        <f t="shared" ca="1" si="81"/>
        <v/>
      </c>
      <c r="EJ129" s="68" t="str">
        <f t="shared" ca="1" si="82"/>
        <v/>
      </c>
      <c r="EK129" s="68" t="str">
        <f t="shared" ca="1" si="83"/>
        <v/>
      </c>
      <c r="EL129" s="68" t="str">
        <f t="shared" ca="1" si="84"/>
        <v/>
      </c>
      <c r="EM129" s="68" t="str">
        <f t="shared" ca="1" si="85"/>
        <v/>
      </c>
      <c r="EN129" s="68" t="str">
        <f t="shared" ca="1" si="86"/>
        <v/>
      </c>
      <c r="EO129" s="68" t="str">
        <f t="shared" ca="1" si="87"/>
        <v/>
      </c>
      <c r="EP129" s="68" t="str">
        <f t="shared" ca="1" si="88"/>
        <v/>
      </c>
      <c r="EQ129" s="68" t="str">
        <f t="shared" ca="1" si="89"/>
        <v/>
      </c>
      <c r="ER129" s="68" t="str">
        <f t="shared" ca="1" si="90"/>
        <v/>
      </c>
    </row>
    <row r="130" spans="1:148" ht="12.75" customHeight="1">
      <c r="A130" s="139" t="str">
        <f>'Test Sample Data'!A130</f>
        <v>Morrbid-1</v>
      </c>
      <c r="B130" s="141" t="s">
        <v>186</v>
      </c>
      <c r="C130" s="22" t="str">
        <f>IF(SUM('Test Sample Data'!C$3:C$194)&gt;10,IF(AND(ISNUMBER('Test Sample Data'!C130),'Test Sample Data'!C130&lt;35,'Test Sample Data'!C130&gt;0),'Test Sample Data'!C130-'Choose Housekeeping Genes'!D$20,35-'Choose Housekeeping Genes'!D$20),"")</f>
        <v/>
      </c>
      <c r="D130" s="22" t="str">
        <f>IF(SUM('Test Sample Data'!D$3:D$194)&gt;10,IF(AND(ISNUMBER('Test Sample Data'!D130),'Test Sample Data'!D130&lt;35,'Test Sample Data'!D130&gt;0),'Test Sample Data'!D130-'Choose Housekeeping Genes'!E$20,35-'Choose Housekeeping Genes'!E$20),"")</f>
        <v/>
      </c>
      <c r="E130" s="22" t="str">
        <f>IF(SUM('Test Sample Data'!E$3:E$194)&gt;10,IF(AND(ISNUMBER('Test Sample Data'!E130),'Test Sample Data'!E130&lt;35,'Test Sample Data'!E130&gt;0),'Test Sample Data'!E130-'Choose Housekeeping Genes'!F$20,35-'Choose Housekeeping Genes'!F$20),"")</f>
        <v/>
      </c>
      <c r="F130" s="22" t="str">
        <f>IF(SUM('Test Sample Data'!F$3:F$194)&gt;10,IF(AND(ISNUMBER('Test Sample Data'!F130),'Test Sample Data'!F130&lt;35,'Test Sample Data'!F130&gt;0),'Test Sample Data'!F130-'Choose Housekeeping Genes'!G$20,35-'Choose Housekeeping Genes'!G$20),"")</f>
        <v/>
      </c>
      <c r="G130" s="22" t="str">
        <f>IF(SUM('Test Sample Data'!G$3:G$194)&gt;10,IF(AND(ISNUMBER('Test Sample Data'!G130),'Test Sample Data'!G130&lt;35,'Test Sample Data'!G130&gt;0),'Test Sample Data'!G130-'Choose Housekeeping Genes'!H$20,35-'Choose Housekeeping Genes'!H$20),"")</f>
        <v/>
      </c>
      <c r="H130" s="22" t="str">
        <f>IF(SUM('Test Sample Data'!H$3:H$194)&gt;10,IF(AND(ISNUMBER('Test Sample Data'!H130),'Test Sample Data'!H130&lt;35,'Test Sample Data'!H130&gt;0),'Test Sample Data'!H130-'Choose Housekeeping Genes'!I$20,35-'Choose Housekeeping Genes'!I$20),"")</f>
        <v/>
      </c>
      <c r="I130" s="22" t="str">
        <f>IF(SUM('Test Sample Data'!I$3:I$194)&gt;10,IF(AND(ISNUMBER('Test Sample Data'!I130),'Test Sample Data'!I130&lt;35,'Test Sample Data'!I130&gt;0),'Test Sample Data'!I130-'Choose Housekeeping Genes'!J$20,35-'Choose Housekeeping Genes'!J$20),"")</f>
        <v/>
      </c>
      <c r="J130" s="22" t="str">
        <f>IF(SUM('Test Sample Data'!J$3:J$194)&gt;10,IF(AND(ISNUMBER('Test Sample Data'!J130),'Test Sample Data'!J130&lt;35,'Test Sample Data'!J130&gt;0),'Test Sample Data'!J130-'Choose Housekeeping Genes'!K$20,35-'Choose Housekeeping Genes'!K$20),"")</f>
        <v/>
      </c>
      <c r="K130" s="22" t="str">
        <f>IF(SUM('Test Sample Data'!K$3:K$194)&gt;10,IF(AND(ISNUMBER('Test Sample Data'!K130),'Test Sample Data'!K130&lt;35,'Test Sample Data'!K130&gt;0),'Test Sample Data'!K130-'Choose Housekeeping Genes'!L$20,35-'Choose Housekeeping Genes'!L$20),"")</f>
        <v/>
      </c>
      <c r="L130" s="22" t="str">
        <f>IF(SUM('Test Sample Data'!L$3:L$194)&gt;10,IF(AND(ISNUMBER('Test Sample Data'!L130),'Test Sample Data'!L130&lt;35,'Test Sample Data'!L130&gt;0),'Test Sample Data'!L130-'Choose Housekeeping Genes'!M$20,35-'Choose Housekeeping Genes'!M$20),"")</f>
        <v/>
      </c>
      <c r="M130" s="22" t="str">
        <f>IF(SUM('Test Sample Data'!M$3:M$194)&gt;10,IF(AND(ISNUMBER('Test Sample Data'!M130),'Test Sample Data'!M130&lt;35,'Test Sample Data'!M130&gt;0),'Test Sample Data'!M130-'Choose Housekeeping Genes'!N$20,35-'Choose Housekeeping Genes'!N$20),"")</f>
        <v/>
      </c>
      <c r="N130" s="22" t="str">
        <f>IF(SUM('Test Sample Data'!N$3:N$194)&gt;10,IF(AND(ISNUMBER('Test Sample Data'!N130),'Test Sample Data'!N130&lt;35,'Test Sample Data'!N130&gt;0),'Test Sample Data'!N130-'Choose Housekeeping Genes'!O$20,35-'Choose Housekeeping Genes'!O$20),"")</f>
        <v/>
      </c>
      <c r="O130" s="22" t="str">
        <f>IF(SUM('Test Sample Data'!O$3:O$194)&gt;10,IF(AND(ISNUMBER('Test Sample Data'!O130),'Test Sample Data'!O130&lt;35,'Test Sample Data'!O130&gt;0),'Test Sample Data'!O130-'Choose Housekeeping Genes'!P$20,35-'Choose Housekeeping Genes'!P$20),"")</f>
        <v/>
      </c>
      <c r="P130" s="22" t="str">
        <f>IF(SUM('Test Sample Data'!P$3:P$194)&gt;10,IF(AND(ISNUMBER('Test Sample Data'!P130),'Test Sample Data'!P130&lt;35,'Test Sample Data'!P130&gt;0),'Test Sample Data'!P130-'Choose Housekeeping Genes'!Q$20,35-'Choose Housekeeping Genes'!Q$20),"")</f>
        <v/>
      </c>
      <c r="Q130" s="22" t="str">
        <f>IF(SUM('Test Sample Data'!Q$3:Q$194)&gt;10,IF(AND(ISNUMBER('Test Sample Data'!Q130),'Test Sample Data'!Q130&lt;35,'Test Sample Data'!Q130&gt;0),'Test Sample Data'!Q130-'Choose Housekeeping Genes'!R$20,35-'Choose Housekeeping Genes'!R$20),"")</f>
        <v/>
      </c>
      <c r="R130" s="22" t="str">
        <f>IF(SUM('Test Sample Data'!R$3:R$194)&gt;10,IF(AND(ISNUMBER('Test Sample Data'!R130),'Test Sample Data'!R130&lt;35,'Test Sample Data'!R130&gt;0),'Test Sample Data'!R130-'Choose Housekeeping Genes'!S$20,35-'Choose Housekeeping Genes'!S$20),"")</f>
        <v/>
      </c>
      <c r="S130" s="22" t="str">
        <f>IF(SUM('Test Sample Data'!S$3:S$194)&gt;10,IF(AND(ISNUMBER('Test Sample Data'!S130),'Test Sample Data'!S130&lt;35,'Test Sample Data'!S130&gt;0),'Test Sample Data'!S130-'Choose Housekeeping Genes'!T$20,35-'Choose Housekeeping Genes'!T$20),"")</f>
        <v/>
      </c>
      <c r="T130" s="22" t="str">
        <f>IF(SUM('Test Sample Data'!T$3:T$194)&gt;10,IF(AND(ISNUMBER('Test Sample Data'!T130),'Test Sample Data'!T130&lt;35,'Test Sample Data'!T130&gt;0),'Test Sample Data'!T130-'Choose Housekeeping Genes'!U$20,35-'Choose Housekeeping Genes'!U$20),"")</f>
        <v/>
      </c>
      <c r="U130" s="22" t="str">
        <f>IF(SUM('Test Sample Data'!U$3:U$194)&gt;10,IF(AND(ISNUMBER('Test Sample Data'!U130),'Test Sample Data'!U130&lt;35,'Test Sample Data'!U130&gt;0),'Test Sample Data'!U130-'Choose Housekeeping Genes'!V$20,35-'Choose Housekeeping Genes'!V$20),"")</f>
        <v/>
      </c>
      <c r="V130" s="22" t="str">
        <f>IF(SUM('Test Sample Data'!V$3:V$194)&gt;10,IF(AND(ISNUMBER('Test Sample Data'!V130),'Test Sample Data'!V130&lt;35,'Test Sample Data'!V130&gt;0),'Test Sample Data'!V130-'Choose Housekeeping Genes'!W$20,35-'Choose Housekeeping Genes'!W$20),"")</f>
        <v/>
      </c>
      <c r="W130" s="144" t="str">
        <f>'Control Sample Data'!A130</f>
        <v>Morrbid-1</v>
      </c>
      <c r="X130" s="145" t="s">
        <v>186</v>
      </c>
      <c r="Y130" s="22" t="str">
        <f>IF(SUM('Control Sample Data'!C$3:C$194)&gt;10,IF(AND(ISNUMBER('Control Sample Data'!C130),'Control Sample Data'!C130&lt;35,'Control Sample Data'!C130&gt;0),'Control Sample Data'!C130-'Choose Housekeeping Genes'!AA$20,35-'Choose Housekeeping Genes'!AA$20),"")</f>
        <v/>
      </c>
      <c r="Z130" s="22" t="str">
        <f>IF(SUM('Control Sample Data'!D$3:D$194)&gt;10,IF(AND(ISNUMBER('Control Sample Data'!D130),'Control Sample Data'!D130&lt;35,'Control Sample Data'!D130&gt;0),'Control Sample Data'!D130-'Choose Housekeeping Genes'!AB$20,35-'Choose Housekeeping Genes'!AB$20),"")</f>
        <v/>
      </c>
      <c r="AA130" s="22" t="str">
        <f>IF(SUM('Control Sample Data'!E$3:E$194)&gt;10,IF(AND(ISNUMBER('Control Sample Data'!E130),'Control Sample Data'!E130&lt;35,'Control Sample Data'!E130&gt;0),'Control Sample Data'!E130-'Choose Housekeeping Genes'!AC$20,35-'Choose Housekeeping Genes'!AC$20),"")</f>
        <v/>
      </c>
      <c r="AB130" s="22" t="str">
        <f>IF(SUM('Control Sample Data'!F$3:F$194)&gt;10,IF(AND(ISNUMBER('Control Sample Data'!F130),'Control Sample Data'!F130&lt;35,'Control Sample Data'!F130&gt;0),'Control Sample Data'!F130-'Choose Housekeeping Genes'!AD$20,35-'Choose Housekeeping Genes'!AD$20),"")</f>
        <v/>
      </c>
      <c r="AC130" s="22" t="str">
        <f>IF(SUM('Control Sample Data'!G$3:G$194)&gt;10,IF(AND(ISNUMBER('Control Sample Data'!G130),'Control Sample Data'!G130&lt;35,'Control Sample Data'!G130&gt;0),'Control Sample Data'!G130-'Choose Housekeeping Genes'!AE$20,35-'Choose Housekeeping Genes'!AE$20),"")</f>
        <v/>
      </c>
      <c r="AD130" s="22" t="str">
        <f>IF(SUM('Control Sample Data'!H$3:H$194)&gt;10,IF(AND(ISNUMBER('Control Sample Data'!H130),'Control Sample Data'!H130&lt;35,'Control Sample Data'!H130&gt;0),'Control Sample Data'!H130-'Choose Housekeeping Genes'!AF$20,35-'Choose Housekeeping Genes'!AF$20),"")</f>
        <v/>
      </c>
      <c r="AE130" s="22" t="str">
        <f>IF(SUM('Control Sample Data'!I$3:I$194)&gt;10,IF(AND(ISNUMBER('Control Sample Data'!I130),'Control Sample Data'!I130&lt;35,'Control Sample Data'!I130&gt;0),'Control Sample Data'!I130-'Choose Housekeeping Genes'!AG$20,35-'Choose Housekeeping Genes'!AG$20),"")</f>
        <v/>
      </c>
      <c r="AF130" s="22" t="str">
        <f>IF(SUM('Control Sample Data'!J$3:J$194)&gt;10,IF(AND(ISNUMBER('Control Sample Data'!J130),'Control Sample Data'!J130&lt;35,'Control Sample Data'!J130&gt;0),'Control Sample Data'!J130-'Choose Housekeeping Genes'!AH$20,35-'Choose Housekeeping Genes'!AH$20),"")</f>
        <v/>
      </c>
      <c r="AG130" s="22" t="str">
        <f>IF(SUM('Control Sample Data'!K$3:K$194)&gt;10,IF(AND(ISNUMBER('Control Sample Data'!K130),'Control Sample Data'!K130&lt;35,'Control Sample Data'!K130&gt;0),'Control Sample Data'!K130-'Choose Housekeeping Genes'!AI$20,35-'Choose Housekeeping Genes'!AI$20),"")</f>
        <v/>
      </c>
      <c r="AH130" s="22" t="str">
        <f>IF(SUM('Control Sample Data'!L$3:L$194)&gt;10,IF(AND(ISNUMBER('Control Sample Data'!L130),'Control Sample Data'!L130&lt;35,'Control Sample Data'!L130&gt;0),'Control Sample Data'!L130-'Choose Housekeeping Genes'!AJ$20,35-'Choose Housekeeping Genes'!AJ$20),"")</f>
        <v/>
      </c>
      <c r="AI130" s="22" t="str">
        <f>IF(SUM('Control Sample Data'!M$3:M$194)&gt;10,IF(AND(ISNUMBER('Control Sample Data'!M130),'Control Sample Data'!M130&lt;35,'Control Sample Data'!M130&gt;0),'Control Sample Data'!M130-'Choose Housekeeping Genes'!AK$20,35-'Choose Housekeeping Genes'!AK$20),"")</f>
        <v/>
      </c>
      <c r="AJ130" s="22" t="str">
        <f>IF(SUM('Control Sample Data'!N$3:N$194)&gt;10,IF(AND(ISNUMBER('Control Sample Data'!N130),'Control Sample Data'!N130&lt;35,'Control Sample Data'!N130&gt;0),'Control Sample Data'!N130-'Choose Housekeeping Genes'!AL$20,35-'Choose Housekeeping Genes'!AL$20),"")</f>
        <v/>
      </c>
      <c r="AK130" s="22" t="str">
        <f>IF(SUM('Control Sample Data'!O$3:O$194)&gt;10,IF(AND(ISNUMBER('Control Sample Data'!O130),'Control Sample Data'!O130&lt;35,'Control Sample Data'!O130&gt;0),'Control Sample Data'!O130-'Choose Housekeeping Genes'!AM$20,35-'Choose Housekeeping Genes'!AM$20),"")</f>
        <v/>
      </c>
      <c r="AL130" s="22" t="str">
        <f>IF(SUM('Control Sample Data'!P$3:P$194)&gt;10,IF(AND(ISNUMBER('Control Sample Data'!P130),'Control Sample Data'!P130&lt;35,'Control Sample Data'!P130&gt;0),'Control Sample Data'!P130-'Choose Housekeeping Genes'!AN$20,35-'Choose Housekeeping Genes'!AN$20),"")</f>
        <v/>
      </c>
      <c r="AM130" s="22" t="str">
        <f>IF(SUM('Control Sample Data'!Q$3:Q$194)&gt;10,IF(AND(ISNUMBER('Control Sample Data'!Q130),'Control Sample Data'!Q130&lt;35,'Control Sample Data'!Q130&gt;0),'Control Sample Data'!Q130-'Choose Housekeeping Genes'!AO$20,35-'Choose Housekeeping Genes'!AO$20),"")</f>
        <v/>
      </c>
      <c r="AN130" s="22" t="str">
        <f>IF(SUM('Control Sample Data'!R$3:R$194)&gt;10,IF(AND(ISNUMBER('Control Sample Data'!R130),'Control Sample Data'!R130&lt;35,'Control Sample Data'!R130&gt;0),'Control Sample Data'!R130-'Choose Housekeeping Genes'!AP$20,35-'Choose Housekeeping Genes'!AP$20),"")</f>
        <v/>
      </c>
      <c r="AO130" s="22" t="str">
        <f>IF(SUM('Control Sample Data'!S$3:S$194)&gt;10,IF(AND(ISNUMBER('Control Sample Data'!S130),'Control Sample Data'!S130&lt;35,'Control Sample Data'!S130&gt;0),'Control Sample Data'!S130-'Choose Housekeeping Genes'!AQ$20,35-'Choose Housekeeping Genes'!AQ$20),"")</f>
        <v/>
      </c>
      <c r="AP130" s="22" t="str">
        <f>IF(SUM('Control Sample Data'!T$3:T$194)&gt;10,IF(AND(ISNUMBER('Control Sample Data'!T130),'Control Sample Data'!T130&lt;35,'Control Sample Data'!T130&gt;0),'Control Sample Data'!T130-'Choose Housekeeping Genes'!AR$20,35-'Choose Housekeeping Genes'!AR$20),"")</f>
        <v/>
      </c>
      <c r="AQ130" s="22" t="str">
        <f>IF(SUM('Control Sample Data'!U$3:U$194)&gt;10,IF(AND(ISNUMBER('Control Sample Data'!U130),'Control Sample Data'!U130&lt;35,'Control Sample Data'!U130&gt;0),'Control Sample Data'!U130-'Choose Housekeeping Genes'!AS$20,35-'Choose Housekeeping Genes'!AS$20),"")</f>
        <v/>
      </c>
      <c r="AR130" s="22" t="str">
        <f>IF(SUM('Control Sample Data'!V$3:V$194)&gt;10,IF(AND(ISNUMBER('Control Sample Data'!V130),'Control Sample Data'!V130&lt;35,'Control Sample Data'!V130&gt;0),'Control Sample Data'!V130-'Choose Housekeeping Genes'!AT$20,35-'Choose Housekeeping Genes'!AT$20),"")</f>
        <v/>
      </c>
      <c r="AS130" s="73" t="str">
        <f>'Control Sample Data'!A130</f>
        <v>Morrbid-1</v>
      </c>
      <c r="AT130" s="21" t="s">
        <v>186</v>
      </c>
      <c r="AU130" s="22" t="str">
        <f ca="1">IF(ISNUMBER(C130-'Choose Housekeeping Genes'!D$12),C130-'Choose Housekeeping Genes'!D$12,"")</f>
        <v/>
      </c>
      <c r="AV130" s="22" t="str">
        <f ca="1">IF(ISNUMBER(D130-'Choose Housekeeping Genes'!E$12),D130-'Choose Housekeeping Genes'!E$12,"")</f>
        <v/>
      </c>
      <c r="AW130" s="22" t="str">
        <f ca="1">IF(ISNUMBER(E130-'Choose Housekeeping Genes'!F$12),E130-'Choose Housekeeping Genes'!F$12,"")</f>
        <v/>
      </c>
      <c r="AX130" s="22" t="str">
        <f ca="1">IF(ISNUMBER(F130-'Choose Housekeeping Genes'!G$12),F130-'Choose Housekeeping Genes'!G$12,"")</f>
        <v/>
      </c>
      <c r="AY130" s="22" t="str">
        <f ca="1">IF(ISNUMBER(G130-'Choose Housekeeping Genes'!H$12),G130-'Choose Housekeeping Genes'!H$12,"")</f>
        <v/>
      </c>
      <c r="AZ130" s="22" t="str">
        <f ca="1">IF(ISNUMBER(H130-'Choose Housekeeping Genes'!I$12),H130-'Choose Housekeeping Genes'!I$12,"")</f>
        <v/>
      </c>
      <c r="BA130" s="22" t="str">
        <f ca="1">IF(ISNUMBER(I130-'Choose Housekeeping Genes'!J$12),I130-'Choose Housekeeping Genes'!J$12,"")</f>
        <v/>
      </c>
      <c r="BB130" s="22" t="str">
        <f ca="1">IF(ISNUMBER(J130-'Choose Housekeeping Genes'!K$12),J130-'Choose Housekeeping Genes'!K$12,"")</f>
        <v/>
      </c>
      <c r="BC130" s="22" t="str">
        <f ca="1">IF(ISNUMBER(K130-'Choose Housekeeping Genes'!L$12),K130-'Choose Housekeeping Genes'!L$12,"")</f>
        <v/>
      </c>
      <c r="BD130" s="22" t="str">
        <f ca="1">IF(ISNUMBER(L130-'Choose Housekeeping Genes'!M$12),L130-'Choose Housekeeping Genes'!M$12,"")</f>
        <v/>
      </c>
      <c r="BE130" s="22" t="str">
        <f ca="1">IF(ISNUMBER(M130-'Choose Housekeeping Genes'!N$12),M130-'Choose Housekeeping Genes'!N$12,"")</f>
        <v/>
      </c>
      <c r="BF130" s="22" t="str">
        <f ca="1">IF(ISNUMBER(N130-'Choose Housekeeping Genes'!O$12),N130-'Choose Housekeeping Genes'!O$12,"")</f>
        <v/>
      </c>
      <c r="BG130" s="22" t="str">
        <f ca="1">IF(ISNUMBER(O130-'Choose Housekeeping Genes'!P$12),O130-'Choose Housekeeping Genes'!P$12,"")</f>
        <v/>
      </c>
      <c r="BH130" s="22" t="str">
        <f ca="1">IF(ISNUMBER(P130-'Choose Housekeeping Genes'!Q$12),P130-'Choose Housekeeping Genes'!Q$12,"")</f>
        <v/>
      </c>
      <c r="BI130" s="22" t="str">
        <f ca="1">IF(ISNUMBER(Q130-'Choose Housekeeping Genes'!R$12),Q130-'Choose Housekeeping Genes'!R$12,"")</f>
        <v/>
      </c>
      <c r="BJ130" s="22" t="str">
        <f ca="1">IF(ISNUMBER(R130-'Choose Housekeeping Genes'!S$12),R130-'Choose Housekeeping Genes'!S$12,"")</f>
        <v/>
      </c>
      <c r="BK130" s="22" t="str">
        <f ca="1">IF(ISNUMBER(S130-'Choose Housekeeping Genes'!T$12),S130-'Choose Housekeeping Genes'!T$12,"")</f>
        <v/>
      </c>
      <c r="BL130" s="22" t="str">
        <f ca="1">IF(ISNUMBER(T130-'Choose Housekeeping Genes'!U$12),T130-'Choose Housekeeping Genes'!U$12,"")</f>
        <v/>
      </c>
      <c r="BM130" s="22" t="str">
        <f ca="1">IF(ISNUMBER(U130-'Choose Housekeeping Genes'!V$12),U130-'Choose Housekeeping Genes'!V$12,"")</f>
        <v/>
      </c>
      <c r="BN130" s="22" t="str">
        <f ca="1">IF(ISNUMBER(V130-'Choose Housekeeping Genes'!W$12),V130-'Choose Housekeeping Genes'!W$12,"")</f>
        <v/>
      </c>
      <c r="BO130" s="147" t="str">
        <f t="shared" si="91"/>
        <v>Morrbid-1</v>
      </c>
      <c r="BP130" s="145" t="s">
        <v>186</v>
      </c>
      <c r="BQ130" s="22" t="str">
        <f ca="1">IF(ISNUMBER(Y130-'Choose Housekeeping Genes'!AA$12),Y130-'Choose Housekeeping Genes'!AA$12,"")</f>
        <v/>
      </c>
      <c r="BR130" s="22" t="str">
        <f ca="1">IF(ISNUMBER(Z130-'Choose Housekeeping Genes'!AB$12),Z130-'Choose Housekeeping Genes'!AB$12,"")</f>
        <v/>
      </c>
      <c r="BS130" s="22" t="str">
        <f ca="1">IF(ISNUMBER(AA130-'Choose Housekeeping Genes'!AC$12),AA130-'Choose Housekeeping Genes'!AC$12,"")</f>
        <v/>
      </c>
      <c r="BT130" s="22" t="str">
        <f ca="1">IF(ISNUMBER(AB130-'Choose Housekeeping Genes'!AD$12),AB130-'Choose Housekeeping Genes'!AD$12,"")</f>
        <v/>
      </c>
      <c r="BU130" s="22" t="str">
        <f ca="1">IF(ISNUMBER(AC130-'Choose Housekeeping Genes'!AE$12),AC130-'Choose Housekeeping Genes'!AE$12,"")</f>
        <v/>
      </c>
      <c r="BV130" s="22" t="str">
        <f ca="1">IF(ISNUMBER(AD130-'Choose Housekeeping Genes'!AF$12),AD130-'Choose Housekeeping Genes'!AF$12,"")</f>
        <v/>
      </c>
      <c r="BW130" s="22" t="str">
        <f ca="1">IF(ISNUMBER(AE130-'Choose Housekeeping Genes'!AG$12),AE130-'Choose Housekeeping Genes'!AG$12,"")</f>
        <v/>
      </c>
      <c r="BX130" s="22" t="str">
        <f ca="1">IF(ISNUMBER(AF130-'Choose Housekeeping Genes'!AH$12),AF130-'Choose Housekeeping Genes'!AH$12,"")</f>
        <v/>
      </c>
      <c r="BY130" s="22" t="str">
        <f ca="1">IF(ISNUMBER(AG130-'Choose Housekeeping Genes'!AI$12),AG130-'Choose Housekeeping Genes'!AI$12,"")</f>
        <v/>
      </c>
      <c r="BZ130" s="22" t="str">
        <f ca="1">IF(ISNUMBER(AH130-'Choose Housekeeping Genes'!AJ$12),AH130-'Choose Housekeeping Genes'!AJ$12,"")</f>
        <v/>
      </c>
      <c r="CA130" s="22" t="str">
        <f ca="1">IF(ISNUMBER(AI130-'Choose Housekeeping Genes'!AK$12),AI130-'Choose Housekeeping Genes'!AK$12,"")</f>
        <v/>
      </c>
      <c r="CB130" s="22" t="str">
        <f ca="1">IF(ISNUMBER(AJ130-'Choose Housekeeping Genes'!AL$12),AJ130-'Choose Housekeeping Genes'!AL$12,"")</f>
        <v/>
      </c>
      <c r="CC130" s="22" t="str">
        <f ca="1">IF(ISNUMBER(AK130-'Choose Housekeeping Genes'!AM$12),AK130-'Choose Housekeeping Genes'!AM$12,"")</f>
        <v/>
      </c>
      <c r="CD130" s="22" t="str">
        <f ca="1">IF(ISNUMBER(AL130-'Choose Housekeeping Genes'!AN$12),AL130-'Choose Housekeeping Genes'!AN$12,"")</f>
        <v/>
      </c>
      <c r="CE130" s="22" t="str">
        <f ca="1">IF(ISNUMBER(AM130-'Choose Housekeeping Genes'!AO$12),AM130-'Choose Housekeeping Genes'!AO$12,"")</f>
        <v/>
      </c>
      <c r="CF130" s="22" t="str">
        <f ca="1">IF(ISNUMBER(AN130-'Choose Housekeeping Genes'!AP$12),AN130-'Choose Housekeeping Genes'!AP$12,"")</f>
        <v/>
      </c>
      <c r="CG130" s="22" t="str">
        <f ca="1">IF(ISNUMBER(AO130-'Choose Housekeeping Genes'!AQ$12),AO130-'Choose Housekeeping Genes'!AQ$12,"")</f>
        <v/>
      </c>
      <c r="CH130" s="22" t="str">
        <f ca="1">IF(ISNUMBER(AP130-'Choose Housekeeping Genes'!AR$12),AP130-'Choose Housekeeping Genes'!AR$12,"")</f>
        <v/>
      </c>
      <c r="CI130" s="22" t="str">
        <f ca="1">IF(ISNUMBER(AQ130-'Choose Housekeeping Genes'!AS$12),AQ130-'Choose Housekeeping Genes'!AS$12,"")</f>
        <v/>
      </c>
      <c r="CJ130" s="22" t="str">
        <f ca="1">IF(ISNUMBER(AR130-'Choose Housekeeping Genes'!AT$12),AR130-'Choose Housekeeping Genes'!AT$12,"")</f>
        <v/>
      </c>
      <c r="CK130" s="69" t="e">
        <f t="shared" ca="1" si="49"/>
        <v>#DIV/0!</v>
      </c>
      <c r="CL130" s="148" t="e">
        <f t="shared" ca="1" si="50"/>
        <v>#DIV/0!</v>
      </c>
      <c r="DA130" s="73" t="str">
        <f>'Transcript table'!C138</f>
        <v>Morrbid-1</v>
      </c>
      <c r="DB130" s="21" t="s">
        <v>186</v>
      </c>
      <c r="DC130" s="68" t="str">
        <f t="shared" ca="1" si="51"/>
        <v/>
      </c>
      <c r="DD130" s="68" t="str">
        <f t="shared" ca="1" si="52"/>
        <v/>
      </c>
      <c r="DE130" s="68" t="str">
        <f t="shared" ca="1" si="53"/>
        <v/>
      </c>
      <c r="DF130" s="68" t="str">
        <f t="shared" ca="1" si="54"/>
        <v/>
      </c>
      <c r="DG130" s="68" t="str">
        <f t="shared" ca="1" si="55"/>
        <v/>
      </c>
      <c r="DH130" s="68" t="str">
        <f t="shared" ca="1" si="56"/>
        <v/>
      </c>
      <c r="DI130" s="68" t="str">
        <f t="shared" ca="1" si="57"/>
        <v/>
      </c>
      <c r="DJ130" s="68" t="str">
        <f t="shared" ca="1" si="58"/>
        <v/>
      </c>
      <c r="DK130" s="68" t="str">
        <f t="shared" ca="1" si="59"/>
        <v/>
      </c>
      <c r="DL130" s="68" t="str">
        <f t="shared" ca="1" si="60"/>
        <v/>
      </c>
      <c r="DM130" s="68" t="str">
        <f t="shared" ca="1" si="61"/>
        <v/>
      </c>
      <c r="DN130" s="68" t="str">
        <f t="shared" ca="1" si="62"/>
        <v/>
      </c>
      <c r="DO130" s="68" t="str">
        <f t="shared" ca="1" si="63"/>
        <v/>
      </c>
      <c r="DP130" s="68" t="str">
        <f t="shared" ca="1" si="64"/>
        <v/>
      </c>
      <c r="DQ130" s="68" t="str">
        <f t="shared" ca="1" si="65"/>
        <v/>
      </c>
      <c r="DR130" s="68" t="str">
        <f t="shared" ca="1" si="66"/>
        <v/>
      </c>
      <c r="DS130" s="68" t="str">
        <f t="shared" ca="1" si="67"/>
        <v/>
      </c>
      <c r="DT130" s="68" t="str">
        <f t="shared" ca="1" si="68"/>
        <v/>
      </c>
      <c r="DU130" s="68" t="str">
        <f t="shared" ca="1" si="69"/>
        <v/>
      </c>
      <c r="DV130" s="68" t="str">
        <f t="shared" ca="1" si="70"/>
        <v/>
      </c>
      <c r="DW130" s="146" t="str">
        <f>'Transcript table'!C138</f>
        <v>Morrbid-1</v>
      </c>
      <c r="DX130" s="145" t="s">
        <v>186</v>
      </c>
      <c r="DY130" s="68" t="str">
        <f t="shared" ca="1" si="71"/>
        <v/>
      </c>
      <c r="DZ130" s="68" t="str">
        <f t="shared" ca="1" si="72"/>
        <v/>
      </c>
      <c r="EA130" s="68" t="str">
        <f t="shared" ca="1" si="73"/>
        <v/>
      </c>
      <c r="EB130" s="68" t="str">
        <f t="shared" ca="1" si="74"/>
        <v/>
      </c>
      <c r="EC130" s="68" t="str">
        <f t="shared" ca="1" si="75"/>
        <v/>
      </c>
      <c r="ED130" s="68" t="str">
        <f t="shared" ca="1" si="76"/>
        <v/>
      </c>
      <c r="EE130" s="68" t="str">
        <f t="shared" ca="1" si="77"/>
        <v/>
      </c>
      <c r="EF130" s="68" t="str">
        <f t="shared" ca="1" si="78"/>
        <v/>
      </c>
      <c r="EG130" s="68" t="str">
        <f t="shared" ca="1" si="79"/>
        <v/>
      </c>
      <c r="EH130" s="68" t="str">
        <f t="shared" ca="1" si="80"/>
        <v/>
      </c>
      <c r="EI130" s="68" t="str">
        <f t="shared" ca="1" si="81"/>
        <v/>
      </c>
      <c r="EJ130" s="68" t="str">
        <f t="shared" ca="1" si="82"/>
        <v/>
      </c>
      <c r="EK130" s="68" t="str">
        <f t="shared" ca="1" si="83"/>
        <v/>
      </c>
      <c r="EL130" s="68" t="str">
        <f t="shared" ca="1" si="84"/>
        <v/>
      </c>
      <c r="EM130" s="68" t="str">
        <f t="shared" ca="1" si="85"/>
        <v/>
      </c>
      <c r="EN130" s="68" t="str">
        <f t="shared" ca="1" si="86"/>
        <v/>
      </c>
      <c r="EO130" s="68" t="str">
        <f t="shared" ca="1" si="87"/>
        <v/>
      </c>
      <c r="EP130" s="68" t="str">
        <f t="shared" ca="1" si="88"/>
        <v/>
      </c>
      <c r="EQ130" s="68" t="str">
        <f t="shared" ca="1" si="89"/>
        <v/>
      </c>
      <c r="ER130" s="68" t="str">
        <f t="shared" ca="1" si="90"/>
        <v/>
      </c>
    </row>
    <row r="131" spans="1:148" ht="12.75" customHeight="1">
      <c r="A131" s="139" t="str">
        <f>'Test Sample Data'!A131</f>
        <v>Morrbid-2</v>
      </c>
      <c r="B131" s="141" t="s">
        <v>184</v>
      </c>
      <c r="C131" s="22" t="str">
        <f>IF(SUM('Test Sample Data'!C$3:C$194)&gt;10,IF(AND(ISNUMBER('Test Sample Data'!C131),'Test Sample Data'!C131&lt;35,'Test Sample Data'!C131&gt;0),'Test Sample Data'!C131-'Choose Housekeeping Genes'!D$20,35-'Choose Housekeeping Genes'!D$20),"")</f>
        <v/>
      </c>
      <c r="D131" s="22" t="str">
        <f>IF(SUM('Test Sample Data'!D$3:D$194)&gt;10,IF(AND(ISNUMBER('Test Sample Data'!D131),'Test Sample Data'!D131&lt;35,'Test Sample Data'!D131&gt;0),'Test Sample Data'!D131-'Choose Housekeeping Genes'!E$20,35-'Choose Housekeeping Genes'!E$20),"")</f>
        <v/>
      </c>
      <c r="E131" s="22" t="str">
        <f>IF(SUM('Test Sample Data'!E$3:E$194)&gt;10,IF(AND(ISNUMBER('Test Sample Data'!E131),'Test Sample Data'!E131&lt;35,'Test Sample Data'!E131&gt;0),'Test Sample Data'!E131-'Choose Housekeeping Genes'!F$20,35-'Choose Housekeeping Genes'!F$20),"")</f>
        <v/>
      </c>
      <c r="F131" s="22" t="str">
        <f>IF(SUM('Test Sample Data'!F$3:F$194)&gt;10,IF(AND(ISNUMBER('Test Sample Data'!F131),'Test Sample Data'!F131&lt;35,'Test Sample Data'!F131&gt;0),'Test Sample Data'!F131-'Choose Housekeeping Genes'!G$20,35-'Choose Housekeeping Genes'!G$20),"")</f>
        <v/>
      </c>
      <c r="G131" s="22" t="str">
        <f>IF(SUM('Test Sample Data'!G$3:G$194)&gt;10,IF(AND(ISNUMBER('Test Sample Data'!G131),'Test Sample Data'!G131&lt;35,'Test Sample Data'!G131&gt;0),'Test Sample Data'!G131-'Choose Housekeeping Genes'!H$20,35-'Choose Housekeeping Genes'!H$20),"")</f>
        <v/>
      </c>
      <c r="H131" s="22" t="str">
        <f>IF(SUM('Test Sample Data'!H$3:H$194)&gt;10,IF(AND(ISNUMBER('Test Sample Data'!H131),'Test Sample Data'!H131&lt;35,'Test Sample Data'!H131&gt;0),'Test Sample Data'!H131-'Choose Housekeeping Genes'!I$20,35-'Choose Housekeeping Genes'!I$20),"")</f>
        <v/>
      </c>
      <c r="I131" s="22" t="str">
        <f>IF(SUM('Test Sample Data'!I$3:I$194)&gt;10,IF(AND(ISNUMBER('Test Sample Data'!I131),'Test Sample Data'!I131&lt;35,'Test Sample Data'!I131&gt;0),'Test Sample Data'!I131-'Choose Housekeeping Genes'!J$20,35-'Choose Housekeeping Genes'!J$20),"")</f>
        <v/>
      </c>
      <c r="J131" s="22" t="str">
        <f>IF(SUM('Test Sample Data'!J$3:J$194)&gt;10,IF(AND(ISNUMBER('Test Sample Data'!J131),'Test Sample Data'!J131&lt;35,'Test Sample Data'!J131&gt;0),'Test Sample Data'!J131-'Choose Housekeeping Genes'!K$20,35-'Choose Housekeeping Genes'!K$20),"")</f>
        <v/>
      </c>
      <c r="K131" s="22" t="str">
        <f>IF(SUM('Test Sample Data'!K$3:K$194)&gt;10,IF(AND(ISNUMBER('Test Sample Data'!K131),'Test Sample Data'!K131&lt;35,'Test Sample Data'!K131&gt;0),'Test Sample Data'!K131-'Choose Housekeeping Genes'!L$20,35-'Choose Housekeeping Genes'!L$20),"")</f>
        <v/>
      </c>
      <c r="L131" s="22" t="str">
        <f>IF(SUM('Test Sample Data'!L$3:L$194)&gt;10,IF(AND(ISNUMBER('Test Sample Data'!L131),'Test Sample Data'!L131&lt;35,'Test Sample Data'!L131&gt;0),'Test Sample Data'!L131-'Choose Housekeeping Genes'!M$20,35-'Choose Housekeeping Genes'!M$20),"")</f>
        <v/>
      </c>
      <c r="M131" s="22" t="str">
        <f>IF(SUM('Test Sample Data'!M$3:M$194)&gt;10,IF(AND(ISNUMBER('Test Sample Data'!M131),'Test Sample Data'!M131&lt;35,'Test Sample Data'!M131&gt;0),'Test Sample Data'!M131-'Choose Housekeeping Genes'!N$20,35-'Choose Housekeeping Genes'!N$20),"")</f>
        <v/>
      </c>
      <c r="N131" s="22" t="str">
        <f>IF(SUM('Test Sample Data'!N$3:N$194)&gt;10,IF(AND(ISNUMBER('Test Sample Data'!N131),'Test Sample Data'!N131&lt;35,'Test Sample Data'!N131&gt;0),'Test Sample Data'!N131-'Choose Housekeeping Genes'!O$20,35-'Choose Housekeeping Genes'!O$20),"")</f>
        <v/>
      </c>
      <c r="O131" s="22" t="str">
        <f>IF(SUM('Test Sample Data'!O$3:O$194)&gt;10,IF(AND(ISNUMBER('Test Sample Data'!O131),'Test Sample Data'!O131&lt;35,'Test Sample Data'!O131&gt;0),'Test Sample Data'!O131-'Choose Housekeeping Genes'!P$20,35-'Choose Housekeeping Genes'!P$20),"")</f>
        <v/>
      </c>
      <c r="P131" s="22" t="str">
        <f>IF(SUM('Test Sample Data'!P$3:P$194)&gt;10,IF(AND(ISNUMBER('Test Sample Data'!P131),'Test Sample Data'!P131&lt;35,'Test Sample Data'!P131&gt;0),'Test Sample Data'!P131-'Choose Housekeeping Genes'!Q$20,35-'Choose Housekeeping Genes'!Q$20),"")</f>
        <v/>
      </c>
      <c r="Q131" s="22" t="str">
        <f>IF(SUM('Test Sample Data'!Q$3:Q$194)&gt;10,IF(AND(ISNUMBER('Test Sample Data'!Q131),'Test Sample Data'!Q131&lt;35,'Test Sample Data'!Q131&gt;0),'Test Sample Data'!Q131-'Choose Housekeeping Genes'!R$20,35-'Choose Housekeeping Genes'!R$20),"")</f>
        <v/>
      </c>
      <c r="R131" s="22" t="str">
        <f>IF(SUM('Test Sample Data'!R$3:R$194)&gt;10,IF(AND(ISNUMBER('Test Sample Data'!R131),'Test Sample Data'!R131&lt;35,'Test Sample Data'!R131&gt;0),'Test Sample Data'!R131-'Choose Housekeeping Genes'!S$20,35-'Choose Housekeeping Genes'!S$20),"")</f>
        <v/>
      </c>
      <c r="S131" s="22" t="str">
        <f>IF(SUM('Test Sample Data'!S$3:S$194)&gt;10,IF(AND(ISNUMBER('Test Sample Data'!S131),'Test Sample Data'!S131&lt;35,'Test Sample Data'!S131&gt;0),'Test Sample Data'!S131-'Choose Housekeeping Genes'!T$20,35-'Choose Housekeeping Genes'!T$20),"")</f>
        <v/>
      </c>
      <c r="T131" s="22" t="str">
        <f>IF(SUM('Test Sample Data'!T$3:T$194)&gt;10,IF(AND(ISNUMBER('Test Sample Data'!T131),'Test Sample Data'!T131&lt;35,'Test Sample Data'!T131&gt;0),'Test Sample Data'!T131-'Choose Housekeeping Genes'!U$20,35-'Choose Housekeeping Genes'!U$20),"")</f>
        <v/>
      </c>
      <c r="U131" s="22" t="str">
        <f>IF(SUM('Test Sample Data'!U$3:U$194)&gt;10,IF(AND(ISNUMBER('Test Sample Data'!U131),'Test Sample Data'!U131&lt;35,'Test Sample Data'!U131&gt;0),'Test Sample Data'!U131-'Choose Housekeeping Genes'!V$20,35-'Choose Housekeeping Genes'!V$20),"")</f>
        <v/>
      </c>
      <c r="V131" s="22" t="str">
        <f>IF(SUM('Test Sample Data'!V$3:V$194)&gt;10,IF(AND(ISNUMBER('Test Sample Data'!V131),'Test Sample Data'!V131&lt;35,'Test Sample Data'!V131&gt;0),'Test Sample Data'!V131-'Choose Housekeeping Genes'!W$20,35-'Choose Housekeeping Genes'!W$20),"")</f>
        <v/>
      </c>
      <c r="W131" s="144" t="str">
        <f>'Control Sample Data'!A131</f>
        <v>Morrbid-2</v>
      </c>
      <c r="X131" s="145" t="s">
        <v>184</v>
      </c>
      <c r="Y131" s="22" t="str">
        <f>IF(SUM('Control Sample Data'!C$3:C$194)&gt;10,IF(AND(ISNUMBER('Control Sample Data'!C131),'Control Sample Data'!C131&lt;35,'Control Sample Data'!C131&gt;0),'Control Sample Data'!C131-'Choose Housekeeping Genes'!AA$20,35-'Choose Housekeeping Genes'!AA$20),"")</f>
        <v/>
      </c>
      <c r="Z131" s="22" t="str">
        <f>IF(SUM('Control Sample Data'!D$3:D$194)&gt;10,IF(AND(ISNUMBER('Control Sample Data'!D131),'Control Sample Data'!D131&lt;35,'Control Sample Data'!D131&gt;0),'Control Sample Data'!D131-'Choose Housekeeping Genes'!AB$20,35-'Choose Housekeeping Genes'!AB$20),"")</f>
        <v/>
      </c>
      <c r="AA131" s="22" t="str">
        <f>IF(SUM('Control Sample Data'!E$3:E$194)&gt;10,IF(AND(ISNUMBER('Control Sample Data'!E131),'Control Sample Data'!E131&lt;35,'Control Sample Data'!E131&gt;0),'Control Sample Data'!E131-'Choose Housekeeping Genes'!AC$20,35-'Choose Housekeeping Genes'!AC$20),"")</f>
        <v/>
      </c>
      <c r="AB131" s="22" t="str">
        <f>IF(SUM('Control Sample Data'!F$3:F$194)&gt;10,IF(AND(ISNUMBER('Control Sample Data'!F131),'Control Sample Data'!F131&lt;35,'Control Sample Data'!F131&gt;0),'Control Sample Data'!F131-'Choose Housekeeping Genes'!AD$20,35-'Choose Housekeeping Genes'!AD$20),"")</f>
        <v/>
      </c>
      <c r="AC131" s="22" t="str">
        <f>IF(SUM('Control Sample Data'!G$3:G$194)&gt;10,IF(AND(ISNUMBER('Control Sample Data'!G131),'Control Sample Data'!G131&lt;35,'Control Sample Data'!G131&gt;0),'Control Sample Data'!G131-'Choose Housekeeping Genes'!AE$20,35-'Choose Housekeeping Genes'!AE$20),"")</f>
        <v/>
      </c>
      <c r="AD131" s="22" t="str">
        <f>IF(SUM('Control Sample Data'!H$3:H$194)&gt;10,IF(AND(ISNUMBER('Control Sample Data'!H131),'Control Sample Data'!H131&lt;35,'Control Sample Data'!H131&gt;0),'Control Sample Data'!H131-'Choose Housekeeping Genes'!AF$20,35-'Choose Housekeeping Genes'!AF$20),"")</f>
        <v/>
      </c>
      <c r="AE131" s="22" t="str">
        <f>IF(SUM('Control Sample Data'!I$3:I$194)&gt;10,IF(AND(ISNUMBER('Control Sample Data'!I131),'Control Sample Data'!I131&lt;35,'Control Sample Data'!I131&gt;0),'Control Sample Data'!I131-'Choose Housekeeping Genes'!AG$20,35-'Choose Housekeeping Genes'!AG$20),"")</f>
        <v/>
      </c>
      <c r="AF131" s="22" t="str">
        <f>IF(SUM('Control Sample Data'!J$3:J$194)&gt;10,IF(AND(ISNUMBER('Control Sample Data'!J131),'Control Sample Data'!J131&lt;35,'Control Sample Data'!J131&gt;0),'Control Sample Data'!J131-'Choose Housekeeping Genes'!AH$20,35-'Choose Housekeeping Genes'!AH$20),"")</f>
        <v/>
      </c>
      <c r="AG131" s="22" t="str">
        <f>IF(SUM('Control Sample Data'!K$3:K$194)&gt;10,IF(AND(ISNUMBER('Control Sample Data'!K131),'Control Sample Data'!K131&lt;35,'Control Sample Data'!K131&gt;0),'Control Sample Data'!K131-'Choose Housekeeping Genes'!AI$20,35-'Choose Housekeeping Genes'!AI$20),"")</f>
        <v/>
      </c>
      <c r="AH131" s="22" t="str">
        <f>IF(SUM('Control Sample Data'!L$3:L$194)&gt;10,IF(AND(ISNUMBER('Control Sample Data'!L131),'Control Sample Data'!L131&lt;35,'Control Sample Data'!L131&gt;0),'Control Sample Data'!L131-'Choose Housekeeping Genes'!AJ$20,35-'Choose Housekeeping Genes'!AJ$20),"")</f>
        <v/>
      </c>
      <c r="AI131" s="22" t="str">
        <f>IF(SUM('Control Sample Data'!M$3:M$194)&gt;10,IF(AND(ISNUMBER('Control Sample Data'!M131),'Control Sample Data'!M131&lt;35,'Control Sample Data'!M131&gt;0),'Control Sample Data'!M131-'Choose Housekeeping Genes'!AK$20,35-'Choose Housekeeping Genes'!AK$20),"")</f>
        <v/>
      </c>
      <c r="AJ131" s="22" t="str">
        <f>IF(SUM('Control Sample Data'!N$3:N$194)&gt;10,IF(AND(ISNUMBER('Control Sample Data'!N131),'Control Sample Data'!N131&lt;35,'Control Sample Data'!N131&gt;0),'Control Sample Data'!N131-'Choose Housekeeping Genes'!AL$20,35-'Choose Housekeeping Genes'!AL$20),"")</f>
        <v/>
      </c>
      <c r="AK131" s="22" t="str">
        <f>IF(SUM('Control Sample Data'!O$3:O$194)&gt;10,IF(AND(ISNUMBER('Control Sample Data'!O131),'Control Sample Data'!O131&lt;35,'Control Sample Data'!O131&gt;0),'Control Sample Data'!O131-'Choose Housekeeping Genes'!AM$20,35-'Choose Housekeeping Genes'!AM$20),"")</f>
        <v/>
      </c>
      <c r="AL131" s="22" t="str">
        <f>IF(SUM('Control Sample Data'!P$3:P$194)&gt;10,IF(AND(ISNUMBER('Control Sample Data'!P131),'Control Sample Data'!P131&lt;35,'Control Sample Data'!P131&gt;0),'Control Sample Data'!P131-'Choose Housekeeping Genes'!AN$20,35-'Choose Housekeeping Genes'!AN$20),"")</f>
        <v/>
      </c>
      <c r="AM131" s="22" t="str">
        <f>IF(SUM('Control Sample Data'!Q$3:Q$194)&gt;10,IF(AND(ISNUMBER('Control Sample Data'!Q131),'Control Sample Data'!Q131&lt;35,'Control Sample Data'!Q131&gt;0),'Control Sample Data'!Q131-'Choose Housekeeping Genes'!AO$20,35-'Choose Housekeeping Genes'!AO$20),"")</f>
        <v/>
      </c>
      <c r="AN131" s="22" t="str">
        <f>IF(SUM('Control Sample Data'!R$3:R$194)&gt;10,IF(AND(ISNUMBER('Control Sample Data'!R131),'Control Sample Data'!R131&lt;35,'Control Sample Data'!R131&gt;0),'Control Sample Data'!R131-'Choose Housekeeping Genes'!AP$20,35-'Choose Housekeeping Genes'!AP$20),"")</f>
        <v/>
      </c>
      <c r="AO131" s="22" t="str">
        <f>IF(SUM('Control Sample Data'!S$3:S$194)&gt;10,IF(AND(ISNUMBER('Control Sample Data'!S131),'Control Sample Data'!S131&lt;35,'Control Sample Data'!S131&gt;0),'Control Sample Data'!S131-'Choose Housekeeping Genes'!AQ$20,35-'Choose Housekeeping Genes'!AQ$20),"")</f>
        <v/>
      </c>
      <c r="AP131" s="22" t="str">
        <f>IF(SUM('Control Sample Data'!T$3:T$194)&gt;10,IF(AND(ISNUMBER('Control Sample Data'!T131),'Control Sample Data'!T131&lt;35,'Control Sample Data'!T131&gt;0),'Control Sample Data'!T131-'Choose Housekeeping Genes'!AR$20,35-'Choose Housekeeping Genes'!AR$20),"")</f>
        <v/>
      </c>
      <c r="AQ131" s="22" t="str">
        <f>IF(SUM('Control Sample Data'!U$3:U$194)&gt;10,IF(AND(ISNUMBER('Control Sample Data'!U131),'Control Sample Data'!U131&lt;35,'Control Sample Data'!U131&gt;0),'Control Sample Data'!U131-'Choose Housekeeping Genes'!AS$20,35-'Choose Housekeeping Genes'!AS$20),"")</f>
        <v/>
      </c>
      <c r="AR131" s="22" t="str">
        <f>IF(SUM('Control Sample Data'!V$3:V$194)&gt;10,IF(AND(ISNUMBER('Control Sample Data'!V131),'Control Sample Data'!V131&lt;35,'Control Sample Data'!V131&gt;0),'Control Sample Data'!V131-'Choose Housekeeping Genes'!AT$20,35-'Choose Housekeeping Genes'!AT$20),"")</f>
        <v/>
      </c>
      <c r="AS131" s="73" t="str">
        <f>'Control Sample Data'!A131</f>
        <v>Morrbid-2</v>
      </c>
      <c r="AT131" s="21" t="s">
        <v>184</v>
      </c>
      <c r="AU131" s="22" t="str">
        <f ca="1">IF(ISNUMBER(C131-'Choose Housekeeping Genes'!D$12),C131-'Choose Housekeeping Genes'!D$12,"")</f>
        <v/>
      </c>
      <c r="AV131" s="22" t="str">
        <f ca="1">IF(ISNUMBER(D131-'Choose Housekeeping Genes'!E$12),D131-'Choose Housekeeping Genes'!E$12,"")</f>
        <v/>
      </c>
      <c r="AW131" s="22" t="str">
        <f ca="1">IF(ISNUMBER(E131-'Choose Housekeeping Genes'!F$12),E131-'Choose Housekeeping Genes'!F$12,"")</f>
        <v/>
      </c>
      <c r="AX131" s="22" t="str">
        <f ca="1">IF(ISNUMBER(F131-'Choose Housekeeping Genes'!G$12),F131-'Choose Housekeeping Genes'!G$12,"")</f>
        <v/>
      </c>
      <c r="AY131" s="22" t="str">
        <f ca="1">IF(ISNUMBER(G131-'Choose Housekeeping Genes'!H$12),G131-'Choose Housekeeping Genes'!H$12,"")</f>
        <v/>
      </c>
      <c r="AZ131" s="22" t="str">
        <f ca="1">IF(ISNUMBER(H131-'Choose Housekeeping Genes'!I$12),H131-'Choose Housekeeping Genes'!I$12,"")</f>
        <v/>
      </c>
      <c r="BA131" s="22" t="str">
        <f ca="1">IF(ISNUMBER(I131-'Choose Housekeeping Genes'!J$12),I131-'Choose Housekeeping Genes'!J$12,"")</f>
        <v/>
      </c>
      <c r="BB131" s="22" t="str">
        <f ca="1">IF(ISNUMBER(J131-'Choose Housekeeping Genes'!K$12),J131-'Choose Housekeeping Genes'!K$12,"")</f>
        <v/>
      </c>
      <c r="BC131" s="22" t="str">
        <f ca="1">IF(ISNUMBER(K131-'Choose Housekeeping Genes'!L$12),K131-'Choose Housekeeping Genes'!L$12,"")</f>
        <v/>
      </c>
      <c r="BD131" s="22" t="str">
        <f ca="1">IF(ISNUMBER(L131-'Choose Housekeeping Genes'!M$12),L131-'Choose Housekeeping Genes'!M$12,"")</f>
        <v/>
      </c>
      <c r="BE131" s="22" t="str">
        <f ca="1">IF(ISNUMBER(M131-'Choose Housekeeping Genes'!N$12),M131-'Choose Housekeeping Genes'!N$12,"")</f>
        <v/>
      </c>
      <c r="BF131" s="22" t="str">
        <f ca="1">IF(ISNUMBER(N131-'Choose Housekeeping Genes'!O$12),N131-'Choose Housekeeping Genes'!O$12,"")</f>
        <v/>
      </c>
      <c r="BG131" s="22" t="str">
        <f ca="1">IF(ISNUMBER(O131-'Choose Housekeeping Genes'!P$12),O131-'Choose Housekeeping Genes'!P$12,"")</f>
        <v/>
      </c>
      <c r="BH131" s="22" t="str">
        <f ca="1">IF(ISNUMBER(P131-'Choose Housekeeping Genes'!Q$12),P131-'Choose Housekeeping Genes'!Q$12,"")</f>
        <v/>
      </c>
      <c r="BI131" s="22" t="str">
        <f ca="1">IF(ISNUMBER(Q131-'Choose Housekeeping Genes'!R$12),Q131-'Choose Housekeeping Genes'!R$12,"")</f>
        <v/>
      </c>
      <c r="BJ131" s="22" t="str">
        <f ca="1">IF(ISNUMBER(R131-'Choose Housekeeping Genes'!S$12),R131-'Choose Housekeeping Genes'!S$12,"")</f>
        <v/>
      </c>
      <c r="BK131" s="22" t="str">
        <f ca="1">IF(ISNUMBER(S131-'Choose Housekeeping Genes'!T$12),S131-'Choose Housekeeping Genes'!T$12,"")</f>
        <v/>
      </c>
      <c r="BL131" s="22" t="str">
        <f ca="1">IF(ISNUMBER(T131-'Choose Housekeeping Genes'!U$12),T131-'Choose Housekeeping Genes'!U$12,"")</f>
        <v/>
      </c>
      <c r="BM131" s="22" t="str">
        <f ca="1">IF(ISNUMBER(U131-'Choose Housekeeping Genes'!V$12),U131-'Choose Housekeeping Genes'!V$12,"")</f>
        <v/>
      </c>
      <c r="BN131" s="22" t="str">
        <f ca="1">IF(ISNUMBER(V131-'Choose Housekeeping Genes'!W$12),V131-'Choose Housekeeping Genes'!W$12,"")</f>
        <v/>
      </c>
      <c r="BO131" s="147" t="str">
        <f t="shared" ref="BO131:BO162" si="92">W131</f>
        <v>Morrbid-2</v>
      </c>
      <c r="BP131" s="145" t="s">
        <v>184</v>
      </c>
      <c r="BQ131" s="22" t="str">
        <f ca="1">IF(ISNUMBER(Y131-'Choose Housekeeping Genes'!AA$12),Y131-'Choose Housekeeping Genes'!AA$12,"")</f>
        <v/>
      </c>
      <c r="BR131" s="22" t="str">
        <f ca="1">IF(ISNUMBER(Z131-'Choose Housekeeping Genes'!AB$12),Z131-'Choose Housekeeping Genes'!AB$12,"")</f>
        <v/>
      </c>
      <c r="BS131" s="22" t="str">
        <f ca="1">IF(ISNUMBER(AA131-'Choose Housekeeping Genes'!AC$12),AA131-'Choose Housekeeping Genes'!AC$12,"")</f>
        <v/>
      </c>
      <c r="BT131" s="22" t="str">
        <f ca="1">IF(ISNUMBER(AB131-'Choose Housekeeping Genes'!AD$12),AB131-'Choose Housekeeping Genes'!AD$12,"")</f>
        <v/>
      </c>
      <c r="BU131" s="22" t="str">
        <f ca="1">IF(ISNUMBER(AC131-'Choose Housekeeping Genes'!AE$12),AC131-'Choose Housekeeping Genes'!AE$12,"")</f>
        <v/>
      </c>
      <c r="BV131" s="22" t="str">
        <f ca="1">IF(ISNUMBER(AD131-'Choose Housekeeping Genes'!AF$12),AD131-'Choose Housekeeping Genes'!AF$12,"")</f>
        <v/>
      </c>
      <c r="BW131" s="22" t="str">
        <f ca="1">IF(ISNUMBER(AE131-'Choose Housekeeping Genes'!AG$12),AE131-'Choose Housekeeping Genes'!AG$12,"")</f>
        <v/>
      </c>
      <c r="BX131" s="22" t="str">
        <f ca="1">IF(ISNUMBER(AF131-'Choose Housekeeping Genes'!AH$12),AF131-'Choose Housekeeping Genes'!AH$12,"")</f>
        <v/>
      </c>
      <c r="BY131" s="22" t="str">
        <f ca="1">IF(ISNUMBER(AG131-'Choose Housekeeping Genes'!AI$12),AG131-'Choose Housekeeping Genes'!AI$12,"")</f>
        <v/>
      </c>
      <c r="BZ131" s="22" t="str">
        <f ca="1">IF(ISNUMBER(AH131-'Choose Housekeeping Genes'!AJ$12),AH131-'Choose Housekeeping Genes'!AJ$12,"")</f>
        <v/>
      </c>
      <c r="CA131" s="22" t="str">
        <f ca="1">IF(ISNUMBER(AI131-'Choose Housekeeping Genes'!AK$12),AI131-'Choose Housekeeping Genes'!AK$12,"")</f>
        <v/>
      </c>
      <c r="CB131" s="22" t="str">
        <f ca="1">IF(ISNUMBER(AJ131-'Choose Housekeeping Genes'!AL$12),AJ131-'Choose Housekeeping Genes'!AL$12,"")</f>
        <v/>
      </c>
      <c r="CC131" s="22" t="str">
        <f ca="1">IF(ISNUMBER(AK131-'Choose Housekeeping Genes'!AM$12),AK131-'Choose Housekeeping Genes'!AM$12,"")</f>
        <v/>
      </c>
      <c r="CD131" s="22" t="str">
        <f ca="1">IF(ISNUMBER(AL131-'Choose Housekeeping Genes'!AN$12),AL131-'Choose Housekeeping Genes'!AN$12,"")</f>
        <v/>
      </c>
      <c r="CE131" s="22" t="str">
        <f ca="1">IF(ISNUMBER(AM131-'Choose Housekeeping Genes'!AO$12),AM131-'Choose Housekeeping Genes'!AO$12,"")</f>
        <v/>
      </c>
      <c r="CF131" s="22" t="str">
        <f ca="1">IF(ISNUMBER(AN131-'Choose Housekeeping Genes'!AP$12),AN131-'Choose Housekeeping Genes'!AP$12,"")</f>
        <v/>
      </c>
      <c r="CG131" s="22" t="str">
        <f ca="1">IF(ISNUMBER(AO131-'Choose Housekeeping Genes'!AQ$12),AO131-'Choose Housekeeping Genes'!AQ$12,"")</f>
        <v/>
      </c>
      <c r="CH131" s="22" t="str">
        <f ca="1">IF(ISNUMBER(AP131-'Choose Housekeeping Genes'!AR$12),AP131-'Choose Housekeeping Genes'!AR$12,"")</f>
        <v/>
      </c>
      <c r="CI131" s="22" t="str">
        <f ca="1">IF(ISNUMBER(AQ131-'Choose Housekeeping Genes'!AS$12),AQ131-'Choose Housekeeping Genes'!AS$12,"")</f>
        <v/>
      </c>
      <c r="CJ131" s="22" t="str">
        <f ca="1">IF(ISNUMBER(AR131-'Choose Housekeeping Genes'!AT$12),AR131-'Choose Housekeeping Genes'!AT$12,"")</f>
        <v/>
      </c>
      <c r="CK131" s="69" t="e">
        <f t="shared" ca="1" si="49"/>
        <v>#DIV/0!</v>
      </c>
      <c r="CL131" s="148" t="e">
        <f t="shared" ca="1" si="50"/>
        <v>#DIV/0!</v>
      </c>
      <c r="DA131" s="73" t="str">
        <f>'Transcript table'!C139</f>
        <v>Morrbid-2</v>
      </c>
      <c r="DB131" s="21" t="s">
        <v>184</v>
      </c>
      <c r="DC131" s="68" t="str">
        <f t="shared" ca="1" si="51"/>
        <v/>
      </c>
      <c r="DD131" s="68" t="str">
        <f t="shared" ca="1" si="52"/>
        <v/>
      </c>
      <c r="DE131" s="68" t="str">
        <f t="shared" ca="1" si="53"/>
        <v/>
      </c>
      <c r="DF131" s="68" t="str">
        <f t="shared" ca="1" si="54"/>
        <v/>
      </c>
      <c r="DG131" s="68" t="str">
        <f t="shared" ca="1" si="55"/>
        <v/>
      </c>
      <c r="DH131" s="68" t="str">
        <f t="shared" ca="1" si="56"/>
        <v/>
      </c>
      <c r="DI131" s="68" t="str">
        <f t="shared" ca="1" si="57"/>
        <v/>
      </c>
      <c r="DJ131" s="68" t="str">
        <f t="shared" ca="1" si="58"/>
        <v/>
      </c>
      <c r="DK131" s="68" t="str">
        <f t="shared" ca="1" si="59"/>
        <v/>
      </c>
      <c r="DL131" s="68" t="str">
        <f t="shared" ca="1" si="60"/>
        <v/>
      </c>
      <c r="DM131" s="68" t="str">
        <f t="shared" ca="1" si="61"/>
        <v/>
      </c>
      <c r="DN131" s="68" t="str">
        <f t="shared" ca="1" si="62"/>
        <v/>
      </c>
      <c r="DO131" s="68" t="str">
        <f t="shared" ca="1" si="63"/>
        <v/>
      </c>
      <c r="DP131" s="68" t="str">
        <f t="shared" ca="1" si="64"/>
        <v/>
      </c>
      <c r="DQ131" s="68" t="str">
        <f t="shared" ca="1" si="65"/>
        <v/>
      </c>
      <c r="DR131" s="68" t="str">
        <f t="shared" ca="1" si="66"/>
        <v/>
      </c>
      <c r="DS131" s="68" t="str">
        <f t="shared" ca="1" si="67"/>
        <v/>
      </c>
      <c r="DT131" s="68" t="str">
        <f t="shared" ca="1" si="68"/>
        <v/>
      </c>
      <c r="DU131" s="68" t="str">
        <f t="shared" ca="1" si="69"/>
        <v/>
      </c>
      <c r="DV131" s="68" t="str">
        <f t="shared" ca="1" si="70"/>
        <v/>
      </c>
      <c r="DW131" s="146" t="str">
        <f>'Transcript table'!C139</f>
        <v>Morrbid-2</v>
      </c>
      <c r="DX131" s="145" t="s">
        <v>184</v>
      </c>
      <c r="DY131" s="68" t="str">
        <f t="shared" ca="1" si="71"/>
        <v/>
      </c>
      <c r="DZ131" s="68" t="str">
        <f t="shared" ca="1" si="72"/>
        <v/>
      </c>
      <c r="EA131" s="68" t="str">
        <f t="shared" ca="1" si="73"/>
        <v/>
      </c>
      <c r="EB131" s="68" t="str">
        <f t="shared" ca="1" si="74"/>
        <v/>
      </c>
      <c r="EC131" s="68" t="str">
        <f t="shared" ca="1" si="75"/>
        <v/>
      </c>
      <c r="ED131" s="68" t="str">
        <f t="shared" ca="1" si="76"/>
        <v/>
      </c>
      <c r="EE131" s="68" t="str">
        <f t="shared" ca="1" si="77"/>
        <v/>
      </c>
      <c r="EF131" s="68" t="str">
        <f t="shared" ca="1" si="78"/>
        <v/>
      </c>
      <c r="EG131" s="68" t="str">
        <f t="shared" ca="1" si="79"/>
        <v/>
      </c>
      <c r="EH131" s="68" t="str">
        <f t="shared" ca="1" si="80"/>
        <v/>
      </c>
      <c r="EI131" s="68" t="str">
        <f t="shared" ca="1" si="81"/>
        <v/>
      </c>
      <c r="EJ131" s="68" t="str">
        <f t="shared" ca="1" si="82"/>
        <v/>
      </c>
      <c r="EK131" s="68" t="str">
        <f t="shared" ca="1" si="83"/>
        <v/>
      </c>
      <c r="EL131" s="68" t="str">
        <f t="shared" ca="1" si="84"/>
        <v/>
      </c>
      <c r="EM131" s="68" t="str">
        <f t="shared" ca="1" si="85"/>
        <v/>
      </c>
      <c r="EN131" s="68" t="str">
        <f t="shared" ca="1" si="86"/>
        <v/>
      </c>
      <c r="EO131" s="68" t="str">
        <f t="shared" ca="1" si="87"/>
        <v/>
      </c>
      <c r="EP131" s="68" t="str">
        <f t="shared" ca="1" si="88"/>
        <v/>
      </c>
      <c r="EQ131" s="68" t="str">
        <f t="shared" ca="1" si="89"/>
        <v/>
      </c>
      <c r="ER131" s="68" t="str">
        <f t="shared" ca="1" si="90"/>
        <v/>
      </c>
    </row>
    <row r="132" spans="1:148" ht="12.75" customHeight="1">
      <c r="A132" s="139" t="str">
        <f>'Test Sample Data'!A132</f>
        <v>Morrbid-3</v>
      </c>
      <c r="B132" s="141" t="s">
        <v>182</v>
      </c>
      <c r="C132" s="22" t="str">
        <f>IF(SUM('Test Sample Data'!C$3:C$194)&gt;10,IF(AND(ISNUMBER('Test Sample Data'!C132),'Test Sample Data'!C132&lt;35,'Test Sample Data'!C132&gt;0),'Test Sample Data'!C132-'Choose Housekeeping Genes'!D$20,35-'Choose Housekeeping Genes'!D$20),"")</f>
        <v/>
      </c>
      <c r="D132" s="22" t="str">
        <f>IF(SUM('Test Sample Data'!D$3:D$194)&gt;10,IF(AND(ISNUMBER('Test Sample Data'!D132),'Test Sample Data'!D132&lt;35,'Test Sample Data'!D132&gt;0),'Test Sample Data'!D132-'Choose Housekeeping Genes'!E$20,35-'Choose Housekeeping Genes'!E$20),"")</f>
        <v/>
      </c>
      <c r="E132" s="22" t="str">
        <f>IF(SUM('Test Sample Data'!E$3:E$194)&gt;10,IF(AND(ISNUMBER('Test Sample Data'!E132),'Test Sample Data'!E132&lt;35,'Test Sample Data'!E132&gt;0),'Test Sample Data'!E132-'Choose Housekeeping Genes'!F$20,35-'Choose Housekeeping Genes'!F$20),"")</f>
        <v/>
      </c>
      <c r="F132" s="22" t="str">
        <f>IF(SUM('Test Sample Data'!F$3:F$194)&gt;10,IF(AND(ISNUMBER('Test Sample Data'!F132),'Test Sample Data'!F132&lt;35,'Test Sample Data'!F132&gt;0),'Test Sample Data'!F132-'Choose Housekeeping Genes'!G$20,35-'Choose Housekeeping Genes'!G$20),"")</f>
        <v/>
      </c>
      <c r="G132" s="22" t="str">
        <f>IF(SUM('Test Sample Data'!G$3:G$194)&gt;10,IF(AND(ISNUMBER('Test Sample Data'!G132),'Test Sample Data'!G132&lt;35,'Test Sample Data'!G132&gt;0),'Test Sample Data'!G132-'Choose Housekeeping Genes'!H$20,35-'Choose Housekeeping Genes'!H$20),"")</f>
        <v/>
      </c>
      <c r="H132" s="22" t="str">
        <f>IF(SUM('Test Sample Data'!H$3:H$194)&gt;10,IF(AND(ISNUMBER('Test Sample Data'!H132),'Test Sample Data'!H132&lt;35,'Test Sample Data'!H132&gt;0),'Test Sample Data'!H132-'Choose Housekeeping Genes'!I$20,35-'Choose Housekeeping Genes'!I$20),"")</f>
        <v/>
      </c>
      <c r="I132" s="22" t="str">
        <f>IF(SUM('Test Sample Data'!I$3:I$194)&gt;10,IF(AND(ISNUMBER('Test Sample Data'!I132),'Test Sample Data'!I132&lt;35,'Test Sample Data'!I132&gt;0),'Test Sample Data'!I132-'Choose Housekeeping Genes'!J$20,35-'Choose Housekeeping Genes'!J$20),"")</f>
        <v/>
      </c>
      <c r="J132" s="22" t="str">
        <f>IF(SUM('Test Sample Data'!J$3:J$194)&gt;10,IF(AND(ISNUMBER('Test Sample Data'!J132),'Test Sample Data'!J132&lt;35,'Test Sample Data'!J132&gt;0),'Test Sample Data'!J132-'Choose Housekeeping Genes'!K$20,35-'Choose Housekeeping Genes'!K$20),"")</f>
        <v/>
      </c>
      <c r="K132" s="22" t="str">
        <f>IF(SUM('Test Sample Data'!K$3:K$194)&gt;10,IF(AND(ISNUMBER('Test Sample Data'!K132),'Test Sample Data'!K132&lt;35,'Test Sample Data'!K132&gt;0),'Test Sample Data'!K132-'Choose Housekeeping Genes'!L$20,35-'Choose Housekeeping Genes'!L$20),"")</f>
        <v/>
      </c>
      <c r="L132" s="22" t="str">
        <f>IF(SUM('Test Sample Data'!L$3:L$194)&gt;10,IF(AND(ISNUMBER('Test Sample Data'!L132),'Test Sample Data'!L132&lt;35,'Test Sample Data'!L132&gt;0),'Test Sample Data'!L132-'Choose Housekeeping Genes'!M$20,35-'Choose Housekeeping Genes'!M$20),"")</f>
        <v/>
      </c>
      <c r="M132" s="22" t="str">
        <f>IF(SUM('Test Sample Data'!M$3:M$194)&gt;10,IF(AND(ISNUMBER('Test Sample Data'!M132),'Test Sample Data'!M132&lt;35,'Test Sample Data'!M132&gt;0),'Test Sample Data'!M132-'Choose Housekeeping Genes'!N$20,35-'Choose Housekeeping Genes'!N$20),"")</f>
        <v/>
      </c>
      <c r="N132" s="22" t="str">
        <f>IF(SUM('Test Sample Data'!N$3:N$194)&gt;10,IF(AND(ISNUMBER('Test Sample Data'!N132),'Test Sample Data'!N132&lt;35,'Test Sample Data'!N132&gt;0),'Test Sample Data'!N132-'Choose Housekeeping Genes'!O$20,35-'Choose Housekeeping Genes'!O$20),"")</f>
        <v/>
      </c>
      <c r="O132" s="22" t="str">
        <f>IF(SUM('Test Sample Data'!O$3:O$194)&gt;10,IF(AND(ISNUMBER('Test Sample Data'!O132),'Test Sample Data'!O132&lt;35,'Test Sample Data'!O132&gt;0),'Test Sample Data'!O132-'Choose Housekeeping Genes'!P$20,35-'Choose Housekeeping Genes'!P$20),"")</f>
        <v/>
      </c>
      <c r="P132" s="22" t="str">
        <f>IF(SUM('Test Sample Data'!P$3:P$194)&gt;10,IF(AND(ISNUMBER('Test Sample Data'!P132),'Test Sample Data'!P132&lt;35,'Test Sample Data'!P132&gt;0),'Test Sample Data'!P132-'Choose Housekeeping Genes'!Q$20,35-'Choose Housekeeping Genes'!Q$20),"")</f>
        <v/>
      </c>
      <c r="Q132" s="22" t="str">
        <f>IF(SUM('Test Sample Data'!Q$3:Q$194)&gt;10,IF(AND(ISNUMBER('Test Sample Data'!Q132),'Test Sample Data'!Q132&lt;35,'Test Sample Data'!Q132&gt;0),'Test Sample Data'!Q132-'Choose Housekeeping Genes'!R$20,35-'Choose Housekeeping Genes'!R$20),"")</f>
        <v/>
      </c>
      <c r="R132" s="22" t="str">
        <f>IF(SUM('Test Sample Data'!R$3:R$194)&gt;10,IF(AND(ISNUMBER('Test Sample Data'!R132),'Test Sample Data'!R132&lt;35,'Test Sample Data'!R132&gt;0),'Test Sample Data'!R132-'Choose Housekeeping Genes'!S$20,35-'Choose Housekeeping Genes'!S$20),"")</f>
        <v/>
      </c>
      <c r="S132" s="22" t="str">
        <f>IF(SUM('Test Sample Data'!S$3:S$194)&gt;10,IF(AND(ISNUMBER('Test Sample Data'!S132),'Test Sample Data'!S132&lt;35,'Test Sample Data'!S132&gt;0),'Test Sample Data'!S132-'Choose Housekeeping Genes'!T$20,35-'Choose Housekeeping Genes'!T$20),"")</f>
        <v/>
      </c>
      <c r="T132" s="22" t="str">
        <f>IF(SUM('Test Sample Data'!T$3:T$194)&gt;10,IF(AND(ISNUMBER('Test Sample Data'!T132),'Test Sample Data'!T132&lt;35,'Test Sample Data'!T132&gt;0),'Test Sample Data'!T132-'Choose Housekeeping Genes'!U$20,35-'Choose Housekeeping Genes'!U$20),"")</f>
        <v/>
      </c>
      <c r="U132" s="22" t="str">
        <f>IF(SUM('Test Sample Data'!U$3:U$194)&gt;10,IF(AND(ISNUMBER('Test Sample Data'!U132),'Test Sample Data'!U132&lt;35,'Test Sample Data'!U132&gt;0),'Test Sample Data'!U132-'Choose Housekeeping Genes'!V$20,35-'Choose Housekeeping Genes'!V$20),"")</f>
        <v/>
      </c>
      <c r="V132" s="22" t="str">
        <f>IF(SUM('Test Sample Data'!V$3:V$194)&gt;10,IF(AND(ISNUMBER('Test Sample Data'!V132),'Test Sample Data'!V132&lt;35,'Test Sample Data'!V132&gt;0),'Test Sample Data'!V132-'Choose Housekeeping Genes'!W$20,35-'Choose Housekeeping Genes'!W$20),"")</f>
        <v/>
      </c>
      <c r="W132" s="144" t="str">
        <f>'Control Sample Data'!A132</f>
        <v>Morrbid-3</v>
      </c>
      <c r="X132" s="145" t="s">
        <v>182</v>
      </c>
      <c r="Y132" s="22" t="str">
        <f>IF(SUM('Control Sample Data'!C$3:C$194)&gt;10,IF(AND(ISNUMBER('Control Sample Data'!C132),'Control Sample Data'!C132&lt;35,'Control Sample Data'!C132&gt;0),'Control Sample Data'!C132-'Choose Housekeeping Genes'!AA$20,35-'Choose Housekeeping Genes'!AA$20),"")</f>
        <v/>
      </c>
      <c r="Z132" s="22" t="str">
        <f>IF(SUM('Control Sample Data'!D$3:D$194)&gt;10,IF(AND(ISNUMBER('Control Sample Data'!D132),'Control Sample Data'!D132&lt;35,'Control Sample Data'!D132&gt;0),'Control Sample Data'!D132-'Choose Housekeeping Genes'!AB$20,35-'Choose Housekeeping Genes'!AB$20),"")</f>
        <v/>
      </c>
      <c r="AA132" s="22" t="str">
        <f>IF(SUM('Control Sample Data'!E$3:E$194)&gt;10,IF(AND(ISNUMBER('Control Sample Data'!E132),'Control Sample Data'!E132&lt;35,'Control Sample Data'!E132&gt;0),'Control Sample Data'!E132-'Choose Housekeeping Genes'!AC$20,35-'Choose Housekeeping Genes'!AC$20),"")</f>
        <v/>
      </c>
      <c r="AB132" s="22" t="str">
        <f>IF(SUM('Control Sample Data'!F$3:F$194)&gt;10,IF(AND(ISNUMBER('Control Sample Data'!F132),'Control Sample Data'!F132&lt;35,'Control Sample Data'!F132&gt;0),'Control Sample Data'!F132-'Choose Housekeeping Genes'!AD$20,35-'Choose Housekeeping Genes'!AD$20),"")</f>
        <v/>
      </c>
      <c r="AC132" s="22" t="str">
        <f>IF(SUM('Control Sample Data'!G$3:G$194)&gt;10,IF(AND(ISNUMBER('Control Sample Data'!G132),'Control Sample Data'!G132&lt;35,'Control Sample Data'!G132&gt;0),'Control Sample Data'!G132-'Choose Housekeeping Genes'!AE$20,35-'Choose Housekeeping Genes'!AE$20),"")</f>
        <v/>
      </c>
      <c r="AD132" s="22" t="str">
        <f>IF(SUM('Control Sample Data'!H$3:H$194)&gt;10,IF(AND(ISNUMBER('Control Sample Data'!H132),'Control Sample Data'!H132&lt;35,'Control Sample Data'!H132&gt;0),'Control Sample Data'!H132-'Choose Housekeeping Genes'!AF$20,35-'Choose Housekeeping Genes'!AF$20),"")</f>
        <v/>
      </c>
      <c r="AE132" s="22" t="str">
        <f>IF(SUM('Control Sample Data'!I$3:I$194)&gt;10,IF(AND(ISNUMBER('Control Sample Data'!I132),'Control Sample Data'!I132&lt;35,'Control Sample Data'!I132&gt;0),'Control Sample Data'!I132-'Choose Housekeeping Genes'!AG$20,35-'Choose Housekeeping Genes'!AG$20),"")</f>
        <v/>
      </c>
      <c r="AF132" s="22" t="str">
        <f>IF(SUM('Control Sample Data'!J$3:J$194)&gt;10,IF(AND(ISNUMBER('Control Sample Data'!J132),'Control Sample Data'!J132&lt;35,'Control Sample Data'!J132&gt;0),'Control Sample Data'!J132-'Choose Housekeeping Genes'!AH$20,35-'Choose Housekeeping Genes'!AH$20),"")</f>
        <v/>
      </c>
      <c r="AG132" s="22" t="str">
        <f>IF(SUM('Control Sample Data'!K$3:K$194)&gt;10,IF(AND(ISNUMBER('Control Sample Data'!K132),'Control Sample Data'!K132&lt;35,'Control Sample Data'!K132&gt;0),'Control Sample Data'!K132-'Choose Housekeeping Genes'!AI$20,35-'Choose Housekeeping Genes'!AI$20),"")</f>
        <v/>
      </c>
      <c r="AH132" s="22" t="str">
        <f>IF(SUM('Control Sample Data'!L$3:L$194)&gt;10,IF(AND(ISNUMBER('Control Sample Data'!L132),'Control Sample Data'!L132&lt;35,'Control Sample Data'!L132&gt;0),'Control Sample Data'!L132-'Choose Housekeeping Genes'!AJ$20,35-'Choose Housekeeping Genes'!AJ$20),"")</f>
        <v/>
      </c>
      <c r="AI132" s="22" t="str">
        <f>IF(SUM('Control Sample Data'!M$3:M$194)&gt;10,IF(AND(ISNUMBER('Control Sample Data'!M132),'Control Sample Data'!M132&lt;35,'Control Sample Data'!M132&gt;0),'Control Sample Data'!M132-'Choose Housekeeping Genes'!AK$20,35-'Choose Housekeeping Genes'!AK$20),"")</f>
        <v/>
      </c>
      <c r="AJ132" s="22" t="str">
        <f>IF(SUM('Control Sample Data'!N$3:N$194)&gt;10,IF(AND(ISNUMBER('Control Sample Data'!N132),'Control Sample Data'!N132&lt;35,'Control Sample Data'!N132&gt;0),'Control Sample Data'!N132-'Choose Housekeeping Genes'!AL$20,35-'Choose Housekeeping Genes'!AL$20),"")</f>
        <v/>
      </c>
      <c r="AK132" s="22" t="str">
        <f>IF(SUM('Control Sample Data'!O$3:O$194)&gt;10,IF(AND(ISNUMBER('Control Sample Data'!O132),'Control Sample Data'!O132&lt;35,'Control Sample Data'!O132&gt;0),'Control Sample Data'!O132-'Choose Housekeeping Genes'!AM$20,35-'Choose Housekeeping Genes'!AM$20),"")</f>
        <v/>
      </c>
      <c r="AL132" s="22" t="str">
        <f>IF(SUM('Control Sample Data'!P$3:P$194)&gt;10,IF(AND(ISNUMBER('Control Sample Data'!P132),'Control Sample Data'!P132&lt;35,'Control Sample Data'!P132&gt;0),'Control Sample Data'!P132-'Choose Housekeeping Genes'!AN$20,35-'Choose Housekeeping Genes'!AN$20),"")</f>
        <v/>
      </c>
      <c r="AM132" s="22" t="str">
        <f>IF(SUM('Control Sample Data'!Q$3:Q$194)&gt;10,IF(AND(ISNUMBER('Control Sample Data'!Q132),'Control Sample Data'!Q132&lt;35,'Control Sample Data'!Q132&gt;0),'Control Sample Data'!Q132-'Choose Housekeeping Genes'!AO$20,35-'Choose Housekeeping Genes'!AO$20),"")</f>
        <v/>
      </c>
      <c r="AN132" s="22" t="str">
        <f>IF(SUM('Control Sample Data'!R$3:R$194)&gt;10,IF(AND(ISNUMBER('Control Sample Data'!R132),'Control Sample Data'!R132&lt;35,'Control Sample Data'!R132&gt;0),'Control Sample Data'!R132-'Choose Housekeeping Genes'!AP$20,35-'Choose Housekeeping Genes'!AP$20),"")</f>
        <v/>
      </c>
      <c r="AO132" s="22" t="str">
        <f>IF(SUM('Control Sample Data'!S$3:S$194)&gt;10,IF(AND(ISNUMBER('Control Sample Data'!S132),'Control Sample Data'!S132&lt;35,'Control Sample Data'!S132&gt;0),'Control Sample Data'!S132-'Choose Housekeeping Genes'!AQ$20,35-'Choose Housekeeping Genes'!AQ$20),"")</f>
        <v/>
      </c>
      <c r="AP132" s="22" t="str">
        <f>IF(SUM('Control Sample Data'!T$3:T$194)&gt;10,IF(AND(ISNUMBER('Control Sample Data'!T132),'Control Sample Data'!T132&lt;35,'Control Sample Data'!T132&gt;0),'Control Sample Data'!T132-'Choose Housekeeping Genes'!AR$20,35-'Choose Housekeeping Genes'!AR$20),"")</f>
        <v/>
      </c>
      <c r="AQ132" s="22" t="str">
        <f>IF(SUM('Control Sample Data'!U$3:U$194)&gt;10,IF(AND(ISNUMBER('Control Sample Data'!U132),'Control Sample Data'!U132&lt;35,'Control Sample Data'!U132&gt;0),'Control Sample Data'!U132-'Choose Housekeeping Genes'!AS$20,35-'Choose Housekeeping Genes'!AS$20),"")</f>
        <v/>
      </c>
      <c r="AR132" s="22" t="str">
        <f>IF(SUM('Control Sample Data'!V$3:V$194)&gt;10,IF(AND(ISNUMBER('Control Sample Data'!V132),'Control Sample Data'!V132&lt;35,'Control Sample Data'!V132&gt;0),'Control Sample Data'!V132-'Choose Housekeeping Genes'!AT$20,35-'Choose Housekeeping Genes'!AT$20),"")</f>
        <v/>
      </c>
      <c r="AS132" s="73" t="str">
        <f>'Control Sample Data'!A132</f>
        <v>Morrbid-3</v>
      </c>
      <c r="AT132" s="21" t="s">
        <v>182</v>
      </c>
      <c r="AU132" s="22" t="str">
        <f ca="1">IF(ISNUMBER(C132-'Choose Housekeeping Genes'!D$12),C132-'Choose Housekeeping Genes'!D$12,"")</f>
        <v/>
      </c>
      <c r="AV132" s="22" t="str">
        <f ca="1">IF(ISNUMBER(D132-'Choose Housekeeping Genes'!E$12),D132-'Choose Housekeeping Genes'!E$12,"")</f>
        <v/>
      </c>
      <c r="AW132" s="22" t="str">
        <f ca="1">IF(ISNUMBER(E132-'Choose Housekeeping Genes'!F$12),E132-'Choose Housekeeping Genes'!F$12,"")</f>
        <v/>
      </c>
      <c r="AX132" s="22" t="str">
        <f ca="1">IF(ISNUMBER(F132-'Choose Housekeeping Genes'!G$12),F132-'Choose Housekeeping Genes'!G$12,"")</f>
        <v/>
      </c>
      <c r="AY132" s="22" t="str">
        <f ca="1">IF(ISNUMBER(G132-'Choose Housekeeping Genes'!H$12),G132-'Choose Housekeeping Genes'!H$12,"")</f>
        <v/>
      </c>
      <c r="AZ132" s="22" t="str">
        <f ca="1">IF(ISNUMBER(H132-'Choose Housekeeping Genes'!I$12),H132-'Choose Housekeeping Genes'!I$12,"")</f>
        <v/>
      </c>
      <c r="BA132" s="22" t="str">
        <f ca="1">IF(ISNUMBER(I132-'Choose Housekeeping Genes'!J$12),I132-'Choose Housekeeping Genes'!J$12,"")</f>
        <v/>
      </c>
      <c r="BB132" s="22" t="str">
        <f ca="1">IF(ISNUMBER(J132-'Choose Housekeeping Genes'!K$12),J132-'Choose Housekeeping Genes'!K$12,"")</f>
        <v/>
      </c>
      <c r="BC132" s="22" t="str">
        <f ca="1">IF(ISNUMBER(K132-'Choose Housekeeping Genes'!L$12),K132-'Choose Housekeeping Genes'!L$12,"")</f>
        <v/>
      </c>
      <c r="BD132" s="22" t="str">
        <f ca="1">IF(ISNUMBER(L132-'Choose Housekeeping Genes'!M$12),L132-'Choose Housekeeping Genes'!M$12,"")</f>
        <v/>
      </c>
      <c r="BE132" s="22" t="str">
        <f ca="1">IF(ISNUMBER(M132-'Choose Housekeeping Genes'!N$12),M132-'Choose Housekeeping Genes'!N$12,"")</f>
        <v/>
      </c>
      <c r="BF132" s="22" t="str">
        <f ca="1">IF(ISNUMBER(N132-'Choose Housekeeping Genes'!O$12),N132-'Choose Housekeeping Genes'!O$12,"")</f>
        <v/>
      </c>
      <c r="BG132" s="22" t="str">
        <f ca="1">IF(ISNUMBER(O132-'Choose Housekeeping Genes'!P$12),O132-'Choose Housekeeping Genes'!P$12,"")</f>
        <v/>
      </c>
      <c r="BH132" s="22" t="str">
        <f ca="1">IF(ISNUMBER(P132-'Choose Housekeeping Genes'!Q$12),P132-'Choose Housekeeping Genes'!Q$12,"")</f>
        <v/>
      </c>
      <c r="BI132" s="22" t="str">
        <f ca="1">IF(ISNUMBER(Q132-'Choose Housekeeping Genes'!R$12),Q132-'Choose Housekeeping Genes'!R$12,"")</f>
        <v/>
      </c>
      <c r="BJ132" s="22" t="str">
        <f ca="1">IF(ISNUMBER(R132-'Choose Housekeeping Genes'!S$12),R132-'Choose Housekeeping Genes'!S$12,"")</f>
        <v/>
      </c>
      <c r="BK132" s="22" t="str">
        <f ca="1">IF(ISNUMBER(S132-'Choose Housekeeping Genes'!T$12),S132-'Choose Housekeeping Genes'!T$12,"")</f>
        <v/>
      </c>
      <c r="BL132" s="22" t="str">
        <f ca="1">IF(ISNUMBER(T132-'Choose Housekeeping Genes'!U$12),T132-'Choose Housekeeping Genes'!U$12,"")</f>
        <v/>
      </c>
      <c r="BM132" s="22" t="str">
        <f ca="1">IF(ISNUMBER(U132-'Choose Housekeeping Genes'!V$12),U132-'Choose Housekeeping Genes'!V$12,"")</f>
        <v/>
      </c>
      <c r="BN132" s="22" t="str">
        <f ca="1">IF(ISNUMBER(V132-'Choose Housekeeping Genes'!W$12),V132-'Choose Housekeeping Genes'!W$12,"")</f>
        <v/>
      </c>
      <c r="BO132" s="147" t="str">
        <f t="shared" si="92"/>
        <v>Morrbid-3</v>
      </c>
      <c r="BP132" s="145" t="s">
        <v>182</v>
      </c>
      <c r="BQ132" s="22" t="str">
        <f ca="1">IF(ISNUMBER(Y132-'Choose Housekeeping Genes'!AA$12),Y132-'Choose Housekeeping Genes'!AA$12,"")</f>
        <v/>
      </c>
      <c r="BR132" s="22" t="str">
        <f ca="1">IF(ISNUMBER(Z132-'Choose Housekeeping Genes'!AB$12),Z132-'Choose Housekeeping Genes'!AB$12,"")</f>
        <v/>
      </c>
      <c r="BS132" s="22" t="str">
        <f ca="1">IF(ISNUMBER(AA132-'Choose Housekeeping Genes'!AC$12),AA132-'Choose Housekeeping Genes'!AC$12,"")</f>
        <v/>
      </c>
      <c r="BT132" s="22" t="str">
        <f ca="1">IF(ISNUMBER(AB132-'Choose Housekeeping Genes'!AD$12),AB132-'Choose Housekeeping Genes'!AD$12,"")</f>
        <v/>
      </c>
      <c r="BU132" s="22" t="str">
        <f ca="1">IF(ISNUMBER(AC132-'Choose Housekeeping Genes'!AE$12),AC132-'Choose Housekeeping Genes'!AE$12,"")</f>
        <v/>
      </c>
      <c r="BV132" s="22" t="str">
        <f ca="1">IF(ISNUMBER(AD132-'Choose Housekeeping Genes'!AF$12),AD132-'Choose Housekeeping Genes'!AF$12,"")</f>
        <v/>
      </c>
      <c r="BW132" s="22" t="str">
        <f ca="1">IF(ISNUMBER(AE132-'Choose Housekeeping Genes'!AG$12),AE132-'Choose Housekeeping Genes'!AG$12,"")</f>
        <v/>
      </c>
      <c r="BX132" s="22" t="str">
        <f ca="1">IF(ISNUMBER(AF132-'Choose Housekeeping Genes'!AH$12),AF132-'Choose Housekeeping Genes'!AH$12,"")</f>
        <v/>
      </c>
      <c r="BY132" s="22" t="str">
        <f ca="1">IF(ISNUMBER(AG132-'Choose Housekeeping Genes'!AI$12),AG132-'Choose Housekeeping Genes'!AI$12,"")</f>
        <v/>
      </c>
      <c r="BZ132" s="22" t="str">
        <f ca="1">IF(ISNUMBER(AH132-'Choose Housekeeping Genes'!AJ$12),AH132-'Choose Housekeeping Genes'!AJ$12,"")</f>
        <v/>
      </c>
      <c r="CA132" s="22" t="str">
        <f ca="1">IF(ISNUMBER(AI132-'Choose Housekeeping Genes'!AK$12),AI132-'Choose Housekeeping Genes'!AK$12,"")</f>
        <v/>
      </c>
      <c r="CB132" s="22" t="str">
        <f ca="1">IF(ISNUMBER(AJ132-'Choose Housekeeping Genes'!AL$12),AJ132-'Choose Housekeeping Genes'!AL$12,"")</f>
        <v/>
      </c>
      <c r="CC132" s="22" t="str">
        <f ca="1">IF(ISNUMBER(AK132-'Choose Housekeeping Genes'!AM$12),AK132-'Choose Housekeeping Genes'!AM$12,"")</f>
        <v/>
      </c>
      <c r="CD132" s="22" t="str">
        <f ca="1">IF(ISNUMBER(AL132-'Choose Housekeeping Genes'!AN$12),AL132-'Choose Housekeeping Genes'!AN$12,"")</f>
        <v/>
      </c>
      <c r="CE132" s="22" t="str">
        <f ca="1">IF(ISNUMBER(AM132-'Choose Housekeeping Genes'!AO$12),AM132-'Choose Housekeeping Genes'!AO$12,"")</f>
        <v/>
      </c>
      <c r="CF132" s="22" t="str">
        <f ca="1">IF(ISNUMBER(AN132-'Choose Housekeeping Genes'!AP$12),AN132-'Choose Housekeeping Genes'!AP$12,"")</f>
        <v/>
      </c>
      <c r="CG132" s="22" t="str">
        <f ca="1">IF(ISNUMBER(AO132-'Choose Housekeeping Genes'!AQ$12),AO132-'Choose Housekeeping Genes'!AQ$12,"")</f>
        <v/>
      </c>
      <c r="CH132" s="22" t="str">
        <f ca="1">IF(ISNUMBER(AP132-'Choose Housekeeping Genes'!AR$12),AP132-'Choose Housekeeping Genes'!AR$12,"")</f>
        <v/>
      </c>
      <c r="CI132" s="22" t="str">
        <f ca="1">IF(ISNUMBER(AQ132-'Choose Housekeeping Genes'!AS$12),AQ132-'Choose Housekeeping Genes'!AS$12,"")</f>
        <v/>
      </c>
      <c r="CJ132" s="22" t="str">
        <f ca="1">IF(ISNUMBER(AR132-'Choose Housekeeping Genes'!AT$12),AR132-'Choose Housekeeping Genes'!AT$12,"")</f>
        <v/>
      </c>
      <c r="CK132" s="69" t="e">
        <f t="shared" ref="CK132:CK194" ca="1" si="93">AVERAGE(AU132:BN132)</f>
        <v>#DIV/0!</v>
      </c>
      <c r="CL132" s="148" t="e">
        <f t="shared" ref="CL132:CL194" ca="1" si="94">AVERAGE(BQ132:CJ132)</f>
        <v>#DIV/0!</v>
      </c>
      <c r="DA132" s="73" t="str">
        <f>'Transcript table'!C140</f>
        <v>Morrbid-3</v>
      </c>
      <c r="DB132" s="21" t="s">
        <v>182</v>
      </c>
      <c r="DC132" s="68" t="str">
        <f t="shared" ref="DC132:DC194" ca="1" si="95">IF(ISNUMBER(2^-AU132),2^-AU132,"")</f>
        <v/>
      </c>
      <c r="DD132" s="68" t="str">
        <f t="shared" ref="DD132:DD194" ca="1" si="96">IF(ISNUMBER(2^-AV132),2^-AV132,"")</f>
        <v/>
      </c>
      <c r="DE132" s="68" t="str">
        <f t="shared" ref="DE132:DE194" ca="1" si="97">IF(ISNUMBER(2^-AW132),2^-AW132,"")</f>
        <v/>
      </c>
      <c r="DF132" s="68" t="str">
        <f t="shared" ref="DF132:DF194" ca="1" si="98">IF(ISNUMBER(2^-AX132),2^-AX132,"")</f>
        <v/>
      </c>
      <c r="DG132" s="68" t="str">
        <f t="shared" ref="DG132:DG194" ca="1" si="99">IF(ISNUMBER(2^-AY132),2^-AY132,"")</f>
        <v/>
      </c>
      <c r="DH132" s="68" t="str">
        <f t="shared" ref="DH132:DH194" ca="1" si="100">IF(ISNUMBER(2^-AZ132),2^-AZ132,"")</f>
        <v/>
      </c>
      <c r="DI132" s="68" t="str">
        <f t="shared" ref="DI132:DI194" ca="1" si="101">IF(ISNUMBER(2^-BA132),2^-BA132,"")</f>
        <v/>
      </c>
      <c r="DJ132" s="68" t="str">
        <f t="shared" ref="DJ132:DJ194" ca="1" si="102">IF(ISNUMBER(2^-BB132),2^-BB132,"")</f>
        <v/>
      </c>
      <c r="DK132" s="68" t="str">
        <f t="shared" ref="DK132:DK194" ca="1" si="103">IF(ISNUMBER(2^-BC132),2^-BC132,"")</f>
        <v/>
      </c>
      <c r="DL132" s="68" t="str">
        <f t="shared" ref="DL132:DL194" ca="1" si="104">IF(ISNUMBER(2^-BD132),2^-BD132,"")</f>
        <v/>
      </c>
      <c r="DM132" s="68" t="str">
        <f t="shared" ref="DM132:DM194" ca="1" si="105">IF(ISNUMBER(2^-BE132),2^-BE132,"")</f>
        <v/>
      </c>
      <c r="DN132" s="68" t="str">
        <f t="shared" ref="DN132:DN194" ca="1" si="106">IF(ISNUMBER(2^-BF132),2^-BF132,"")</f>
        <v/>
      </c>
      <c r="DO132" s="68" t="str">
        <f t="shared" ref="DO132:DO194" ca="1" si="107">IF(ISNUMBER(2^-BG132),2^-BG132,"")</f>
        <v/>
      </c>
      <c r="DP132" s="68" t="str">
        <f t="shared" ref="DP132:DP194" ca="1" si="108">IF(ISNUMBER(2^-BH132),2^-BH132,"")</f>
        <v/>
      </c>
      <c r="DQ132" s="68" t="str">
        <f t="shared" ref="DQ132:DQ194" ca="1" si="109">IF(ISNUMBER(2^-BI132),2^-BI132,"")</f>
        <v/>
      </c>
      <c r="DR132" s="68" t="str">
        <f t="shared" ref="DR132:DR194" ca="1" si="110">IF(ISNUMBER(2^-BJ132),2^-BJ132,"")</f>
        <v/>
      </c>
      <c r="DS132" s="68" t="str">
        <f t="shared" ref="DS132:DS194" ca="1" si="111">IF(ISNUMBER(2^-BK132),2^-BK132,"")</f>
        <v/>
      </c>
      <c r="DT132" s="68" t="str">
        <f t="shared" ref="DT132:DT194" ca="1" si="112">IF(ISNUMBER(2^-BL132),2^-BL132,"")</f>
        <v/>
      </c>
      <c r="DU132" s="68" t="str">
        <f t="shared" ref="DU132:DU194" ca="1" si="113">IF(ISNUMBER(2^-BM132),2^-BM132,"")</f>
        <v/>
      </c>
      <c r="DV132" s="68" t="str">
        <f t="shared" ref="DV132:DV194" ca="1" si="114">IF(ISNUMBER(2^-BN132),2^-BN132,"")</f>
        <v/>
      </c>
      <c r="DW132" s="146" t="str">
        <f>'Transcript table'!C140</f>
        <v>Morrbid-3</v>
      </c>
      <c r="DX132" s="145" t="s">
        <v>182</v>
      </c>
      <c r="DY132" s="68" t="str">
        <f t="shared" ref="DY132:DY194" ca="1" si="115">IF(ISNUMBER(2^-BQ132),2^-BQ132,"")</f>
        <v/>
      </c>
      <c r="DZ132" s="68" t="str">
        <f t="shared" ref="DZ132:DZ194" ca="1" si="116">IF(ISNUMBER(2^-BR132),2^-BR132,"")</f>
        <v/>
      </c>
      <c r="EA132" s="68" t="str">
        <f t="shared" ref="EA132:EA194" ca="1" si="117">IF(ISNUMBER(2^-BS132),2^-BS132,"")</f>
        <v/>
      </c>
      <c r="EB132" s="68" t="str">
        <f t="shared" ref="EB132:EB194" ca="1" si="118">IF(ISNUMBER(2^-BT132),2^-BT132,"")</f>
        <v/>
      </c>
      <c r="EC132" s="68" t="str">
        <f t="shared" ref="EC132:EC194" ca="1" si="119">IF(ISNUMBER(2^-BU132),2^-BU132,"")</f>
        <v/>
      </c>
      <c r="ED132" s="68" t="str">
        <f t="shared" ref="ED132:ED194" ca="1" si="120">IF(ISNUMBER(2^-BV132),2^-BV132,"")</f>
        <v/>
      </c>
      <c r="EE132" s="68" t="str">
        <f t="shared" ref="EE132:EE194" ca="1" si="121">IF(ISNUMBER(2^-BW132),2^-BW132,"")</f>
        <v/>
      </c>
      <c r="EF132" s="68" t="str">
        <f t="shared" ref="EF132:EF194" ca="1" si="122">IF(ISNUMBER(2^-BX132),2^-BX132,"")</f>
        <v/>
      </c>
      <c r="EG132" s="68" t="str">
        <f t="shared" ref="EG132:EG194" ca="1" si="123">IF(ISNUMBER(2^-BY132),2^-BY132,"")</f>
        <v/>
      </c>
      <c r="EH132" s="68" t="str">
        <f t="shared" ref="EH132:EH194" ca="1" si="124">IF(ISNUMBER(2^-BZ132),2^-BZ132,"")</f>
        <v/>
      </c>
      <c r="EI132" s="68" t="str">
        <f t="shared" ref="EI132:EI194" ca="1" si="125">IF(ISNUMBER(2^-CA132),2^-CA132,"")</f>
        <v/>
      </c>
      <c r="EJ132" s="68" t="str">
        <f t="shared" ref="EJ132:EJ194" ca="1" si="126">IF(ISNUMBER(2^-CB132),2^-CB132,"")</f>
        <v/>
      </c>
      <c r="EK132" s="68" t="str">
        <f t="shared" ref="EK132:EK194" ca="1" si="127">IF(ISNUMBER(2^-CC132),2^-CC132,"")</f>
        <v/>
      </c>
      <c r="EL132" s="68" t="str">
        <f t="shared" ref="EL132:EL194" ca="1" si="128">IF(ISNUMBER(2^-CD132),2^-CD132,"")</f>
        <v/>
      </c>
      <c r="EM132" s="68" t="str">
        <f t="shared" ref="EM132:EM194" ca="1" si="129">IF(ISNUMBER(2^-CE132),2^-CE132,"")</f>
        <v/>
      </c>
      <c r="EN132" s="68" t="str">
        <f t="shared" ref="EN132:EN194" ca="1" si="130">IF(ISNUMBER(2^-CF132),2^-CF132,"")</f>
        <v/>
      </c>
      <c r="EO132" s="68" t="str">
        <f t="shared" ref="EO132:EO194" ca="1" si="131">IF(ISNUMBER(2^-CG132),2^-CG132,"")</f>
        <v/>
      </c>
      <c r="EP132" s="68" t="str">
        <f t="shared" ref="EP132:EP194" ca="1" si="132">IF(ISNUMBER(2^-CH132),2^-CH132,"")</f>
        <v/>
      </c>
      <c r="EQ132" s="68" t="str">
        <f t="shared" ref="EQ132:EQ194" ca="1" si="133">IF(ISNUMBER(2^-CI132),2^-CI132,"")</f>
        <v/>
      </c>
      <c r="ER132" s="68" t="str">
        <f t="shared" ref="ER132:ER194" ca="1" si="134">IF(ISNUMBER(2^-CJ132),2^-CJ132,"")</f>
        <v/>
      </c>
    </row>
    <row r="133" spans="1:148" ht="12.75" customHeight="1">
      <c r="A133" s="139" t="str">
        <f>'Test Sample Data'!A133</f>
        <v>Msx1os</v>
      </c>
      <c r="B133" s="141" t="s">
        <v>180</v>
      </c>
      <c r="C133" s="22" t="str">
        <f>IF(SUM('Test Sample Data'!C$3:C$194)&gt;10,IF(AND(ISNUMBER('Test Sample Data'!C133),'Test Sample Data'!C133&lt;35,'Test Sample Data'!C133&gt;0),'Test Sample Data'!C133-'Choose Housekeeping Genes'!D$20,35-'Choose Housekeeping Genes'!D$20),"")</f>
        <v/>
      </c>
      <c r="D133" s="22" t="str">
        <f>IF(SUM('Test Sample Data'!D$3:D$194)&gt;10,IF(AND(ISNUMBER('Test Sample Data'!D133),'Test Sample Data'!D133&lt;35,'Test Sample Data'!D133&gt;0),'Test Sample Data'!D133-'Choose Housekeeping Genes'!E$20,35-'Choose Housekeeping Genes'!E$20),"")</f>
        <v/>
      </c>
      <c r="E133" s="22" t="str">
        <f>IF(SUM('Test Sample Data'!E$3:E$194)&gt;10,IF(AND(ISNUMBER('Test Sample Data'!E133),'Test Sample Data'!E133&lt;35,'Test Sample Data'!E133&gt;0),'Test Sample Data'!E133-'Choose Housekeeping Genes'!F$20,35-'Choose Housekeeping Genes'!F$20),"")</f>
        <v/>
      </c>
      <c r="F133" s="22" t="str">
        <f>IF(SUM('Test Sample Data'!F$3:F$194)&gt;10,IF(AND(ISNUMBER('Test Sample Data'!F133),'Test Sample Data'!F133&lt;35,'Test Sample Data'!F133&gt;0),'Test Sample Data'!F133-'Choose Housekeeping Genes'!G$20,35-'Choose Housekeeping Genes'!G$20),"")</f>
        <v/>
      </c>
      <c r="G133" s="22" t="str">
        <f>IF(SUM('Test Sample Data'!G$3:G$194)&gt;10,IF(AND(ISNUMBER('Test Sample Data'!G133),'Test Sample Data'!G133&lt;35,'Test Sample Data'!G133&gt;0),'Test Sample Data'!G133-'Choose Housekeeping Genes'!H$20,35-'Choose Housekeeping Genes'!H$20),"")</f>
        <v/>
      </c>
      <c r="H133" s="22" t="str">
        <f>IF(SUM('Test Sample Data'!H$3:H$194)&gt;10,IF(AND(ISNUMBER('Test Sample Data'!H133),'Test Sample Data'!H133&lt;35,'Test Sample Data'!H133&gt;0),'Test Sample Data'!H133-'Choose Housekeeping Genes'!I$20,35-'Choose Housekeeping Genes'!I$20),"")</f>
        <v/>
      </c>
      <c r="I133" s="22" t="str">
        <f>IF(SUM('Test Sample Data'!I$3:I$194)&gt;10,IF(AND(ISNUMBER('Test Sample Data'!I133),'Test Sample Data'!I133&lt;35,'Test Sample Data'!I133&gt;0),'Test Sample Data'!I133-'Choose Housekeeping Genes'!J$20,35-'Choose Housekeeping Genes'!J$20),"")</f>
        <v/>
      </c>
      <c r="J133" s="22" t="str">
        <f>IF(SUM('Test Sample Data'!J$3:J$194)&gt;10,IF(AND(ISNUMBER('Test Sample Data'!J133),'Test Sample Data'!J133&lt;35,'Test Sample Data'!J133&gt;0),'Test Sample Data'!J133-'Choose Housekeeping Genes'!K$20,35-'Choose Housekeeping Genes'!K$20),"")</f>
        <v/>
      </c>
      <c r="K133" s="22" t="str">
        <f>IF(SUM('Test Sample Data'!K$3:K$194)&gt;10,IF(AND(ISNUMBER('Test Sample Data'!K133),'Test Sample Data'!K133&lt;35,'Test Sample Data'!K133&gt;0),'Test Sample Data'!K133-'Choose Housekeeping Genes'!L$20,35-'Choose Housekeeping Genes'!L$20),"")</f>
        <v/>
      </c>
      <c r="L133" s="22" t="str">
        <f>IF(SUM('Test Sample Data'!L$3:L$194)&gt;10,IF(AND(ISNUMBER('Test Sample Data'!L133),'Test Sample Data'!L133&lt;35,'Test Sample Data'!L133&gt;0),'Test Sample Data'!L133-'Choose Housekeeping Genes'!M$20,35-'Choose Housekeeping Genes'!M$20),"")</f>
        <v/>
      </c>
      <c r="M133" s="22" t="str">
        <f>IF(SUM('Test Sample Data'!M$3:M$194)&gt;10,IF(AND(ISNUMBER('Test Sample Data'!M133),'Test Sample Data'!M133&lt;35,'Test Sample Data'!M133&gt;0),'Test Sample Data'!M133-'Choose Housekeeping Genes'!N$20,35-'Choose Housekeeping Genes'!N$20),"")</f>
        <v/>
      </c>
      <c r="N133" s="22" t="str">
        <f>IF(SUM('Test Sample Data'!N$3:N$194)&gt;10,IF(AND(ISNUMBER('Test Sample Data'!N133),'Test Sample Data'!N133&lt;35,'Test Sample Data'!N133&gt;0),'Test Sample Data'!N133-'Choose Housekeeping Genes'!O$20,35-'Choose Housekeeping Genes'!O$20),"")</f>
        <v/>
      </c>
      <c r="O133" s="22" t="str">
        <f>IF(SUM('Test Sample Data'!O$3:O$194)&gt;10,IF(AND(ISNUMBER('Test Sample Data'!O133),'Test Sample Data'!O133&lt;35,'Test Sample Data'!O133&gt;0),'Test Sample Data'!O133-'Choose Housekeeping Genes'!P$20,35-'Choose Housekeeping Genes'!P$20),"")</f>
        <v/>
      </c>
      <c r="P133" s="22" t="str">
        <f>IF(SUM('Test Sample Data'!P$3:P$194)&gt;10,IF(AND(ISNUMBER('Test Sample Data'!P133),'Test Sample Data'!P133&lt;35,'Test Sample Data'!P133&gt;0),'Test Sample Data'!P133-'Choose Housekeeping Genes'!Q$20,35-'Choose Housekeeping Genes'!Q$20),"")</f>
        <v/>
      </c>
      <c r="Q133" s="22" t="str">
        <f>IF(SUM('Test Sample Data'!Q$3:Q$194)&gt;10,IF(AND(ISNUMBER('Test Sample Data'!Q133),'Test Sample Data'!Q133&lt;35,'Test Sample Data'!Q133&gt;0),'Test Sample Data'!Q133-'Choose Housekeeping Genes'!R$20,35-'Choose Housekeeping Genes'!R$20),"")</f>
        <v/>
      </c>
      <c r="R133" s="22" t="str">
        <f>IF(SUM('Test Sample Data'!R$3:R$194)&gt;10,IF(AND(ISNUMBER('Test Sample Data'!R133),'Test Sample Data'!R133&lt;35,'Test Sample Data'!R133&gt;0),'Test Sample Data'!R133-'Choose Housekeeping Genes'!S$20,35-'Choose Housekeeping Genes'!S$20),"")</f>
        <v/>
      </c>
      <c r="S133" s="22" t="str">
        <f>IF(SUM('Test Sample Data'!S$3:S$194)&gt;10,IF(AND(ISNUMBER('Test Sample Data'!S133),'Test Sample Data'!S133&lt;35,'Test Sample Data'!S133&gt;0),'Test Sample Data'!S133-'Choose Housekeeping Genes'!T$20,35-'Choose Housekeeping Genes'!T$20),"")</f>
        <v/>
      </c>
      <c r="T133" s="22" t="str">
        <f>IF(SUM('Test Sample Data'!T$3:T$194)&gt;10,IF(AND(ISNUMBER('Test Sample Data'!T133),'Test Sample Data'!T133&lt;35,'Test Sample Data'!T133&gt;0),'Test Sample Data'!T133-'Choose Housekeeping Genes'!U$20,35-'Choose Housekeeping Genes'!U$20),"")</f>
        <v/>
      </c>
      <c r="U133" s="22" t="str">
        <f>IF(SUM('Test Sample Data'!U$3:U$194)&gt;10,IF(AND(ISNUMBER('Test Sample Data'!U133),'Test Sample Data'!U133&lt;35,'Test Sample Data'!U133&gt;0),'Test Sample Data'!U133-'Choose Housekeeping Genes'!V$20,35-'Choose Housekeeping Genes'!V$20),"")</f>
        <v/>
      </c>
      <c r="V133" s="22" t="str">
        <f>IF(SUM('Test Sample Data'!V$3:V$194)&gt;10,IF(AND(ISNUMBER('Test Sample Data'!V133),'Test Sample Data'!V133&lt;35,'Test Sample Data'!V133&gt;0),'Test Sample Data'!V133-'Choose Housekeeping Genes'!W$20,35-'Choose Housekeeping Genes'!W$20),"")</f>
        <v/>
      </c>
      <c r="W133" s="144" t="str">
        <f>'Control Sample Data'!A133</f>
        <v>Msx1os</v>
      </c>
      <c r="X133" s="145" t="s">
        <v>180</v>
      </c>
      <c r="Y133" s="22" t="str">
        <f>IF(SUM('Control Sample Data'!C$3:C$194)&gt;10,IF(AND(ISNUMBER('Control Sample Data'!C133),'Control Sample Data'!C133&lt;35,'Control Sample Data'!C133&gt;0),'Control Sample Data'!C133-'Choose Housekeeping Genes'!AA$20,35-'Choose Housekeeping Genes'!AA$20),"")</f>
        <v/>
      </c>
      <c r="Z133" s="22" t="str">
        <f>IF(SUM('Control Sample Data'!D$3:D$194)&gt;10,IF(AND(ISNUMBER('Control Sample Data'!D133),'Control Sample Data'!D133&lt;35,'Control Sample Data'!D133&gt;0),'Control Sample Data'!D133-'Choose Housekeeping Genes'!AB$20,35-'Choose Housekeeping Genes'!AB$20),"")</f>
        <v/>
      </c>
      <c r="AA133" s="22" t="str">
        <f>IF(SUM('Control Sample Data'!E$3:E$194)&gt;10,IF(AND(ISNUMBER('Control Sample Data'!E133),'Control Sample Data'!E133&lt;35,'Control Sample Data'!E133&gt;0),'Control Sample Data'!E133-'Choose Housekeeping Genes'!AC$20,35-'Choose Housekeeping Genes'!AC$20),"")</f>
        <v/>
      </c>
      <c r="AB133" s="22" t="str">
        <f>IF(SUM('Control Sample Data'!F$3:F$194)&gt;10,IF(AND(ISNUMBER('Control Sample Data'!F133),'Control Sample Data'!F133&lt;35,'Control Sample Data'!F133&gt;0),'Control Sample Data'!F133-'Choose Housekeeping Genes'!AD$20,35-'Choose Housekeeping Genes'!AD$20),"")</f>
        <v/>
      </c>
      <c r="AC133" s="22" t="str">
        <f>IF(SUM('Control Sample Data'!G$3:G$194)&gt;10,IF(AND(ISNUMBER('Control Sample Data'!G133),'Control Sample Data'!G133&lt;35,'Control Sample Data'!G133&gt;0),'Control Sample Data'!G133-'Choose Housekeeping Genes'!AE$20,35-'Choose Housekeeping Genes'!AE$20),"")</f>
        <v/>
      </c>
      <c r="AD133" s="22" t="str">
        <f>IF(SUM('Control Sample Data'!H$3:H$194)&gt;10,IF(AND(ISNUMBER('Control Sample Data'!H133),'Control Sample Data'!H133&lt;35,'Control Sample Data'!H133&gt;0),'Control Sample Data'!H133-'Choose Housekeeping Genes'!AF$20,35-'Choose Housekeeping Genes'!AF$20),"")</f>
        <v/>
      </c>
      <c r="AE133" s="22" t="str">
        <f>IF(SUM('Control Sample Data'!I$3:I$194)&gt;10,IF(AND(ISNUMBER('Control Sample Data'!I133),'Control Sample Data'!I133&lt;35,'Control Sample Data'!I133&gt;0),'Control Sample Data'!I133-'Choose Housekeeping Genes'!AG$20,35-'Choose Housekeeping Genes'!AG$20),"")</f>
        <v/>
      </c>
      <c r="AF133" s="22" t="str">
        <f>IF(SUM('Control Sample Data'!J$3:J$194)&gt;10,IF(AND(ISNUMBER('Control Sample Data'!J133),'Control Sample Data'!J133&lt;35,'Control Sample Data'!J133&gt;0),'Control Sample Data'!J133-'Choose Housekeeping Genes'!AH$20,35-'Choose Housekeeping Genes'!AH$20),"")</f>
        <v/>
      </c>
      <c r="AG133" s="22" t="str">
        <f>IF(SUM('Control Sample Data'!K$3:K$194)&gt;10,IF(AND(ISNUMBER('Control Sample Data'!K133),'Control Sample Data'!K133&lt;35,'Control Sample Data'!K133&gt;0),'Control Sample Data'!K133-'Choose Housekeeping Genes'!AI$20,35-'Choose Housekeeping Genes'!AI$20),"")</f>
        <v/>
      </c>
      <c r="AH133" s="22" t="str">
        <f>IF(SUM('Control Sample Data'!L$3:L$194)&gt;10,IF(AND(ISNUMBER('Control Sample Data'!L133),'Control Sample Data'!L133&lt;35,'Control Sample Data'!L133&gt;0),'Control Sample Data'!L133-'Choose Housekeeping Genes'!AJ$20,35-'Choose Housekeeping Genes'!AJ$20),"")</f>
        <v/>
      </c>
      <c r="AI133" s="22" t="str">
        <f>IF(SUM('Control Sample Data'!M$3:M$194)&gt;10,IF(AND(ISNUMBER('Control Sample Data'!M133),'Control Sample Data'!M133&lt;35,'Control Sample Data'!M133&gt;0),'Control Sample Data'!M133-'Choose Housekeeping Genes'!AK$20,35-'Choose Housekeeping Genes'!AK$20),"")</f>
        <v/>
      </c>
      <c r="AJ133" s="22" t="str">
        <f>IF(SUM('Control Sample Data'!N$3:N$194)&gt;10,IF(AND(ISNUMBER('Control Sample Data'!N133),'Control Sample Data'!N133&lt;35,'Control Sample Data'!N133&gt;0),'Control Sample Data'!N133-'Choose Housekeeping Genes'!AL$20,35-'Choose Housekeeping Genes'!AL$20),"")</f>
        <v/>
      </c>
      <c r="AK133" s="22" t="str">
        <f>IF(SUM('Control Sample Data'!O$3:O$194)&gt;10,IF(AND(ISNUMBER('Control Sample Data'!O133),'Control Sample Data'!O133&lt;35,'Control Sample Data'!O133&gt;0),'Control Sample Data'!O133-'Choose Housekeeping Genes'!AM$20,35-'Choose Housekeeping Genes'!AM$20),"")</f>
        <v/>
      </c>
      <c r="AL133" s="22" t="str">
        <f>IF(SUM('Control Sample Data'!P$3:P$194)&gt;10,IF(AND(ISNUMBER('Control Sample Data'!P133),'Control Sample Data'!P133&lt;35,'Control Sample Data'!P133&gt;0),'Control Sample Data'!P133-'Choose Housekeeping Genes'!AN$20,35-'Choose Housekeeping Genes'!AN$20),"")</f>
        <v/>
      </c>
      <c r="AM133" s="22" t="str">
        <f>IF(SUM('Control Sample Data'!Q$3:Q$194)&gt;10,IF(AND(ISNUMBER('Control Sample Data'!Q133),'Control Sample Data'!Q133&lt;35,'Control Sample Data'!Q133&gt;0),'Control Sample Data'!Q133-'Choose Housekeeping Genes'!AO$20,35-'Choose Housekeeping Genes'!AO$20),"")</f>
        <v/>
      </c>
      <c r="AN133" s="22" t="str">
        <f>IF(SUM('Control Sample Data'!R$3:R$194)&gt;10,IF(AND(ISNUMBER('Control Sample Data'!R133),'Control Sample Data'!R133&lt;35,'Control Sample Data'!R133&gt;0),'Control Sample Data'!R133-'Choose Housekeeping Genes'!AP$20,35-'Choose Housekeeping Genes'!AP$20),"")</f>
        <v/>
      </c>
      <c r="AO133" s="22" t="str">
        <f>IF(SUM('Control Sample Data'!S$3:S$194)&gt;10,IF(AND(ISNUMBER('Control Sample Data'!S133),'Control Sample Data'!S133&lt;35,'Control Sample Data'!S133&gt;0),'Control Sample Data'!S133-'Choose Housekeeping Genes'!AQ$20,35-'Choose Housekeeping Genes'!AQ$20),"")</f>
        <v/>
      </c>
      <c r="AP133" s="22" t="str">
        <f>IF(SUM('Control Sample Data'!T$3:T$194)&gt;10,IF(AND(ISNUMBER('Control Sample Data'!T133),'Control Sample Data'!T133&lt;35,'Control Sample Data'!T133&gt;0),'Control Sample Data'!T133-'Choose Housekeeping Genes'!AR$20,35-'Choose Housekeeping Genes'!AR$20),"")</f>
        <v/>
      </c>
      <c r="AQ133" s="22" t="str">
        <f>IF(SUM('Control Sample Data'!U$3:U$194)&gt;10,IF(AND(ISNUMBER('Control Sample Data'!U133),'Control Sample Data'!U133&lt;35,'Control Sample Data'!U133&gt;0),'Control Sample Data'!U133-'Choose Housekeeping Genes'!AS$20,35-'Choose Housekeeping Genes'!AS$20),"")</f>
        <v/>
      </c>
      <c r="AR133" s="22" t="str">
        <f>IF(SUM('Control Sample Data'!V$3:V$194)&gt;10,IF(AND(ISNUMBER('Control Sample Data'!V133),'Control Sample Data'!V133&lt;35,'Control Sample Data'!V133&gt;0),'Control Sample Data'!V133-'Choose Housekeeping Genes'!AT$20,35-'Choose Housekeeping Genes'!AT$20),"")</f>
        <v/>
      </c>
      <c r="AS133" s="73" t="str">
        <f>'Control Sample Data'!A133</f>
        <v>Msx1os</v>
      </c>
      <c r="AT133" s="21" t="s">
        <v>180</v>
      </c>
      <c r="AU133" s="22" t="str">
        <f ca="1">IF(ISNUMBER(C133-'Choose Housekeeping Genes'!D$12),C133-'Choose Housekeeping Genes'!D$12,"")</f>
        <v/>
      </c>
      <c r="AV133" s="22" t="str">
        <f ca="1">IF(ISNUMBER(D133-'Choose Housekeeping Genes'!E$12),D133-'Choose Housekeeping Genes'!E$12,"")</f>
        <v/>
      </c>
      <c r="AW133" s="22" t="str">
        <f ca="1">IF(ISNUMBER(E133-'Choose Housekeeping Genes'!F$12),E133-'Choose Housekeeping Genes'!F$12,"")</f>
        <v/>
      </c>
      <c r="AX133" s="22" t="str">
        <f ca="1">IF(ISNUMBER(F133-'Choose Housekeeping Genes'!G$12),F133-'Choose Housekeeping Genes'!G$12,"")</f>
        <v/>
      </c>
      <c r="AY133" s="22" t="str">
        <f ca="1">IF(ISNUMBER(G133-'Choose Housekeeping Genes'!H$12),G133-'Choose Housekeeping Genes'!H$12,"")</f>
        <v/>
      </c>
      <c r="AZ133" s="22" t="str">
        <f ca="1">IF(ISNUMBER(H133-'Choose Housekeeping Genes'!I$12),H133-'Choose Housekeeping Genes'!I$12,"")</f>
        <v/>
      </c>
      <c r="BA133" s="22" t="str">
        <f ca="1">IF(ISNUMBER(I133-'Choose Housekeeping Genes'!J$12),I133-'Choose Housekeeping Genes'!J$12,"")</f>
        <v/>
      </c>
      <c r="BB133" s="22" t="str">
        <f ca="1">IF(ISNUMBER(J133-'Choose Housekeeping Genes'!K$12),J133-'Choose Housekeeping Genes'!K$12,"")</f>
        <v/>
      </c>
      <c r="BC133" s="22" t="str">
        <f ca="1">IF(ISNUMBER(K133-'Choose Housekeeping Genes'!L$12),K133-'Choose Housekeeping Genes'!L$12,"")</f>
        <v/>
      </c>
      <c r="BD133" s="22" t="str">
        <f ca="1">IF(ISNUMBER(L133-'Choose Housekeeping Genes'!M$12),L133-'Choose Housekeeping Genes'!M$12,"")</f>
        <v/>
      </c>
      <c r="BE133" s="22" t="str">
        <f ca="1">IF(ISNUMBER(M133-'Choose Housekeeping Genes'!N$12),M133-'Choose Housekeeping Genes'!N$12,"")</f>
        <v/>
      </c>
      <c r="BF133" s="22" t="str">
        <f ca="1">IF(ISNUMBER(N133-'Choose Housekeeping Genes'!O$12),N133-'Choose Housekeeping Genes'!O$12,"")</f>
        <v/>
      </c>
      <c r="BG133" s="22" t="str">
        <f ca="1">IF(ISNUMBER(O133-'Choose Housekeeping Genes'!P$12),O133-'Choose Housekeeping Genes'!P$12,"")</f>
        <v/>
      </c>
      <c r="BH133" s="22" t="str">
        <f ca="1">IF(ISNUMBER(P133-'Choose Housekeeping Genes'!Q$12),P133-'Choose Housekeeping Genes'!Q$12,"")</f>
        <v/>
      </c>
      <c r="BI133" s="22" t="str">
        <f ca="1">IF(ISNUMBER(Q133-'Choose Housekeeping Genes'!R$12),Q133-'Choose Housekeeping Genes'!R$12,"")</f>
        <v/>
      </c>
      <c r="BJ133" s="22" t="str">
        <f ca="1">IF(ISNUMBER(R133-'Choose Housekeeping Genes'!S$12),R133-'Choose Housekeeping Genes'!S$12,"")</f>
        <v/>
      </c>
      <c r="BK133" s="22" t="str">
        <f ca="1">IF(ISNUMBER(S133-'Choose Housekeeping Genes'!T$12),S133-'Choose Housekeeping Genes'!T$12,"")</f>
        <v/>
      </c>
      <c r="BL133" s="22" t="str">
        <f ca="1">IF(ISNUMBER(T133-'Choose Housekeeping Genes'!U$12),T133-'Choose Housekeeping Genes'!U$12,"")</f>
        <v/>
      </c>
      <c r="BM133" s="22" t="str">
        <f ca="1">IF(ISNUMBER(U133-'Choose Housekeeping Genes'!V$12),U133-'Choose Housekeeping Genes'!V$12,"")</f>
        <v/>
      </c>
      <c r="BN133" s="22" t="str">
        <f ca="1">IF(ISNUMBER(V133-'Choose Housekeeping Genes'!W$12),V133-'Choose Housekeeping Genes'!W$12,"")</f>
        <v/>
      </c>
      <c r="BO133" s="147" t="str">
        <f t="shared" si="92"/>
        <v>Msx1os</v>
      </c>
      <c r="BP133" s="145" t="s">
        <v>180</v>
      </c>
      <c r="BQ133" s="22" t="str">
        <f ca="1">IF(ISNUMBER(Y133-'Choose Housekeeping Genes'!AA$12),Y133-'Choose Housekeeping Genes'!AA$12,"")</f>
        <v/>
      </c>
      <c r="BR133" s="22" t="str">
        <f ca="1">IF(ISNUMBER(Z133-'Choose Housekeeping Genes'!AB$12),Z133-'Choose Housekeeping Genes'!AB$12,"")</f>
        <v/>
      </c>
      <c r="BS133" s="22" t="str">
        <f ca="1">IF(ISNUMBER(AA133-'Choose Housekeeping Genes'!AC$12),AA133-'Choose Housekeeping Genes'!AC$12,"")</f>
        <v/>
      </c>
      <c r="BT133" s="22" t="str">
        <f ca="1">IF(ISNUMBER(AB133-'Choose Housekeeping Genes'!AD$12),AB133-'Choose Housekeeping Genes'!AD$12,"")</f>
        <v/>
      </c>
      <c r="BU133" s="22" t="str">
        <f ca="1">IF(ISNUMBER(AC133-'Choose Housekeeping Genes'!AE$12),AC133-'Choose Housekeeping Genes'!AE$12,"")</f>
        <v/>
      </c>
      <c r="BV133" s="22" t="str">
        <f ca="1">IF(ISNUMBER(AD133-'Choose Housekeeping Genes'!AF$12),AD133-'Choose Housekeeping Genes'!AF$12,"")</f>
        <v/>
      </c>
      <c r="BW133" s="22" t="str">
        <f ca="1">IF(ISNUMBER(AE133-'Choose Housekeeping Genes'!AG$12),AE133-'Choose Housekeeping Genes'!AG$12,"")</f>
        <v/>
      </c>
      <c r="BX133" s="22" t="str">
        <f ca="1">IF(ISNUMBER(AF133-'Choose Housekeeping Genes'!AH$12),AF133-'Choose Housekeeping Genes'!AH$12,"")</f>
        <v/>
      </c>
      <c r="BY133" s="22" t="str">
        <f ca="1">IF(ISNUMBER(AG133-'Choose Housekeeping Genes'!AI$12),AG133-'Choose Housekeeping Genes'!AI$12,"")</f>
        <v/>
      </c>
      <c r="BZ133" s="22" t="str">
        <f ca="1">IF(ISNUMBER(AH133-'Choose Housekeeping Genes'!AJ$12),AH133-'Choose Housekeeping Genes'!AJ$12,"")</f>
        <v/>
      </c>
      <c r="CA133" s="22" t="str">
        <f ca="1">IF(ISNUMBER(AI133-'Choose Housekeeping Genes'!AK$12),AI133-'Choose Housekeeping Genes'!AK$12,"")</f>
        <v/>
      </c>
      <c r="CB133" s="22" t="str">
        <f ca="1">IF(ISNUMBER(AJ133-'Choose Housekeeping Genes'!AL$12),AJ133-'Choose Housekeeping Genes'!AL$12,"")</f>
        <v/>
      </c>
      <c r="CC133" s="22" t="str">
        <f ca="1">IF(ISNUMBER(AK133-'Choose Housekeeping Genes'!AM$12),AK133-'Choose Housekeeping Genes'!AM$12,"")</f>
        <v/>
      </c>
      <c r="CD133" s="22" t="str">
        <f ca="1">IF(ISNUMBER(AL133-'Choose Housekeeping Genes'!AN$12),AL133-'Choose Housekeeping Genes'!AN$12,"")</f>
        <v/>
      </c>
      <c r="CE133" s="22" t="str">
        <f ca="1">IF(ISNUMBER(AM133-'Choose Housekeeping Genes'!AO$12),AM133-'Choose Housekeeping Genes'!AO$12,"")</f>
        <v/>
      </c>
      <c r="CF133" s="22" t="str">
        <f ca="1">IF(ISNUMBER(AN133-'Choose Housekeeping Genes'!AP$12),AN133-'Choose Housekeeping Genes'!AP$12,"")</f>
        <v/>
      </c>
      <c r="CG133" s="22" t="str">
        <f ca="1">IF(ISNUMBER(AO133-'Choose Housekeeping Genes'!AQ$12),AO133-'Choose Housekeeping Genes'!AQ$12,"")</f>
        <v/>
      </c>
      <c r="CH133" s="22" t="str">
        <f ca="1">IF(ISNUMBER(AP133-'Choose Housekeeping Genes'!AR$12),AP133-'Choose Housekeeping Genes'!AR$12,"")</f>
        <v/>
      </c>
      <c r="CI133" s="22" t="str">
        <f ca="1">IF(ISNUMBER(AQ133-'Choose Housekeeping Genes'!AS$12),AQ133-'Choose Housekeeping Genes'!AS$12,"")</f>
        <v/>
      </c>
      <c r="CJ133" s="22" t="str">
        <f ca="1">IF(ISNUMBER(AR133-'Choose Housekeeping Genes'!AT$12),AR133-'Choose Housekeeping Genes'!AT$12,"")</f>
        <v/>
      </c>
      <c r="CK133" s="69" t="e">
        <f t="shared" ca="1" si="93"/>
        <v>#DIV/0!</v>
      </c>
      <c r="CL133" s="148" t="e">
        <f t="shared" ca="1" si="94"/>
        <v>#DIV/0!</v>
      </c>
      <c r="DA133" s="73" t="str">
        <f>'Transcript table'!C141</f>
        <v>Msx1os</v>
      </c>
      <c r="DB133" s="21" t="s">
        <v>180</v>
      </c>
      <c r="DC133" s="68" t="str">
        <f t="shared" ca="1" si="95"/>
        <v/>
      </c>
      <c r="DD133" s="68" t="str">
        <f t="shared" ca="1" si="96"/>
        <v/>
      </c>
      <c r="DE133" s="68" t="str">
        <f t="shared" ca="1" si="97"/>
        <v/>
      </c>
      <c r="DF133" s="68" t="str">
        <f t="shared" ca="1" si="98"/>
        <v/>
      </c>
      <c r="DG133" s="68" t="str">
        <f t="shared" ca="1" si="99"/>
        <v/>
      </c>
      <c r="DH133" s="68" t="str">
        <f t="shared" ca="1" si="100"/>
        <v/>
      </c>
      <c r="DI133" s="68" t="str">
        <f t="shared" ca="1" si="101"/>
        <v/>
      </c>
      <c r="DJ133" s="68" t="str">
        <f t="shared" ca="1" si="102"/>
        <v/>
      </c>
      <c r="DK133" s="68" t="str">
        <f t="shared" ca="1" si="103"/>
        <v/>
      </c>
      <c r="DL133" s="68" t="str">
        <f t="shared" ca="1" si="104"/>
        <v/>
      </c>
      <c r="DM133" s="68" t="str">
        <f t="shared" ca="1" si="105"/>
        <v/>
      </c>
      <c r="DN133" s="68" t="str">
        <f t="shared" ca="1" si="106"/>
        <v/>
      </c>
      <c r="DO133" s="68" t="str">
        <f t="shared" ca="1" si="107"/>
        <v/>
      </c>
      <c r="DP133" s="68" t="str">
        <f t="shared" ca="1" si="108"/>
        <v/>
      </c>
      <c r="DQ133" s="68" t="str">
        <f t="shared" ca="1" si="109"/>
        <v/>
      </c>
      <c r="DR133" s="68" t="str">
        <f t="shared" ca="1" si="110"/>
        <v/>
      </c>
      <c r="DS133" s="68" t="str">
        <f t="shared" ca="1" si="111"/>
        <v/>
      </c>
      <c r="DT133" s="68" t="str">
        <f t="shared" ca="1" si="112"/>
        <v/>
      </c>
      <c r="DU133" s="68" t="str">
        <f t="shared" ca="1" si="113"/>
        <v/>
      </c>
      <c r="DV133" s="68" t="str">
        <f t="shared" ca="1" si="114"/>
        <v/>
      </c>
      <c r="DW133" s="146" t="str">
        <f>'Transcript table'!C141</f>
        <v>Msx1os</v>
      </c>
      <c r="DX133" s="145" t="s">
        <v>180</v>
      </c>
      <c r="DY133" s="68" t="str">
        <f t="shared" ca="1" si="115"/>
        <v/>
      </c>
      <c r="DZ133" s="68" t="str">
        <f t="shared" ca="1" si="116"/>
        <v/>
      </c>
      <c r="EA133" s="68" t="str">
        <f t="shared" ca="1" si="117"/>
        <v/>
      </c>
      <c r="EB133" s="68" t="str">
        <f t="shared" ca="1" si="118"/>
        <v/>
      </c>
      <c r="EC133" s="68" t="str">
        <f t="shared" ca="1" si="119"/>
        <v/>
      </c>
      <c r="ED133" s="68" t="str">
        <f t="shared" ca="1" si="120"/>
        <v/>
      </c>
      <c r="EE133" s="68" t="str">
        <f t="shared" ca="1" si="121"/>
        <v/>
      </c>
      <c r="EF133" s="68" t="str">
        <f t="shared" ca="1" si="122"/>
        <v/>
      </c>
      <c r="EG133" s="68" t="str">
        <f t="shared" ca="1" si="123"/>
        <v/>
      </c>
      <c r="EH133" s="68" t="str">
        <f t="shared" ca="1" si="124"/>
        <v/>
      </c>
      <c r="EI133" s="68" t="str">
        <f t="shared" ca="1" si="125"/>
        <v/>
      </c>
      <c r="EJ133" s="68" t="str">
        <f t="shared" ca="1" si="126"/>
        <v/>
      </c>
      <c r="EK133" s="68" t="str">
        <f t="shared" ca="1" si="127"/>
        <v/>
      </c>
      <c r="EL133" s="68" t="str">
        <f t="shared" ca="1" si="128"/>
        <v/>
      </c>
      <c r="EM133" s="68" t="str">
        <f t="shared" ca="1" si="129"/>
        <v/>
      </c>
      <c r="EN133" s="68" t="str">
        <f t="shared" ca="1" si="130"/>
        <v/>
      </c>
      <c r="EO133" s="68" t="str">
        <f t="shared" ca="1" si="131"/>
        <v/>
      </c>
      <c r="EP133" s="68" t="str">
        <f t="shared" ca="1" si="132"/>
        <v/>
      </c>
      <c r="EQ133" s="68" t="str">
        <f t="shared" ca="1" si="133"/>
        <v/>
      </c>
      <c r="ER133" s="68" t="str">
        <f t="shared" ca="1" si="134"/>
        <v/>
      </c>
    </row>
    <row r="134" spans="1:148" ht="12.75" customHeight="1">
      <c r="A134" s="139" t="str">
        <f>'Test Sample Data'!A134</f>
        <v>Munc</v>
      </c>
      <c r="B134" s="141" t="s">
        <v>178</v>
      </c>
      <c r="C134" s="22" t="str">
        <f>IF(SUM('Test Sample Data'!C$3:C$194)&gt;10,IF(AND(ISNUMBER('Test Sample Data'!C134),'Test Sample Data'!C134&lt;35,'Test Sample Data'!C134&gt;0),'Test Sample Data'!C134-'Choose Housekeeping Genes'!D$20,35-'Choose Housekeeping Genes'!D$20),"")</f>
        <v/>
      </c>
      <c r="D134" s="22" t="str">
        <f>IF(SUM('Test Sample Data'!D$3:D$194)&gt;10,IF(AND(ISNUMBER('Test Sample Data'!D134),'Test Sample Data'!D134&lt;35,'Test Sample Data'!D134&gt;0),'Test Sample Data'!D134-'Choose Housekeeping Genes'!E$20,35-'Choose Housekeeping Genes'!E$20),"")</f>
        <v/>
      </c>
      <c r="E134" s="22" t="str">
        <f>IF(SUM('Test Sample Data'!E$3:E$194)&gt;10,IF(AND(ISNUMBER('Test Sample Data'!E134),'Test Sample Data'!E134&lt;35,'Test Sample Data'!E134&gt;0),'Test Sample Data'!E134-'Choose Housekeeping Genes'!F$20,35-'Choose Housekeeping Genes'!F$20),"")</f>
        <v/>
      </c>
      <c r="F134" s="22" t="str">
        <f>IF(SUM('Test Sample Data'!F$3:F$194)&gt;10,IF(AND(ISNUMBER('Test Sample Data'!F134),'Test Sample Data'!F134&lt;35,'Test Sample Data'!F134&gt;0),'Test Sample Data'!F134-'Choose Housekeeping Genes'!G$20,35-'Choose Housekeeping Genes'!G$20),"")</f>
        <v/>
      </c>
      <c r="G134" s="22" t="str">
        <f>IF(SUM('Test Sample Data'!G$3:G$194)&gt;10,IF(AND(ISNUMBER('Test Sample Data'!G134),'Test Sample Data'!G134&lt;35,'Test Sample Data'!G134&gt;0),'Test Sample Data'!G134-'Choose Housekeeping Genes'!H$20,35-'Choose Housekeeping Genes'!H$20),"")</f>
        <v/>
      </c>
      <c r="H134" s="22" t="str">
        <f>IF(SUM('Test Sample Data'!H$3:H$194)&gt;10,IF(AND(ISNUMBER('Test Sample Data'!H134),'Test Sample Data'!H134&lt;35,'Test Sample Data'!H134&gt;0),'Test Sample Data'!H134-'Choose Housekeeping Genes'!I$20,35-'Choose Housekeeping Genes'!I$20),"")</f>
        <v/>
      </c>
      <c r="I134" s="22" t="str">
        <f>IF(SUM('Test Sample Data'!I$3:I$194)&gt;10,IF(AND(ISNUMBER('Test Sample Data'!I134),'Test Sample Data'!I134&lt;35,'Test Sample Data'!I134&gt;0),'Test Sample Data'!I134-'Choose Housekeeping Genes'!J$20,35-'Choose Housekeeping Genes'!J$20),"")</f>
        <v/>
      </c>
      <c r="J134" s="22" t="str">
        <f>IF(SUM('Test Sample Data'!J$3:J$194)&gt;10,IF(AND(ISNUMBER('Test Sample Data'!J134),'Test Sample Data'!J134&lt;35,'Test Sample Data'!J134&gt;0),'Test Sample Data'!J134-'Choose Housekeeping Genes'!K$20,35-'Choose Housekeeping Genes'!K$20),"")</f>
        <v/>
      </c>
      <c r="K134" s="22" t="str">
        <f>IF(SUM('Test Sample Data'!K$3:K$194)&gt;10,IF(AND(ISNUMBER('Test Sample Data'!K134),'Test Sample Data'!K134&lt;35,'Test Sample Data'!K134&gt;0),'Test Sample Data'!K134-'Choose Housekeeping Genes'!L$20,35-'Choose Housekeeping Genes'!L$20),"")</f>
        <v/>
      </c>
      <c r="L134" s="22" t="str">
        <f>IF(SUM('Test Sample Data'!L$3:L$194)&gt;10,IF(AND(ISNUMBER('Test Sample Data'!L134),'Test Sample Data'!L134&lt;35,'Test Sample Data'!L134&gt;0),'Test Sample Data'!L134-'Choose Housekeeping Genes'!M$20,35-'Choose Housekeeping Genes'!M$20),"")</f>
        <v/>
      </c>
      <c r="M134" s="22" t="str">
        <f>IF(SUM('Test Sample Data'!M$3:M$194)&gt;10,IF(AND(ISNUMBER('Test Sample Data'!M134),'Test Sample Data'!M134&lt;35,'Test Sample Data'!M134&gt;0),'Test Sample Data'!M134-'Choose Housekeeping Genes'!N$20,35-'Choose Housekeeping Genes'!N$20),"")</f>
        <v/>
      </c>
      <c r="N134" s="22" t="str">
        <f>IF(SUM('Test Sample Data'!N$3:N$194)&gt;10,IF(AND(ISNUMBER('Test Sample Data'!N134),'Test Sample Data'!N134&lt;35,'Test Sample Data'!N134&gt;0),'Test Sample Data'!N134-'Choose Housekeeping Genes'!O$20,35-'Choose Housekeeping Genes'!O$20),"")</f>
        <v/>
      </c>
      <c r="O134" s="22" t="str">
        <f>IF(SUM('Test Sample Data'!O$3:O$194)&gt;10,IF(AND(ISNUMBER('Test Sample Data'!O134),'Test Sample Data'!O134&lt;35,'Test Sample Data'!O134&gt;0),'Test Sample Data'!O134-'Choose Housekeeping Genes'!P$20,35-'Choose Housekeeping Genes'!P$20),"")</f>
        <v/>
      </c>
      <c r="P134" s="22" t="str">
        <f>IF(SUM('Test Sample Data'!P$3:P$194)&gt;10,IF(AND(ISNUMBER('Test Sample Data'!P134),'Test Sample Data'!P134&lt;35,'Test Sample Data'!P134&gt;0),'Test Sample Data'!P134-'Choose Housekeeping Genes'!Q$20,35-'Choose Housekeeping Genes'!Q$20),"")</f>
        <v/>
      </c>
      <c r="Q134" s="22" t="str">
        <f>IF(SUM('Test Sample Data'!Q$3:Q$194)&gt;10,IF(AND(ISNUMBER('Test Sample Data'!Q134),'Test Sample Data'!Q134&lt;35,'Test Sample Data'!Q134&gt;0),'Test Sample Data'!Q134-'Choose Housekeeping Genes'!R$20,35-'Choose Housekeeping Genes'!R$20),"")</f>
        <v/>
      </c>
      <c r="R134" s="22" t="str">
        <f>IF(SUM('Test Sample Data'!R$3:R$194)&gt;10,IF(AND(ISNUMBER('Test Sample Data'!R134),'Test Sample Data'!R134&lt;35,'Test Sample Data'!R134&gt;0),'Test Sample Data'!R134-'Choose Housekeeping Genes'!S$20,35-'Choose Housekeeping Genes'!S$20),"")</f>
        <v/>
      </c>
      <c r="S134" s="22" t="str">
        <f>IF(SUM('Test Sample Data'!S$3:S$194)&gt;10,IF(AND(ISNUMBER('Test Sample Data'!S134),'Test Sample Data'!S134&lt;35,'Test Sample Data'!S134&gt;0),'Test Sample Data'!S134-'Choose Housekeeping Genes'!T$20,35-'Choose Housekeeping Genes'!T$20),"")</f>
        <v/>
      </c>
      <c r="T134" s="22" t="str">
        <f>IF(SUM('Test Sample Data'!T$3:T$194)&gt;10,IF(AND(ISNUMBER('Test Sample Data'!T134),'Test Sample Data'!T134&lt;35,'Test Sample Data'!T134&gt;0),'Test Sample Data'!T134-'Choose Housekeeping Genes'!U$20,35-'Choose Housekeeping Genes'!U$20),"")</f>
        <v/>
      </c>
      <c r="U134" s="22" t="str">
        <f>IF(SUM('Test Sample Data'!U$3:U$194)&gt;10,IF(AND(ISNUMBER('Test Sample Data'!U134),'Test Sample Data'!U134&lt;35,'Test Sample Data'!U134&gt;0),'Test Sample Data'!U134-'Choose Housekeeping Genes'!V$20,35-'Choose Housekeeping Genes'!V$20),"")</f>
        <v/>
      </c>
      <c r="V134" s="22" t="str">
        <f>IF(SUM('Test Sample Data'!V$3:V$194)&gt;10,IF(AND(ISNUMBER('Test Sample Data'!V134),'Test Sample Data'!V134&lt;35,'Test Sample Data'!V134&gt;0),'Test Sample Data'!V134-'Choose Housekeeping Genes'!W$20,35-'Choose Housekeeping Genes'!W$20),"")</f>
        <v/>
      </c>
      <c r="W134" s="144" t="str">
        <f>'Control Sample Data'!A134</f>
        <v>Munc</v>
      </c>
      <c r="X134" s="145" t="s">
        <v>178</v>
      </c>
      <c r="Y134" s="22" t="str">
        <f>IF(SUM('Control Sample Data'!C$3:C$194)&gt;10,IF(AND(ISNUMBER('Control Sample Data'!C134),'Control Sample Data'!C134&lt;35,'Control Sample Data'!C134&gt;0),'Control Sample Data'!C134-'Choose Housekeeping Genes'!AA$20,35-'Choose Housekeeping Genes'!AA$20),"")</f>
        <v/>
      </c>
      <c r="Z134" s="22" t="str">
        <f>IF(SUM('Control Sample Data'!D$3:D$194)&gt;10,IF(AND(ISNUMBER('Control Sample Data'!D134),'Control Sample Data'!D134&lt;35,'Control Sample Data'!D134&gt;0),'Control Sample Data'!D134-'Choose Housekeeping Genes'!AB$20,35-'Choose Housekeeping Genes'!AB$20),"")</f>
        <v/>
      </c>
      <c r="AA134" s="22" t="str">
        <f>IF(SUM('Control Sample Data'!E$3:E$194)&gt;10,IF(AND(ISNUMBER('Control Sample Data'!E134),'Control Sample Data'!E134&lt;35,'Control Sample Data'!E134&gt;0),'Control Sample Data'!E134-'Choose Housekeeping Genes'!AC$20,35-'Choose Housekeeping Genes'!AC$20),"")</f>
        <v/>
      </c>
      <c r="AB134" s="22" t="str">
        <f>IF(SUM('Control Sample Data'!F$3:F$194)&gt;10,IF(AND(ISNUMBER('Control Sample Data'!F134),'Control Sample Data'!F134&lt;35,'Control Sample Data'!F134&gt;0),'Control Sample Data'!F134-'Choose Housekeeping Genes'!AD$20,35-'Choose Housekeeping Genes'!AD$20),"")</f>
        <v/>
      </c>
      <c r="AC134" s="22" t="str">
        <f>IF(SUM('Control Sample Data'!G$3:G$194)&gt;10,IF(AND(ISNUMBER('Control Sample Data'!G134),'Control Sample Data'!G134&lt;35,'Control Sample Data'!G134&gt;0),'Control Sample Data'!G134-'Choose Housekeeping Genes'!AE$20,35-'Choose Housekeeping Genes'!AE$20),"")</f>
        <v/>
      </c>
      <c r="AD134" s="22" t="str">
        <f>IF(SUM('Control Sample Data'!H$3:H$194)&gt;10,IF(AND(ISNUMBER('Control Sample Data'!H134),'Control Sample Data'!H134&lt;35,'Control Sample Data'!H134&gt;0),'Control Sample Data'!H134-'Choose Housekeeping Genes'!AF$20,35-'Choose Housekeeping Genes'!AF$20),"")</f>
        <v/>
      </c>
      <c r="AE134" s="22" t="str">
        <f>IF(SUM('Control Sample Data'!I$3:I$194)&gt;10,IF(AND(ISNUMBER('Control Sample Data'!I134),'Control Sample Data'!I134&lt;35,'Control Sample Data'!I134&gt;0),'Control Sample Data'!I134-'Choose Housekeeping Genes'!AG$20,35-'Choose Housekeeping Genes'!AG$20),"")</f>
        <v/>
      </c>
      <c r="AF134" s="22" t="str">
        <f>IF(SUM('Control Sample Data'!J$3:J$194)&gt;10,IF(AND(ISNUMBER('Control Sample Data'!J134),'Control Sample Data'!J134&lt;35,'Control Sample Data'!J134&gt;0),'Control Sample Data'!J134-'Choose Housekeeping Genes'!AH$20,35-'Choose Housekeeping Genes'!AH$20),"")</f>
        <v/>
      </c>
      <c r="AG134" s="22" t="str">
        <f>IF(SUM('Control Sample Data'!K$3:K$194)&gt;10,IF(AND(ISNUMBER('Control Sample Data'!K134),'Control Sample Data'!K134&lt;35,'Control Sample Data'!K134&gt;0),'Control Sample Data'!K134-'Choose Housekeeping Genes'!AI$20,35-'Choose Housekeeping Genes'!AI$20),"")</f>
        <v/>
      </c>
      <c r="AH134" s="22" t="str">
        <f>IF(SUM('Control Sample Data'!L$3:L$194)&gt;10,IF(AND(ISNUMBER('Control Sample Data'!L134),'Control Sample Data'!L134&lt;35,'Control Sample Data'!L134&gt;0),'Control Sample Data'!L134-'Choose Housekeeping Genes'!AJ$20,35-'Choose Housekeeping Genes'!AJ$20),"")</f>
        <v/>
      </c>
      <c r="AI134" s="22" t="str">
        <f>IF(SUM('Control Sample Data'!M$3:M$194)&gt;10,IF(AND(ISNUMBER('Control Sample Data'!M134),'Control Sample Data'!M134&lt;35,'Control Sample Data'!M134&gt;0),'Control Sample Data'!M134-'Choose Housekeeping Genes'!AK$20,35-'Choose Housekeeping Genes'!AK$20),"")</f>
        <v/>
      </c>
      <c r="AJ134" s="22" t="str">
        <f>IF(SUM('Control Sample Data'!N$3:N$194)&gt;10,IF(AND(ISNUMBER('Control Sample Data'!N134),'Control Sample Data'!N134&lt;35,'Control Sample Data'!N134&gt;0),'Control Sample Data'!N134-'Choose Housekeeping Genes'!AL$20,35-'Choose Housekeeping Genes'!AL$20),"")</f>
        <v/>
      </c>
      <c r="AK134" s="22" t="str">
        <f>IF(SUM('Control Sample Data'!O$3:O$194)&gt;10,IF(AND(ISNUMBER('Control Sample Data'!O134),'Control Sample Data'!O134&lt;35,'Control Sample Data'!O134&gt;0),'Control Sample Data'!O134-'Choose Housekeeping Genes'!AM$20,35-'Choose Housekeeping Genes'!AM$20),"")</f>
        <v/>
      </c>
      <c r="AL134" s="22" t="str">
        <f>IF(SUM('Control Sample Data'!P$3:P$194)&gt;10,IF(AND(ISNUMBER('Control Sample Data'!P134),'Control Sample Data'!P134&lt;35,'Control Sample Data'!P134&gt;0),'Control Sample Data'!P134-'Choose Housekeeping Genes'!AN$20,35-'Choose Housekeeping Genes'!AN$20),"")</f>
        <v/>
      </c>
      <c r="AM134" s="22" t="str">
        <f>IF(SUM('Control Sample Data'!Q$3:Q$194)&gt;10,IF(AND(ISNUMBER('Control Sample Data'!Q134),'Control Sample Data'!Q134&lt;35,'Control Sample Data'!Q134&gt;0),'Control Sample Data'!Q134-'Choose Housekeeping Genes'!AO$20,35-'Choose Housekeeping Genes'!AO$20),"")</f>
        <v/>
      </c>
      <c r="AN134" s="22" t="str">
        <f>IF(SUM('Control Sample Data'!R$3:R$194)&gt;10,IF(AND(ISNUMBER('Control Sample Data'!R134),'Control Sample Data'!R134&lt;35,'Control Sample Data'!R134&gt;0),'Control Sample Data'!R134-'Choose Housekeeping Genes'!AP$20,35-'Choose Housekeeping Genes'!AP$20),"")</f>
        <v/>
      </c>
      <c r="AO134" s="22" t="str">
        <f>IF(SUM('Control Sample Data'!S$3:S$194)&gt;10,IF(AND(ISNUMBER('Control Sample Data'!S134),'Control Sample Data'!S134&lt;35,'Control Sample Data'!S134&gt;0),'Control Sample Data'!S134-'Choose Housekeeping Genes'!AQ$20,35-'Choose Housekeeping Genes'!AQ$20),"")</f>
        <v/>
      </c>
      <c r="AP134" s="22" t="str">
        <f>IF(SUM('Control Sample Data'!T$3:T$194)&gt;10,IF(AND(ISNUMBER('Control Sample Data'!T134),'Control Sample Data'!T134&lt;35,'Control Sample Data'!T134&gt;0),'Control Sample Data'!T134-'Choose Housekeeping Genes'!AR$20,35-'Choose Housekeeping Genes'!AR$20),"")</f>
        <v/>
      </c>
      <c r="AQ134" s="22" t="str">
        <f>IF(SUM('Control Sample Data'!U$3:U$194)&gt;10,IF(AND(ISNUMBER('Control Sample Data'!U134),'Control Sample Data'!U134&lt;35,'Control Sample Data'!U134&gt;0),'Control Sample Data'!U134-'Choose Housekeeping Genes'!AS$20,35-'Choose Housekeeping Genes'!AS$20),"")</f>
        <v/>
      </c>
      <c r="AR134" s="22" t="str">
        <f>IF(SUM('Control Sample Data'!V$3:V$194)&gt;10,IF(AND(ISNUMBER('Control Sample Data'!V134),'Control Sample Data'!V134&lt;35,'Control Sample Data'!V134&gt;0),'Control Sample Data'!V134-'Choose Housekeeping Genes'!AT$20,35-'Choose Housekeeping Genes'!AT$20),"")</f>
        <v/>
      </c>
      <c r="AS134" s="73" t="str">
        <f>'Control Sample Data'!A134</f>
        <v>Munc</v>
      </c>
      <c r="AT134" s="21" t="s">
        <v>178</v>
      </c>
      <c r="AU134" s="22" t="str">
        <f ca="1">IF(ISNUMBER(C134-'Choose Housekeeping Genes'!D$12),C134-'Choose Housekeeping Genes'!D$12,"")</f>
        <v/>
      </c>
      <c r="AV134" s="22" t="str">
        <f ca="1">IF(ISNUMBER(D134-'Choose Housekeeping Genes'!E$12),D134-'Choose Housekeeping Genes'!E$12,"")</f>
        <v/>
      </c>
      <c r="AW134" s="22" t="str">
        <f ca="1">IF(ISNUMBER(E134-'Choose Housekeeping Genes'!F$12),E134-'Choose Housekeeping Genes'!F$12,"")</f>
        <v/>
      </c>
      <c r="AX134" s="22" t="str">
        <f ca="1">IF(ISNUMBER(F134-'Choose Housekeeping Genes'!G$12),F134-'Choose Housekeeping Genes'!G$12,"")</f>
        <v/>
      </c>
      <c r="AY134" s="22" t="str">
        <f ca="1">IF(ISNUMBER(G134-'Choose Housekeeping Genes'!H$12),G134-'Choose Housekeeping Genes'!H$12,"")</f>
        <v/>
      </c>
      <c r="AZ134" s="22" t="str">
        <f ca="1">IF(ISNUMBER(H134-'Choose Housekeeping Genes'!I$12),H134-'Choose Housekeeping Genes'!I$12,"")</f>
        <v/>
      </c>
      <c r="BA134" s="22" t="str">
        <f ca="1">IF(ISNUMBER(I134-'Choose Housekeeping Genes'!J$12),I134-'Choose Housekeeping Genes'!J$12,"")</f>
        <v/>
      </c>
      <c r="BB134" s="22" t="str">
        <f ca="1">IF(ISNUMBER(J134-'Choose Housekeeping Genes'!K$12),J134-'Choose Housekeeping Genes'!K$12,"")</f>
        <v/>
      </c>
      <c r="BC134" s="22" t="str">
        <f ca="1">IF(ISNUMBER(K134-'Choose Housekeeping Genes'!L$12),K134-'Choose Housekeeping Genes'!L$12,"")</f>
        <v/>
      </c>
      <c r="BD134" s="22" t="str">
        <f ca="1">IF(ISNUMBER(L134-'Choose Housekeeping Genes'!M$12),L134-'Choose Housekeeping Genes'!M$12,"")</f>
        <v/>
      </c>
      <c r="BE134" s="22" t="str">
        <f ca="1">IF(ISNUMBER(M134-'Choose Housekeeping Genes'!N$12),M134-'Choose Housekeeping Genes'!N$12,"")</f>
        <v/>
      </c>
      <c r="BF134" s="22" t="str">
        <f ca="1">IF(ISNUMBER(N134-'Choose Housekeeping Genes'!O$12),N134-'Choose Housekeeping Genes'!O$12,"")</f>
        <v/>
      </c>
      <c r="BG134" s="22" t="str">
        <f ca="1">IF(ISNUMBER(O134-'Choose Housekeeping Genes'!P$12),O134-'Choose Housekeeping Genes'!P$12,"")</f>
        <v/>
      </c>
      <c r="BH134" s="22" t="str">
        <f ca="1">IF(ISNUMBER(P134-'Choose Housekeeping Genes'!Q$12),P134-'Choose Housekeeping Genes'!Q$12,"")</f>
        <v/>
      </c>
      <c r="BI134" s="22" t="str">
        <f ca="1">IF(ISNUMBER(Q134-'Choose Housekeeping Genes'!R$12),Q134-'Choose Housekeeping Genes'!R$12,"")</f>
        <v/>
      </c>
      <c r="BJ134" s="22" t="str">
        <f ca="1">IF(ISNUMBER(R134-'Choose Housekeeping Genes'!S$12),R134-'Choose Housekeeping Genes'!S$12,"")</f>
        <v/>
      </c>
      <c r="BK134" s="22" t="str">
        <f ca="1">IF(ISNUMBER(S134-'Choose Housekeeping Genes'!T$12),S134-'Choose Housekeeping Genes'!T$12,"")</f>
        <v/>
      </c>
      <c r="BL134" s="22" t="str">
        <f ca="1">IF(ISNUMBER(T134-'Choose Housekeeping Genes'!U$12),T134-'Choose Housekeeping Genes'!U$12,"")</f>
        <v/>
      </c>
      <c r="BM134" s="22" t="str">
        <f ca="1">IF(ISNUMBER(U134-'Choose Housekeeping Genes'!V$12),U134-'Choose Housekeeping Genes'!V$12,"")</f>
        <v/>
      </c>
      <c r="BN134" s="22" t="str">
        <f ca="1">IF(ISNUMBER(V134-'Choose Housekeeping Genes'!W$12),V134-'Choose Housekeeping Genes'!W$12,"")</f>
        <v/>
      </c>
      <c r="BO134" s="147" t="str">
        <f t="shared" si="92"/>
        <v>Munc</v>
      </c>
      <c r="BP134" s="145" t="s">
        <v>178</v>
      </c>
      <c r="BQ134" s="22" t="str">
        <f ca="1">IF(ISNUMBER(Y134-'Choose Housekeeping Genes'!AA$12),Y134-'Choose Housekeeping Genes'!AA$12,"")</f>
        <v/>
      </c>
      <c r="BR134" s="22" t="str">
        <f ca="1">IF(ISNUMBER(Z134-'Choose Housekeeping Genes'!AB$12),Z134-'Choose Housekeeping Genes'!AB$12,"")</f>
        <v/>
      </c>
      <c r="BS134" s="22" t="str">
        <f ca="1">IF(ISNUMBER(AA134-'Choose Housekeeping Genes'!AC$12),AA134-'Choose Housekeeping Genes'!AC$12,"")</f>
        <v/>
      </c>
      <c r="BT134" s="22" t="str">
        <f ca="1">IF(ISNUMBER(AB134-'Choose Housekeeping Genes'!AD$12),AB134-'Choose Housekeeping Genes'!AD$12,"")</f>
        <v/>
      </c>
      <c r="BU134" s="22" t="str">
        <f ca="1">IF(ISNUMBER(AC134-'Choose Housekeeping Genes'!AE$12),AC134-'Choose Housekeeping Genes'!AE$12,"")</f>
        <v/>
      </c>
      <c r="BV134" s="22" t="str">
        <f ca="1">IF(ISNUMBER(AD134-'Choose Housekeeping Genes'!AF$12),AD134-'Choose Housekeeping Genes'!AF$12,"")</f>
        <v/>
      </c>
      <c r="BW134" s="22" t="str">
        <f ca="1">IF(ISNUMBER(AE134-'Choose Housekeeping Genes'!AG$12),AE134-'Choose Housekeeping Genes'!AG$12,"")</f>
        <v/>
      </c>
      <c r="BX134" s="22" t="str">
        <f ca="1">IF(ISNUMBER(AF134-'Choose Housekeeping Genes'!AH$12),AF134-'Choose Housekeeping Genes'!AH$12,"")</f>
        <v/>
      </c>
      <c r="BY134" s="22" t="str">
        <f ca="1">IF(ISNUMBER(AG134-'Choose Housekeeping Genes'!AI$12),AG134-'Choose Housekeeping Genes'!AI$12,"")</f>
        <v/>
      </c>
      <c r="BZ134" s="22" t="str">
        <f ca="1">IF(ISNUMBER(AH134-'Choose Housekeeping Genes'!AJ$12),AH134-'Choose Housekeeping Genes'!AJ$12,"")</f>
        <v/>
      </c>
      <c r="CA134" s="22" t="str">
        <f ca="1">IF(ISNUMBER(AI134-'Choose Housekeeping Genes'!AK$12),AI134-'Choose Housekeeping Genes'!AK$12,"")</f>
        <v/>
      </c>
      <c r="CB134" s="22" t="str">
        <f ca="1">IF(ISNUMBER(AJ134-'Choose Housekeeping Genes'!AL$12),AJ134-'Choose Housekeeping Genes'!AL$12,"")</f>
        <v/>
      </c>
      <c r="CC134" s="22" t="str">
        <f ca="1">IF(ISNUMBER(AK134-'Choose Housekeeping Genes'!AM$12),AK134-'Choose Housekeeping Genes'!AM$12,"")</f>
        <v/>
      </c>
      <c r="CD134" s="22" t="str">
        <f ca="1">IF(ISNUMBER(AL134-'Choose Housekeeping Genes'!AN$12),AL134-'Choose Housekeeping Genes'!AN$12,"")</f>
        <v/>
      </c>
      <c r="CE134" s="22" t="str">
        <f ca="1">IF(ISNUMBER(AM134-'Choose Housekeeping Genes'!AO$12),AM134-'Choose Housekeeping Genes'!AO$12,"")</f>
        <v/>
      </c>
      <c r="CF134" s="22" t="str">
        <f ca="1">IF(ISNUMBER(AN134-'Choose Housekeeping Genes'!AP$12),AN134-'Choose Housekeeping Genes'!AP$12,"")</f>
        <v/>
      </c>
      <c r="CG134" s="22" t="str">
        <f ca="1">IF(ISNUMBER(AO134-'Choose Housekeeping Genes'!AQ$12),AO134-'Choose Housekeeping Genes'!AQ$12,"")</f>
        <v/>
      </c>
      <c r="CH134" s="22" t="str">
        <f ca="1">IF(ISNUMBER(AP134-'Choose Housekeeping Genes'!AR$12),AP134-'Choose Housekeeping Genes'!AR$12,"")</f>
        <v/>
      </c>
      <c r="CI134" s="22" t="str">
        <f ca="1">IF(ISNUMBER(AQ134-'Choose Housekeeping Genes'!AS$12),AQ134-'Choose Housekeeping Genes'!AS$12,"")</f>
        <v/>
      </c>
      <c r="CJ134" s="22" t="str">
        <f ca="1">IF(ISNUMBER(AR134-'Choose Housekeeping Genes'!AT$12),AR134-'Choose Housekeeping Genes'!AT$12,"")</f>
        <v/>
      </c>
      <c r="CK134" s="69" t="e">
        <f t="shared" ca="1" si="93"/>
        <v>#DIV/0!</v>
      </c>
      <c r="CL134" s="148" t="e">
        <f t="shared" ca="1" si="94"/>
        <v>#DIV/0!</v>
      </c>
      <c r="DA134" s="73" t="str">
        <f>'Transcript table'!C142</f>
        <v>Munc</v>
      </c>
      <c r="DB134" s="21" t="s">
        <v>178</v>
      </c>
      <c r="DC134" s="68" t="str">
        <f t="shared" ca="1" si="95"/>
        <v/>
      </c>
      <c r="DD134" s="68" t="str">
        <f t="shared" ca="1" si="96"/>
        <v/>
      </c>
      <c r="DE134" s="68" t="str">
        <f t="shared" ca="1" si="97"/>
        <v/>
      </c>
      <c r="DF134" s="68" t="str">
        <f t="shared" ca="1" si="98"/>
        <v/>
      </c>
      <c r="DG134" s="68" t="str">
        <f t="shared" ca="1" si="99"/>
        <v/>
      </c>
      <c r="DH134" s="68" t="str">
        <f t="shared" ca="1" si="100"/>
        <v/>
      </c>
      <c r="DI134" s="68" t="str">
        <f t="shared" ca="1" si="101"/>
        <v/>
      </c>
      <c r="DJ134" s="68" t="str">
        <f t="shared" ca="1" si="102"/>
        <v/>
      </c>
      <c r="DK134" s="68" t="str">
        <f t="shared" ca="1" si="103"/>
        <v/>
      </c>
      <c r="DL134" s="68" t="str">
        <f t="shared" ca="1" si="104"/>
        <v/>
      </c>
      <c r="DM134" s="68" t="str">
        <f t="shared" ca="1" si="105"/>
        <v/>
      </c>
      <c r="DN134" s="68" t="str">
        <f t="shared" ca="1" si="106"/>
        <v/>
      </c>
      <c r="DO134" s="68" t="str">
        <f t="shared" ca="1" si="107"/>
        <v/>
      </c>
      <c r="DP134" s="68" t="str">
        <f t="shared" ca="1" si="108"/>
        <v/>
      </c>
      <c r="DQ134" s="68" t="str">
        <f t="shared" ca="1" si="109"/>
        <v/>
      </c>
      <c r="DR134" s="68" t="str">
        <f t="shared" ca="1" si="110"/>
        <v/>
      </c>
      <c r="DS134" s="68" t="str">
        <f t="shared" ca="1" si="111"/>
        <v/>
      </c>
      <c r="DT134" s="68" t="str">
        <f t="shared" ca="1" si="112"/>
        <v/>
      </c>
      <c r="DU134" s="68" t="str">
        <f t="shared" ca="1" si="113"/>
        <v/>
      </c>
      <c r="DV134" s="68" t="str">
        <f t="shared" ca="1" si="114"/>
        <v/>
      </c>
      <c r="DW134" s="146" t="str">
        <f>'Transcript table'!C142</f>
        <v>Munc</v>
      </c>
      <c r="DX134" s="145" t="s">
        <v>178</v>
      </c>
      <c r="DY134" s="68" t="str">
        <f t="shared" ca="1" si="115"/>
        <v/>
      </c>
      <c r="DZ134" s="68" t="str">
        <f t="shared" ca="1" si="116"/>
        <v/>
      </c>
      <c r="EA134" s="68" t="str">
        <f t="shared" ca="1" si="117"/>
        <v/>
      </c>
      <c r="EB134" s="68" t="str">
        <f t="shared" ca="1" si="118"/>
        <v/>
      </c>
      <c r="EC134" s="68" t="str">
        <f t="shared" ca="1" si="119"/>
        <v/>
      </c>
      <c r="ED134" s="68" t="str">
        <f t="shared" ca="1" si="120"/>
        <v/>
      </c>
      <c r="EE134" s="68" t="str">
        <f t="shared" ca="1" si="121"/>
        <v/>
      </c>
      <c r="EF134" s="68" t="str">
        <f t="shared" ca="1" si="122"/>
        <v/>
      </c>
      <c r="EG134" s="68" t="str">
        <f t="shared" ca="1" si="123"/>
        <v/>
      </c>
      <c r="EH134" s="68" t="str">
        <f t="shared" ca="1" si="124"/>
        <v/>
      </c>
      <c r="EI134" s="68" t="str">
        <f t="shared" ca="1" si="125"/>
        <v/>
      </c>
      <c r="EJ134" s="68" t="str">
        <f t="shared" ca="1" si="126"/>
        <v/>
      </c>
      <c r="EK134" s="68" t="str">
        <f t="shared" ca="1" si="127"/>
        <v/>
      </c>
      <c r="EL134" s="68" t="str">
        <f t="shared" ca="1" si="128"/>
        <v/>
      </c>
      <c r="EM134" s="68" t="str">
        <f t="shared" ca="1" si="129"/>
        <v/>
      </c>
      <c r="EN134" s="68" t="str">
        <f t="shared" ca="1" si="130"/>
        <v/>
      </c>
      <c r="EO134" s="68" t="str">
        <f t="shared" ca="1" si="131"/>
        <v/>
      </c>
      <c r="EP134" s="68" t="str">
        <f t="shared" ca="1" si="132"/>
        <v/>
      </c>
      <c r="EQ134" s="68" t="str">
        <f t="shared" ca="1" si="133"/>
        <v/>
      </c>
      <c r="ER134" s="68" t="str">
        <f t="shared" ca="1" si="134"/>
        <v/>
      </c>
    </row>
    <row r="135" spans="1:148" ht="12.75" customHeight="1">
      <c r="A135" s="139" t="str">
        <f>'Test Sample Data'!A135</f>
        <v>Myhas</v>
      </c>
      <c r="B135" s="141" t="s">
        <v>176</v>
      </c>
      <c r="C135" s="22" t="str">
        <f>IF(SUM('Test Sample Data'!C$3:C$194)&gt;10,IF(AND(ISNUMBER('Test Sample Data'!C135),'Test Sample Data'!C135&lt;35,'Test Sample Data'!C135&gt;0),'Test Sample Data'!C135-'Choose Housekeeping Genes'!D$20,35-'Choose Housekeeping Genes'!D$20),"")</f>
        <v/>
      </c>
      <c r="D135" s="22" t="str">
        <f>IF(SUM('Test Sample Data'!D$3:D$194)&gt;10,IF(AND(ISNUMBER('Test Sample Data'!D135),'Test Sample Data'!D135&lt;35,'Test Sample Data'!D135&gt;0),'Test Sample Data'!D135-'Choose Housekeeping Genes'!E$20,35-'Choose Housekeeping Genes'!E$20),"")</f>
        <v/>
      </c>
      <c r="E135" s="22" t="str">
        <f>IF(SUM('Test Sample Data'!E$3:E$194)&gt;10,IF(AND(ISNUMBER('Test Sample Data'!E135),'Test Sample Data'!E135&lt;35,'Test Sample Data'!E135&gt;0),'Test Sample Data'!E135-'Choose Housekeeping Genes'!F$20,35-'Choose Housekeeping Genes'!F$20),"")</f>
        <v/>
      </c>
      <c r="F135" s="22" t="str">
        <f>IF(SUM('Test Sample Data'!F$3:F$194)&gt;10,IF(AND(ISNUMBER('Test Sample Data'!F135),'Test Sample Data'!F135&lt;35,'Test Sample Data'!F135&gt;0),'Test Sample Data'!F135-'Choose Housekeeping Genes'!G$20,35-'Choose Housekeeping Genes'!G$20),"")</f>
        <v/>
      </c>
      <c r="G135" s="22" t="str">
        <f>IF(SUM('Test Sample Data'!G$3:G$194)&gt;10,IF(AND(ISNUMBER('Test Sample Data'!G135),'Test Sample Data'!G135&lt;35,'Test Sample Data'!G135&gt;0),'Test Sample Data'!G135-'Choose Housekeeping Genes'!H$20,35-'Choose Housekeeping Genes'!H$20),"")</f>
        <v/>
      </c>
      <c r="H135" s="22" t="str">
        <f>IF(SUM('Test Sample Data'!H$3:H$194)&gt;10,IF(AND(ISNUMBER('Test Sample Data'!H135),'Test Sample Data'!H135&lt;35,'Test Sample Data'!H135&gt;0),'Test Sample Data'!H135-'Choose Housekeeping Genes'!I$20,35-'Choose Housekeeping Genes'!I$20),"")</f>
        <v/>
      </c>
      <c r="I135" s="22" t="str">
        <f>IF(SUM('Test Sample Data'!I$3:I$194)&gt;10,IF(AND(ISNUMBER('Test Sample Data'!I135),'Test Sample Data'!I135&lt;35,'Test Sample Data'!I135&gt;0),'Test Sample Data'!I135-'Choose Housekeeping Genes'!J$20,35-'Choose Housekeeping Genes'!J$20),"")</f>
        <v/>
      </c>
      <c r="J135" s="22" t="str">
        <f>IF(SUM('Test Sample Data'!J$3:J$194)&gt;10,IF(AND(ISNUMBER('Test Sample Data'!J135),'Test Sample Data'!J135&lt;35,'Test Sample Data'!J135&gt;0),'Test Sample Data'!J135-'Choose Housekeeping Genes'!K$20,35-'Choose Housekeeping Genes'!K$20),"")</f>
        <v/>
      </c>
      <c r="K135" s="22" t="str">
        <f>IF(SUM('Test Sample Data'!K$3:K$194)&gt;10,IF(AND(ISNUMBER('Test Sample Data'!K135),'Test Sample Data'!K135&lt;35,'Test Sample Data'!K135&gt;0),'Test Sample Data'!K135-'Choose Housekeeping Genes'!L$20,35-'Choose Housekeeping Genes'!L$20),"")</f>
        <v/>
      </c>
      <c r="L135" s="22" t="str">
        <f>IF(SUM('Test Sample Data'!L$3:L$194)&gt;10,IF(AND(ISNUMBER('Test Sample Data'!L135),'Test Sample Data'!L135&lt;35,'Test Sample Data'!L135&gt;0),'Test Sample Data'!L135-'Choose Housekeeping Genes'!M$20,35-'Choose Housekeeping Genes'!M$20),"")</f>
        <v/>
      </c>
      <c r="M135" s="22" t="str">
        <f>IF(SUM('Test Sample Data'!M$3:M$194)&gt;10,IF(AND(ISNUMBER('Test Sample Data'!M135),'Test Sample Data'!M135&lt;35,'Test Sample Data'!M135&gt;0),'Test Sample Data'!M135-'Choose Housekeeping Genes'!N$20,35-'Choose Housekeeping Genes'!N$20),"")</f>
        <v/>
      </c>
      <c r="N135" s="22" t="str">
        <f>IF(SUM('Test Sample Data'!N$3:N$194)&gt;10,IF(AND(ISNUMBER('Test Sample Data'!N135),'Test Sample Data'!N135&lt;35,'Test Sample Data'!N135&gt;0),'Test Sample Data'!N135-'Choose Housekeeping Genes'!O$20,35-'Choose Housekeeping Genes'!O$20),"")</f>
        <v/>
      </c>
      <c r="O135" s="22" t="str">
        <f>IF(SUM('Test Sample Data'!O$3:O$194)&gt;10,IF(AND(ISNUMBER('Test Sample Data'!O135),'Test Sample Data'!O135&lt;35,'Test Sample Data'!O135&gt;0),'Test Sample Data'!O135-'Choose Housekeeping Genes'!P$20,35-'Choose Housekeeping Genes'!P$20),"")</f>
        <v/>
      </c>
      <c r="P135" s="22" t="str">
        <f>IF(SUM('Test Sample Data'!P$3:P$194)&gt;10,IF(AND(ISNUMBER('Test Sample Data'!P135),'Test Sample Data'!P135&lt;35,'Test Sample Data'!P135&gt;0),'Test Sample Data'!P135-'Choose Housekeeping Genes'!Q$20,35-'Choose Housekeeping Genes'!Q$20),"")</f>
        <v/>
      </c>
      <c r="Q135" s="22" t="str">
        <f>IF(SUM('Test Sample Data'!Q$3:Q$194)&gt;10,IF(AND(ISNUMBER('Test Sample Data'!Q135),'Test Sample Data'!Q135&lt;35,'Test Sample Data'!Q135&gt;0),'Test Sample Data'!Q135-'Choose Housekeeping Genes'!R$20,35-'Choose Housekeeping Genes'!R$20),"")</f>
        <v/>
      </c>
      <c r="R135" s="22" t="str">
        <f>IF(SUM('Test Sample Data'!R$3:R$194)&gt;10,IF(AND(ISNUMBER('Test Sample Data'!R135),'Test Sample Data'!R135&lt;35,'Test Sample Data'!R135&gt;0),'Test Sample Data'!R135-'Choose Housekeeping Genes'!S$20,35-'Choose Housekeeping Genes'!S$20),"")</f>
        <v/>
      </c>
      <c r="S135" s="22" t="str">
        <f>IF(SUM('Test Sample Data'!S$3:S$194)&gt;10,IF(AND(ISNUMBER('Test Sample Data'!S135),'Test Sample Data'!S135&lt;35,'Test Sample Data'!S135&gt;0),'Test Sample Data'!S135-'Choose Housekeeping Genes'!T$20,35-'Choose Housekeeping Genes'!T$20),"")</f>
        <v/>
      </c>
      <c r="T135" s="22" t="str">
        <f>IF(SUM('Test Sample Data'!T$3:T$194)&gt;10,IF(AND(ISNUMBER('Test Sample Data'!T135),'Test Sample Data'!T135&lt;35,'Test Sample Data'!T135&gt;0),'Test Sample Data'!T135-'Choose Housekeeping Genes'!U$20,35-'Choose Housekeeping Genes'!U$20),"")</f>
        <v/>
      </c>
      <c r="U135" s="22" t="str">
        <f>IF(SUM('Test Sample Data'!U$3:U$194)&gt;10,IF(AND(ISNUMBER('Test Sample Data'!U135),'Test Sample Data'!U135&lt;35,'Test Sample Data'!U135&gt;0),'Test Sample Data'!U135-'Choose Housekeeping Genes'!V$20,35-'Choose Housekeeping Genes'!V$20),"")</f>
        <v/>
      </c>
      <c r="V135" s="22" t="str">
        <f>IF(SUM('Test Sample Data'!V$3:V$194)&gt;10,IF(AND(ISNUMBER('Test Sample Data'!V135),'Test Sample Data'!V135&lt;35,'Test Sample Data'!V135&gt;0),'Test Sample Data'!V135-'Choose Housekeeping Genes'!W$20,35-'Choose Housekeeping Genes'!W$20),"")</f>
        <v/>
      </c>
      <c r="W135" s="144" t="str">
        <f>'Control Sample Data'!A135</f>
        <v>Myhas</v>
      </c>
      <c r="X135" s="145" t="s">
        <v>176</v>
      </c>
      <c r="Y135" s="22" t="str">
        <f>IF(SUM('Control Sample Data'!C$3:C$194)&gt;10,IF(AND(ISNUMBER('Control Sample Data'!C135),'Control Sample Data'!C135&lt;35,'Control Sample Data'!C135&gt;0),'Control Sample Data'!C135-'Choose Housekeeping Genes'!AA$20,35-'Choose Housekeeping Genes'!AA$20),"")</f>
        <v/>
      </c>
      <c r="Z135" s="22" t="str">
        <f>IF(SUM('Control Sample Data'!D$3:D$194)&gt;10,IF(AND(ISNUMBER('Control Sample Data'!D135),'Control Sample Data'!D135&lt;35,'Control Sample Data'!D135&gt;0),'Control Sample Data'!D135-'Choose Housekeeping Genes'!AB$20,35-'Choose Housekeeping Genes'!AB$20),"")</f>
        <v/>
      </c>
      <c r="AA135" s="22" t="str">
        <f>IF(SUM('Control Sample Data'!E$3:E$194)&gt;10,IF(AND(ISNUMBER('Control Sample Data'!E135),'Control Sample Data'!E135&lt;35,'Control Sample Data'!E135&gt;0),'Control Sample Data'!E135-'Choose Housekeeping Genes'!AC$20,35-'Choose Housekeeping Genes'!AC$20),"")</f>
        <v/>
      </c>
      <c r="AB135" s="22" t="str">
        <f>IF(SUM('Control Sample Data'!F$3:F$194)&gt;10,IF(AND(ISNUMBER('Control Sample Data'!F135),'Control Sample Data'!F135&lt;35,'Control Sample Data'!F135&gt;0),'Control Sample Data'!F135-'Choose Housekeeping Genes'!AD$20,35-'Choose Housekeeping Genes'!AD$20),"")</f>
        <v/>
      </c>
      <c r="AC135" s="22" t="str">
        <f>IF(SUM('Control Sample Data'!G$3:G$194)&gt;10,IF(AND(ISNUMBER('Control Sample Data'!G135),'Control Sample Data'!G135&lt;35,'Control Sample Data'!G135&gt;0),'Control Sample Data'!G135-'Choose Housekeeping Genes'!AE$20,35-'Choose Housekeeping Genes'!AE$20),"")</f>
        <v/>
      </c>
      <c r="AD135" s="22" t="str">
        <f>IF(SUM('Control Sample Data'!H$3:H$194)&gt;10,IF(AND(ISNUMBER('Control Sample Data'!H135),'Control Sample Data'!H135&lt;35,'Control Sample Data'!H135&gt;0),'Control Sample Data'!H135-'Choose Housekeeping Genes'!AF$20,35-'Choose Housekeeping Genes'!AF$20),"")</f>
        <v/>
      </c>
      <c r="AE135" s="22" t="str">
        <f>IF(SUM('Control Sample Data'!I$3:I$194)&gt;10,IF(AND(ISNUMBER('Control Sample Data'!I135),'Control Sample Data'!I135&lt;35,'Control Sample Data'!I135&gt;0),'Control Sample Data'!I135-'Choose Housekeeping Genes'!AG$20,35-'Choose Housekeeping Genes'!AG$20),"")</f>
        <v/>
      </c>
      <c r="AF135" s="22" t="str">
        <f>IF(SUM('Control Sample Data'!J$3:J$194)&gt;10,IF(AND(ISNUMBER('Control Sample Data'!J135),'Control Sample Data'!J135&lt;35,'Control Sample Data'!J135&gt;0),'Control Sample Data'!J135-'Choose Housekeeping Genes'!AH$20,35-'Choose Housekeeping Genes'!AH$20),"")</f>
        <v/>
      </c>
      <c r="AG135" s="22" t="str">
        <f>IF(SUM('Control Sample Data'!K$3:K$194)&gt;10,IF(AND(ISNUMBER('Control Sample Data'!K135),'Control Sample Data'!K135&lt;35,'Control Sample Data'!K135&gt;0),'Control Sample Data'!K135-'Choose Housekeeping Genes'!AI$20,35-'Choose Housekeeping Genes'!AI$20),"")</f>
        <v/>
      </c>
      <c r="AH135" s="22" t="str">
        <f>IF(SUM('Control Sample Data'!L$3:L$194)&gt;10,IF(AND(ISNUMBER('Control Sample Data'!L135),'Control Sample Data'!L135&lt;35,'Control Sample Data'!L135&gt;0),'Control Sample Data'!L135-'Choose Housekeeping Genes'!AJ$20,35-'Choose Housekeeping Genes'!AJ$20),"")</f>
        <v/>
      </c>
      <c r="AI135" s="22" t="str">
        <f>IF(SUM('Control Sample Data'!M$3:M$194)&gt;10,IF(AND(ISNUMBER('Control Sample Data'!M135),'Control Sample Data'!M135&lt;35,'Control Sample Data'!M135&gt;0),'Control Sample Data'!M135-'Choose Housekeeping Genes'!AK$20,35-'Choose Housekeeping Genes'!AK$20),"")</f>
        <v/>
      </c>
      <c r="AJ135" s="22" t="str">
        <f>IF(SUM('Control Sample Data'!N$3:N$194)&gt;10,IF(AND(ISNUMBER('Control Sample Data'!N135),'Control Sample Data'!N135&lt;35,'Control Sample Data'!N135&gt;0),'Control Sample Data'!N135-'Choose Housekeeping Genes'!AL$20,35-'Choose Housekeeping Genes'!AL$20),"")</f>
        <v/>
      </c>
      <c r="AK135" s="22" t="str">
        <f>IF(SUM('Control Sample Data'!O$3:O$194)&gt;10,IF(AND(ISNUMBER('Control Sample Data'!O135),'Control Sample Data'!O135&lt;35,'Control Sample Data'!O135&gt;0),'Control Sample Data'!O135-'Choose Housekeeping Genes'!AM$20,35-'Choose Housekeeping Genes'!AM$20),"")</f>
        <v/>
      </c>
      <c r="AL135" s="22" t="str">
        <f>IF(SUM('Control Sample Data'!P$3:P$194)&gt;10,IF(AND(ISNUMBER('Control Sample Data'!P135),'Control Sample Data'!P135&lt;35,'Control Sample Data'!P135&gt;0),'Control Sample Data'!P135-'Choose Housekeeping Genes'!AN$20,35-'Choose Housekeeping Genes'!AN$20),"")</f>
        <v/>
      </c>
      <c r="AM135" s="22" t="str">
        <f>IF(SUM('Control Sample Data'!Q$3:Q$194)&gt;10,IF(AND(ISNUMBER('Control Sample Data'!Q135),'Control Sample Data'!Q135&lt;35,'Control Sample Data'!Q135&gt;0),'Control Sample Data'!Q135-'Choose Housekeeping Genes'!AO$20,35-'Choose Housekeeping Genes'!AO$20),"")</f>
        <v/>
      </c>
      <c r="AN135" s="22" t="str">
        <f>IF(SUM('Control Sample Data'!R$3:R$194)&gt;10,IF(AND(ISNUMBER('Control Sample Data'!R135),'Control Sample Data'!R135&lt;35,'Control Sample Data'!R135&gt;0),'Control Sample Data'!R135-'Choose Housekeeping Genes'!AP$20,35-'Choose Housekeeping Genes'!AP$20),"")</f>
        <v/>
      </c>
      <c r="AO135" s="22" t="str">
        <f>IF(SUM('Control Sample Data'!S$3:S$194)&gt;10,IF(AND(ISNUMBER('Control Sample Data'!S135),'Control Sample Data'!S135&lt;35,'Control Sample Data'!S135&gt;0),'Control Sample Data'!S135-'Choose Housekeeping Genes'!AQ$20,35-'Choose Housekeeping Genes'!AQ$20),"")</f>
        <v/>
      </c>
      <c r="AP135" s="22" t="str">
        <f>IF(SUM('Control Sample Data'!T$3:T$194)&gt;10,IF(AND(ISNUMBER('Control Sample Data'!T135),'Control Sample Data'!T135&lt;35,'Control Sample Data'!T135&gt;0),'Control Sample Data'!T135-'Choose Housekeeping Genes'!AR$20,35-'Choose Housekeeping Genes'!AR$20),"")</f>
        <v/>
      </c>
      <c r="AQ135" s="22" t="str">
        <f>IF(SUM('Control Sample Data'!U$3:U$194)&gt;10,IF(AND(ISNUMBER('Control Sample Data'!U135),'Control Sample Data'!U135&lt;35,'Control Sample Data'!U135&gt;0),'Control Sample Data'!U135-'Choose Housekeeping Genes'!AS$20,35-'Choose Housekeeping Genes'!AS$20),"")</f>
        <v/>
      </c>
      <c r="AR135" s="22" t="str">
        <f>IF(SUM('Control Sample Data'!V$3:V$194)&gt;10,IF(AND(ISNUMBER('Control Sample Data'!V135),'Control Sample Data'!V135&lt;35,'Control Sample Data'!V135&gt;0),'Control Sample Data'!V135-'Choose Housekeeping Genes'!AT$20,35-'Choose Housekeeping Genes'!AT$20),"")</f>
        <v/>
      </c>
      <c r="AS135" s="73" t="str">
        <f>'Control Sample Data'!A135</f>
        <v>Myhas</v>
      </c>
      <c r="AT135" s="21" t="s">
        <v>176</v>
      </c>
      <c r="AU135" s="22" t="str">
        <f ca="1">IF(ISNUMBER(C135-'Choose Housekeeping Genes'!D$12),C135-'Choose Housekeeping Genes'!D$12,"")</f>
        <v/>
      </c>
      <c r="AV135" s="22" t="str">
        <f ca="1">IF(ISNUMBER(D135-'Choose Housekeeping Genes'!E$12),D135-'Choose Housekeeping Genes'!E$12,"")</f>
        <v/>
      </c>
      <c r="AW135" s="22" t="str">
        <f ca="1">IF(ISNUMBER(E135-'Choose Housekeeping Genes'!F$12),E135-'Choose Housekeeping Genes'!F$12,"")</f>
        <v/>
      </c>
      <c r="AX135" s="22" t="str">
        <f ca="1">IF(ISNUMBER(F135-'Choose Housekeeping Genes'!G$12),F135-'Choose Housekeeping Genes'!G$12,"")</f>
        <v/>
      </c>
      <c r="AY135" s="22" t="str">
        <f ca="1">IF(ISNUMBER(G135-'Choose Housekeeping Genes'!H$12),G135-'Choose Housekeeping Genes'!H$12,"")</f>
        <v/>
      </c>
      <c r="AZ135" s="22" t="str">
        <f ca="1">IF(ISNUMBER(H135-'Choose Housekeeping Genes'!I$12),H135-'Choose Housekeeping Genes'!I$12,"")</f>
        <v/>
      </c>
      <c r="BA135" s="22" t="str">
        <f ca="1">IF(ISNUMBER(I135-'Choose Housekeeping Genes'!J$12),I135-'Choose Housekeeping Genes'!J$12,"")</f>
        <v/>
      </c>
      <c r="BB135" s="22" t="str">
        <f ca="1">IF(ISNUMBER(J135-'Choose Housekeeping Genes'!K$12),J135-'Choose Housekeeping Genes'!K$12,"")</f>
        <v/>
      </c>
      <c r="BC135" s="22" t="str">
        <f ca="1">IF(ISNUMBER(K135-'Choose Housekeeping Genes'!L$12),K135-'Choose Housekeeping Genes'!L$12,"")</f>
        <v/>
      </c>
      <c r="BD135" s="22" t="str">
        <f ca="1">IF(ISNUMBER(L135-'Choose Housekeeping Genes'!M$12),L135-'Choose Housekeeping Genes'!M$12,"")</f>
        <v/>
      </c>
      <c r="BE135" s="22" t="str">
        <f ca="1">IF(ISNUMBER(M135-'Choose Housekeeping Genes'!N$12),M135-'Choose Housekeeping Genes'!N$12,"")</f>
        <v/>
      </c>
      <c r="BF135" s="22" t="str">
        <f ca="1">IF(ISNUMBER(N135-'Choose Housekeeping Genes'!O$12),N135-'Choose Housekeeping Genes'!O$12,"")</f>
        <v/>
      </c>
      <c r="BG135" s="22" t="str">
        <f ca="1">IF(ISNUMBER(O135-'Choose Housekeeping Genes'!P$12),O135-'Choose Housekeeping Genes'!P$12,"")</f>
        <v/>
      </c>
      <c r="BH135" s="22" t="str">
        <f ca="1">IF(ISNUMBER(P135-'Choose Housekeeping Genes'!Q$12),P135-'Choose Housekeeping Genes'!Q$12,"")</f>
        <v/>
      </c>
      <c r="BI135" s="22" t="str">
        <f ca="1">IF(ISNUMBER(Q135-'Choose Housekeeping Genes'!R$12),Q135-'Choose Housekeeping Genes'!R$12,"")</f>
        <v/>
      </c>
      <c r="BJ135" s="22" t="str">
        <f ca="1">IF(ISNUMBER(R135-'Choose Housekeeping Genes'!S$12),R135-'Choose Housekeeping Genes'!S$12,"")</f>
        <v/>
      </c>
      <c r="BK135" s="22" t="str">
        <f ca="1">IF(ISNUMBER(S135-'Choose Housekeeping Genes'!T$12),S135-'Choose Housekeeping Genes'!T$12,"")</f>
        <v/>
      </c>
      <c r="BL135" s="22" t="str">
        <f ca="1">IF(ISNUMBER(T135-'Choose Housekeeping Genes'!U$12),T135-'Choose Housekeeping Genes'!U$12,"")</f>
        <v/>
      </c>
      <c r="BM135" s="22" t="str">
        <f ca="1">IF(ISNUMBER(U135-'Choose Housekeeping Genes'!V$12),U135-'Choose Housekeeping Genes'!V$12,"")</f>
        <v/>
      </c>
      <c r="BN135" s="22" t="str">
        <f ca="1">IF(ISNUMBER(V135-'Choose Housekeeping Genes'!W$12),V135-'Choose Housekeeping Genes'!W$12,"")</f>
        <v/>
      </c>
      <c r="BO135" s="147" t="str">
        <f t="shared" si="92"/>
        <v>Myhas</v>
      </c>
      <c r="BP135" s="145" t="s">
        <v>176</v>
      </c>
      <c r="BQ135" s="22" t="str">
        <f ca="1">IF(ISNUMBER(Y135-'Choose Housekeeping Genes'!AA$12),Y135-'Choose Housekeeping Genes'!AA$12,"")</f>
        <v/>
      </c>
      <c r="BR135" s="22" t="str">
        <f ca="1">IF(ISNUMBER(Z135-'Choose Housekeeping Genes'!AB$12),Z135-'Choose Housekeeping Genes'!AB$12,"")</f>
        <v/>
      </c>
      <c r="BS135" s="22" t="str">
        <f ca="1">IF(ISNUMBER(AA135-'Choose Housekeeping Genes'!AC$12),AA135-'Choose Housekeeping Genes'!AC$12,"")</f>
        <v/>
      </c>
      <c r="BT135" s="22" t="str">
        <f ca="1">IF(ISNUMBER(AB135-'Choose Housekeeping Genes'!AD$12),AB135-'Choose Housekeeping Genes'!AD$12,"")</f>
        <v/>
      </c>
      <c r="BU135" s="22" t="str">
        <f ca="1">IF(ISNUMBER(AC135-'Choose Housekeeping Genes'!AE$12),AC135-'Choose Housekeeping Genes'!AE$12,"")</f>
        <v/>
      </c>
      <c r="BV135" s="22" t="str">
        <f ca="1">IF(ISNUMBER(AD135-'Choose Housekeeping Genes'!AF$12),AD135-'Choose Housekeeping Genes'!AF$12,"")</f>
        <v/>
      </c>
      <c r="BW135" s="22" t="str">
        <f ca="1">IF(ISNUMBER(AE135-'Choose Housekeeping Genes'!AG$12),AE135-'Choose Housekeeping Genes'!AG$12,"")</f>
        <v/>
      </c>
      <c r="BX135" s="22" t="str">
        <f ca="1">IF(ISNUMBER(AF135-'Choose Housekeeping Genes'!AH$12),AF135-'Choose Housekeeping Genes'!AH$12,"")</f>
        <v/>
      </c>
      <c r="BY135" s="22" t="str">
        <f ca="1">IF(ISNUMBER(AG135-'Choose Housekeeping Genes'!AI$12),AG135-'Choose Housekeeping Genes'!AI$12,"")</f>
        <v/>
      </c>
      <c r="BZ135" s="22" t="str">
        <f ca="1">IF(ISNUMBER(AH135-'Choose Housekeeping Genes'!AJ$12),AH135-'Choose Housekeeping Genes'!AJ$12,"")</f>
        <v/>
      </c>
      <c r="CA135" s="22" t="str">
        <f ca="1">IF(ISNUMBER(AI135-'Choose Housekeeping Genes'!AK$12),AI135-'Choose Housekeeping Genes'!AK$12,"")</f>
        <v/>
      </c>
      <c r="CB135" s="22" t="str">
        <f ca="1">IF(ISNUMBER(AJ135-'Choose Housekeeping Genes'!AL$12),AJ135-'Choose Housekeeping Genes'!AL$12,"")</f>
        <v/>
      </c>
      <c r="CC135" s="22" t="str">
        <f ca="1">IF(ISNUMBER(AK135-'Choose Housekeeping Genes'!AM$12),AK135-'Choose Housekeeping Genes'!AM$12,"")</f>
        <v/>
      </c>
      <c r="CD135" s="22" t="str">
        <f ca="1">IF(ISNUMBER(AL135-'Choose Housekeeping Genes'!AN$12),AL135-'Choose Housekeeping Genes'!AN$12,"")</f>
        <v/>
      </c>
      <c r="CE135" s="22" t="str">
        <f ca="1">IF(ISNUMBER(AM135-'Choose Housekeeping Genes'!AO$12),AM135-'Choose Housekeeping Genes'!AO$12,"")</f>
        <v/>
      </c>
      <c r="CF135" s="22" t="str">
        <f ca="1">IF(ISNUMBER(AN135-'Choose Housekeeping Genes'!AP$12),AN135-'Choose Housekeeping Genes'!AP$12,"")</f>
        <v/>
      </c>
      <c r="CG135" s="22" t="str">
        <f ca="1">IF(ISNUMBER(AO135-'Choose Housekeeping Genes'!AQ$12),AO135-'Choose Housekeeping Genes'!AQ$12,"")</f>
        <v/>
      </c>
      <c r="CH135" s="22" t="str">
        <f ca="1">IF(ISNUMBER(AP135-'Choose Housekeeping Genes'!AR$12),AP135-'Choose Housekeeping Genes'!AR$12,"")</f>
        <v/>
      </c>
      <c r="CI135" s="22" t="str">
        <f ca="1">IF(ISNUMBER(AQ135-'Choose Housekeeping Genes'!AS$12),AQ135-'Choose Housekeeping Genes'!AS$12,"")</f>
        <v/>
      </c>
      <c r="CJ135" s="22" t="str">
        <f ca="1">IF(ISNUMBER(AR135-'Choose Housekeeping Genes'!AT$12),AR135-'Choose Housekeeping Genes'!AT$12,"")</f>
        <v/>
      </c>
      <c r="CK135" s="69" t="e">
        <f t="shared" ca="1" si="93"/>
        <v>#DIV/0!</v>
      </c>
      <c r="CL135" s="148" t="e">
        <f t="shared" ca="1" si="94"/>
        <v>#DIV/0!</v>
      </c>
      <c r="DA135" s="73" t="str">
        <f>'Transcript table'!C143</f>
        <v>Myhas</v>
      </c>
      <c r="DB135" s="21" t="s">
        <v>176</v>
      </c>
      <c r="DC135" s="68" t="str">
        <f t="shared" ca="1" si="95"/>
        <v/>
      </c>
      <c r="DD135" s="68" t="str">
        <f t="shared" ca="1" si="96"/>
        <v/>
      </c>
      <c r="DE135" s="68" t="str">
        <f t="shared" ca="1" si="97"/>
        <v/>
      </c>
      <c r="DF135" s="68" t="str">
        <f t="shared" ca="1" si="98"/>
        <v/>
      </c>
      <c r="DG135" s="68" t="str">
        <f t="shared" ca="1" si="99"/>
        <v/>
      </c>
      <c r="DH135" s="68" t="str">
        <f t="shared" ca="1" si="100"/>
        <v/>
      </c>
      <c r="DI135" s="68" t="str">
        <f t="shared" ca="1" si="101"/>
        <v/>
      </c>
      <c r="DJ135" s="68" t="str">
        <f t="shared" ca="1" si="102"/>
        <v/>
      </c>
      <c r="DK135" s="68" t="str">
        <f t="shared" ca="1" si="103"/>
        <v/>
      </c>
      <c r="DL135" s="68" t="str">
        <f t="shared" ca="1" si="104"/>
        <v/>
      </c>
      <c r="DM135" s="68" t="str">
        <f t="shared" ca="1" si="105"/>
        <v/>
      </c>
      <c r="DN135" s="68" t="str">
        <f t="shared" ca="1" si="106"/>
        <v/>
      </c>
      <c r="DO135" s="68" t="str">
        <f t="shared" ca="1" si="107"/>
        <v/>
      </c>
      <c r="DP135" s="68" t="str">
        <f t="shared" ca="1" si="108"/>
        <v/>
      </c>
      <c r="DQ135" s="68" t="str">
        <f t="shared" ca="1" si="109"/>
        <v/>
      </c>
      <c r="DR135" s="68" t="str">
        <f t="shared" ca="1" si="110"/>
        <v/>
      </c>
      <c r="DS135" s="68" t="str">
        <f t="shared" ca="1" si="111"/>
        <v/>
      </c>
      <c r="DT135" s="68" t="str">
        <f t="shared" ca="1" si="112"/>
        <v/>
      </c>
      <c r="DU135" s="68" t="str">
        <f t="shared" ca="1" si="113"/>
        <v/>
      </c>
      <c r="DV135" s="68" t="str">
        <f t="shared" ca="1" si="114"/>
        <v/>
      </c>
      <c r="DW135" s="146" t="str">
        <f>'Transcript table'!C143</f>
        <v>Myhas</v>
      </c>
      <c r="DX135" s="145" t="s">
        <v>176</v>
      </c>
      <c r="DY135" s="68" t="str">
        <f t="shared" ca="1" si="115"/>
        <v/>
      </c>
      <c r="DZ135" s="68" t="str">
        <f t="shared" ca="1" si="116"/>
        <v/>
      </c>
      <c r="EA135" s="68" t="str">
        <f t="shared" ca="1" si="117"/>
        <v/>
      </c>
      <c r="EB135" s="68" t="str">
        <f t="shared" ca="1" si="118"/>
        <v/>
      </c>
      <c r="EC135" s="68" t="str">
        <f t="shared" ca="1" si="119"/>
        <v/>
      </c>
      <c r="ED135" s="68" t="str">
        <f t="shared" ca="1" si="120"/>
        <v/>
      </c>
      <c r="EE135" s="68" t="str">
        <f t="shared" ca="1" si="121"/>
        <v/>
      </c>
      <c r="EF135" s="68" t="str">
        <f t="shared" ca="1" si="122"/>
        <v/>
      </c>
      <c r="EG135" s="68" t="str">
        <f t="shared" ca="1" si="123"/>
        <v/>
      </c>
      <c r="EH135" s="68" t="str">
        <f t="shared" ca="1" si="124"/>
        <v/>
      </c>
      <c r="EI135" s="68" t="str">
        <f t="shared" ca="1" si="125"/>
        <v/>
      </c>
      <c r="EJ135" s="68" t="str">
        <f t="shared" ca="1" si="126"/>
        <v/>
      </c>
      <c r="EK135" s="68" t="str">
        <f t="shared" ca="1" si="127"/>
        <v/>
      </c>
      <c r="EL135" s="68" t="str">
        <f t="shared" ca="1" si="128"/>
        <v/>
      </c>
      <c r="EM135" s="68" t="str">
        <f t="shared" ca="1" si="129"/>
        <v/>
      </c>
      <c r="EN135" s="68" t="str">
        <f t="shared" ca="1" si="130"/>
        <v/>
      </c>
      <c r="EO135" s="68" t="str">
        <f t="shared" ca="1" si="131"/>
        <v/>
      </c>
      <c r="EP135" s="68" t="str">
        <f t="shared" ca="1" si="132"/>
        <v/>
      </c>
      <c r="EQ135" s="68" t="str">
        <f t="shared" ca="1" si="133"/>
        <v/>
      </c>
      <c r="ER135" s="68" t="str">
        <f t="shared" ca="1" si="134"/>
        <v/>
      </c>
    </row>
    <row r="136" spans="1:148" ht="12.75" customHeight="1">
      <c r="A136" s="139" t="str">
        <f>'Test Sample Data'!A136</f>
        <v>Nctc1</v>
      </c>
      <c r="B136" s="141" t="s">
        <v>174</v>
      </c>
      <c r="C136" s="22" t="str">
        <f>IF(SUM('Test Sample Data'!C$3:C$194)&gt;10,IF(AND(ISNUMBER('Test Sample Data'!C136),'Test Sample Data'!C136&lt;35,'Test Sample Data'!C136&gt;0),'Test Sample Data'!C136-'Choose Housekeeping Genes'!D$20,35-'Choose Housekeeping Genes'!D$20),"")</f>
        <v/>
      </c>
      <c r="D136" s="22" t="str">
        <f>IF(SUM('Test Sample Data'!D$3:D$194)&gt;10,IF(AND(ISNUMBER('Test Sample Data'!D136),'Test Sample Data'!D136&lt;35,'Test Sample Data'!D136&gt;0),'Test Sample Data'!D136-'Choose Housekeeping Genes'!E$20,35-'Choose Housekeeping Genes'!E$20),"")</f>
        <v/>
      </c>
      <c r="E136" s="22" t="str">
        <f>IF(SUM('Test Sample Data'!E$3:E$194)&gt;10,IF(AND(ISNUMBER('Test Sample Data'!E136),'Test Sample Data'!E136&lt;35,'Test Sample Data'!E136&gt;0),'Test Sample Data'!E136-'Choose Housekeeping Genes'!F$20,35-'Choose Housekeeping Genes'!F$20),"")</f>
        <v/>
      </c>
      <c r="F136" s="22" t="str">
        <f>IF(SUM('Test Sample Data'!F$3:F$194)&gt;10,IF(AND(ISNUMBER('Test Sample Data'!F136),'Test Sample Data'!F136&lt;35,'Test Sample Data'!F136&gt;0),'Test Sample Data'!F136-'Choose Housekeeping Genes'!G$20,35-'Choose Housekeeping Genes'!G$20),"")</f>
        <v/>
      </c>
      <c r="G136" s="22" t="str">
        <f>IF(SUM('Test Sample Data'!G$3:G$194)&gt;10,IF(AND(ISNUMBER('Test Sample Data'!G136),'Test Sample Data'!G136&lt;35,'Test Sample Data'!G136&gt;0),'Test Sample Data'!G136-'Choose Housekeeping Genes'!H$20,35-'Choose Housekeeping Genes'!H$20),"")</f>
        <v/>
      </c>
      <c r="H136" s="22" t="str">
        <f>IF(SUM('Test Sample Data'!H$3:H$194)&gt;10,IF(AND(ISNUMBER('Test Sample Data'!H136),'Test Sample Data'!H136&lt;35,'Test Sample Data'!H136&gt;0),'Test Sample Data'!H136-'Choose Housekeeping Genes'!I$20,35-'Choose Housekeeping Genes'!I$20),"")</f>
        <v/>
      </c>
      <c r="I136" s="22" t="str">
        <f>IF(SUM('Test Sample Data'!I$3:I$194)&gt;10,IF(AND(ISNUMBER('Test Sample Data'!I136),'Test Sample Data'!I136&lt;35,'Test Sample Data'!I136&gt;0),'Test Sample Data'!I136-'Choose Housekeeping Genes'!J$20,35-'Choose Housekeeping Genes'!J$20),"")</f>
        <v/>
      </c>
      <c r="J136" s="22" t="str">
        <f>IF(SUM('Test Sample Data'!J$3:J$194)&gt;10,IF(AND(ISNUMBER('Test Sample Data'!J136),'Test Sample Data'!J136&lt;35,'Test Sample Data'!J136&gt;0),'Test Sample Data'!J136-'Choose Housekeeping Genes'!K$20,35-'Choose Housekeeping Genes'!K$20),"")</f>
        <v/>
      </c>
      <c r="K136" s="22" t="str">
        <f>IF(SUM('Test Sample Data'!K$3:K$194)&gt;10,IF(AND(ISNUMBER('Test Sample Data'!K136),'Test Sample Data'!K136&lt;35,'Test Sample Data'!K136&gt;0),'Test Sample Data'!K136-'Choose Housekeeping Genes'!L$20,35-'Choose Housekeeping Genes'!L$20),"")</f>
        <v/>
      </c>
      <c r="L136" s="22" t="str">
        <f>IF(SUM('Test Sample Data'!L$3:L$194)&gt;10,IF(AND(ISNUMBER('Test Sample Data'!L136),'Test Sample Data'!L136&lt;35,'Test Sample Data'!L136&gt;0),'Test Sample Data'!L136-'Choose Housekeeping Genes'!M$20,35-'Choose Housekeeping Genes'!M$20),"")</f>
        <v/>
      </c>
      <c r="M136" s="22" t="str">
        <f>IF(SUM('Test Sample Data'!M$3:M$194)&gt;10,IF(AND(ISNUMBER('Test Sample Data'!M136),'Test Sample Data'!M136&lt;35,'Test Sample Data'!M136&gt;0),'Test Sample Data'!M136-'Choose Housekeeping Genes'!N$20,35-'Choose Housekeeping Genes'!N$20),"")</f>
        <v/>
      </c>
      <c r="N136" s="22" t="str">
        <f>IF(SUM('Test Sample Data'!N$3:N$194)&gt;10,IF(AND(ISNUMBER('Test Sample Data'!N136),'Test Sample Data'!N136&lt;35,'Test Sample Data'!N136&gt;0),'Test Sample Data'!N136-'Choose Housekeeping Genes'!O$20,35-'Choose Housekeeping Genes'!O$20),"")</f>
        <v/>
      </c>
      <c r="O136" s="22" t="str">
        <f>IF(SUM('Test Sample Data'!O$3:O$194)&gt;10,IF(AND(ISNUMBER('Test Sample Data'!O136),'Test Sample Data'!O136&lt;35,'Test Sample Data'!O136&gt;0),'Test Sample Data'!O136-'Choose Housekeeping Genes'!P$20,35-'Choose Housekeeping Genes'!P$20),"")</f>
        <v/>
      </c>
      <c r="P136" s="22" t="str">
        <f>IF(SUM('Test Sample Data'!P$3:P$194)&gt;10,IF(AND(ISNUMBER('Test Sample Data'!P136),'Test Sample Data'!P136&lt;35,'Test Sample Data'!P136&gt;0),'Test Sample Data'!P136-'Choose Housekeeping Genes'!Q$20,35-'Choose Housekeeping Genes'!Q$20),"")</f>
        <v/>
      </c>
      <c r="Q136" s="22" t="str">
        <f>IF(SUM('Test Sample Data'!Q$3:Q$194)&gt;10,IF(AND(ISNUMBER('Test Sample Data'!Q136),'Test Sample Data'!Q136&lt;35,'Test Sample Data'!Q136&gt;0),'Test Sample Data'!Q136-'Choose Housekeeping Genes'!R$20,35-'Choose Housekeeping Genes'!R$20),"")</f>
        <v/>
      </c>
      <c r="R136" s="22" t="str">
        <f>IF(SUM('Test Sample Data'!R$3:R$194)&gt;10,IF(AND(ISNUMBER('Test Sample Data'!R136),'Test Sample Data'!R136&lt;35,'Test Sample Data'!R136&gt;0),'Test Sample Data'!R136-'Choose Housekeeping Genes'!S$20,35-'Choose Housekeeping Genes'!S$20),"")</f>
        <v/>
      </c>
      <c r="S136" s="22" t="str">
        <f>IF(SUM('Test Sample Data'!S$3:S$194)&gt;10,IF(AND(ISNUMBER('Test Sample Data'!S136),'Test Sample Data'!S136&lt;35,'Test Sample Data'!S136&gt;0),'Test Sample Data'!S136-'Choose Housekeeping Genes'!T$20,35-'Choose Housekeeping Genes'!T$20),"")</f>
        <v/>
      </c>
      <c r="T136" s="22" t="str">
        <f>IF(SUM('Test Sample Data'!T$3:T$194)&gt;10,IF(AND(ISNUMBER('Test Sample Data'!T136),'Test Sample Data'!T136&lt;35,'Test Sample Data'!T136&gt;0),'Test Sample Data'!T136-'Choose Housekeeping Genes'!U$20,35-'Choose Housekeeping Genes'!U$20),"")</f>
        <v/>
      </c>
      <c r="U136" s="22" t="str">
        <f>IF(SUM('Test Sample Data'!U$3:U$194)&gt;10,IF(AND(ISNUMBER('Test Sample Data'!U136),'Test Sample Data'!U136&lt;35,'Test Sample Data'!U136&gt;0),'Test Sample Data'!U136-'Choose Housekeeping Genes'!V$20,35-'Choose Housekeeping Genes'!V$20),"")</f>
        <v/>
      </c>
      <c r="V136" s="22" t="str">
        <f>IF(SUM('Test Sample Data'!V$3:V$194)&gt;10,IF(AND(ISNUMBER('Test Sample Data'!V136),'Test Sample Data'!V136&lt;35,'Test Sample Data'!V136&gt;0),'Test Sample Data'!V136-'Choose Housekeeping Genes'!W$20,35-'Choose Housekeeping Genes'!W$20),"")</f>
        <v/>
      </c>
      <c r="W136" s="144" t="str">
        <f>'Control Sample Data'!A136</f>
        <v>Nctc1</v>
      </c>
      <c r="X136" s="145" t="s">
        <v>174</v>
      </c>
      <c r="Y136" s="22" t="str">
        <f>IF(SUM('Control Sample Data'!C$3:C$194)&gt;10,IF(AND(ISNUMBER('Control Sample Data'!C136),'Control Sample Data'!C136&lt;35,'Control Sample Data'!C136&gt;0),'Control Sample Data'!C136-'Choose Housekeeping Genes'!AA$20,35-'Choose Housekeeping Genes'!AA$20),"")</f>
        <v/>
      </c>
      <c r="Z136" s="22" t="str">
        <f>IF(SUM('Control Sample Data'!D$3:D$194)&gt;10,IF(AND(ISNUMBER('Control Sample Data'!D136),'Control Sample Data'!D136&lt;35,'Control Sample Data'!D136&gt;0),'Control Sample Data'!D136-'Choose Housekeeping Genes'!AB$20,35-'Choose Housekeeping Genes'!AB$20),"")</f>
        <v/>
      </c>
      <c r="AA136" s="22" t="str">
        <f>IF(SUM('Control Sample Data'!E$3:E$194)&gt;10,IF(AND(ISNUMBER('Control Sample Data'!E136),'Control Sample Data'!E136&lt;35,'Control Sample Data'!E136&gt;0),'Control Sample Data'!E136-'Choose Housekeeping Genes'!AC$20,35-'Choose Housekeeping Genes'!AC$20),"")</f>
        <v/>
      </c>
      <c r="AB136" s="22" t="str">
        <f>IF(SUM('Control Sample Data'!F$3:F$194)&gt;10,IF(AND(ISNUMBER('Control Sample Data'!F136),'Control Sample Data'!F136&lt;35,'Control Sample Data'!F136&gt;0),'Control Sample Data'!F136-'Choose Housekeeping Genes'!AD$20,35-'Choose Housekeeping Genes'!AD$20),"")</f>
        <v/>
      </c>
      <c r="AC136" s="22" t="str">
        <f>IF(SUM('Control Sample Data'!G$3:G$194)&gt;10,IF(AND(ISNUMBER('Control Sample Data'!G136),'Control Sample Data'!G136&lt;35,'Control Sample Data'!G136&gt;0),'Control Sample Data'!G136-'Choose Housekeeping Genes'!AE$20,35-'Choose Housekeeping Genes'!AE$20),"")</f>
        <v/>
      </c>
      <c r="AD136" s="22" t="str">
        <f>IF(SUM('Control Sample Data'!H$3:H$194)&gt;10,IF(AND(ISNUMBER('Control Sample Data'!H136),'Control Sample Data'!H136&lt;35,'Control Sample Data'!H136&gt;0),'Control Sample Data'!H136-'Choose Housekeeping Genes'!AF$20,35-'Choose Housekeeping Genes'!AF$20),"")</f>
        <v/>
      </c>
      <c r="AE136" s="22" t="str">
        <f>IF(SUM('Control Sample Data'!I$3:I$194)&gt;10,IF(AND(ISNUMBER('Control Sample Data'!I136),'Control Sample Data'!I136&lt;35,'Control Sample Data'!I136&gt;0),'Control Sample Data'!I136-'Choose Housekeeping Genes'!AG$20,35-'Choose Housekeeping Genes'!AG$20),"")</f>
        <v/>
      </c>
      <c r="AF136" s="22" t="str">
        <f>IF(SUM('Control Sample Data'!J$3:J$194)&gt;10,IF(AND(ISNUMBER('Control Sample Data'!J136),'Control Sample Data'!J136&lt;35,'Control Sample Data'!J136&gt;0),'Control Sample Data'!J136-'Choose Housekeeping Genes'!AH$20,35-'Choose Housekeeping Genes'!AH$20),"")</f>
        <v/>
      </c>
      <c r="AG136" s="22" t="str">
        <f>IF(SUM('Control Sample Data'!K$3:K$194)&gt;10,IF(AND(ISNUMBER('Control Sample Data'!K136),'Control Sample Data'!K136&lt;35,'Control Sample Data'!K136&gt;0),'Control Sample Data'!K136-'Choose Housekeeping Genes'!AI$20,35-'Choose Housekeeping Genes'!AI$20),"")</f>
        <v/>
      </c>
      <c r="AH136" s="22" t="str">
        <f>IF(SUM('Control Sample Data'!L$3:L$194)&gt;10,IF(AND(ISNUMBER('Control Sample Data'!L136),'Control Sample Data'!L136&lt;35,'Control Sample Data'!L136&gt;0),'Control Sample Data'!L136-'Choose Housekeeping Genes'!AJ$20,35-'Choose Housekeeping Genes'!AJ$20),"")</f>
        <v/>
      </c>
      <c r="AI136" s="22" t="str">
        <f>IF(SUM('Control Sample Data'!M$3:M$194)&gt;10,IF(AND(ISNUMBER('Control Sample Data'!M136),'Control Sample Data'!M136&lt;35,'Control Sample Data'!M136&gt;0),'Control Sample Data'!M136-'Choose Housekeeping Genes'!AK$20,35-'Choose Housekeeping Genes'!AK$20),"")</f>
        <v/>
      </c>
      <c r="AJ136" s="22" t="str">
        <f>IF(SUM('Control Sample Data'!N$3:N$194)&gt;10,IF(AND(ISNUMBER('Control Sample Data'!N136),'Control Sample Data'!N136&lt;35,'Control Sample Data'!N136&gt;0),'Control Sample Data'!N136-'Choose Housekeeping Genes'!AL$20,35-'Choose Housekeeping Genes'!AL$20),"")</f>
        <v/>
      </c>
      <c r="AK136" s="22" t="str">
        <f>IF(SUM('Control Sample Data'!O$3:O$194)&gt;10,IF(AND(ISNUMBER('Control Sample Data'!O136),'Control Sample Data'!O136&lt;35,'Control Sample Data'!O136&gt;0),'Control Sample Data'!O136-'Choose Housekeeping Genes'!AM$20,35-'Choose Housekeeping Genes'!AM$20),"")</f>
        <v/>
      </c>
      <c r="AL136" s="22" t="str">
        <f>IF(SUM('Control Sample Data'!P$3:P$194)&gt;10,IF(AND(ISNUMBER('Control Sample Data'!P136),'Control Sample Data'!P136&lt;35,'Control Sample Data'!P136&gt;0),'Control Sample Data'!P136-'Choose Housekeeping Genes'!AN$20,35-'Choose Housekeeping Genes'!AN$20),"")</f>
        <v/>
      </c>
      <c r="AM136" s="22" t="str">
        <f>IF(SUM('Control Sample Data'!Q$3:Q$194)&gt;10,IF(AND(ISNUMBER('Control Sample Data'!Q136),'Control Sample Data'!Q136&lt;35,'Control Sample Data'!Q136&gt;0),'Control Sample Data'!Q136-'Choose Housekeeping Genes'!AO$20,35-'Choose Housekeeping Genes'!AO$20),"")</f>
        <v/>
      </c>
      <c r="AN136" s="22" t="str">
        <f>IF(SUM('Control Sample Data'!R$3:R$194)&gt;10,IF(AND(ISNUMBER('Control Sample Data'!R136),'Control Sample Data'!R136&lt;35,'Control Sample Data'!R136&gt;0),'Control Sample Data'!R136-'Choose Housekeeping Genes'!AP$20,35-'Choose Housekeeping Genes'!AP$20),"")</f>
        <v/>
      </c>
      <c r="AO136" s="22" t="str">
        <f>IF(SUM('Control Sample Data'!S$3:S$194)&gt;10,IF(AND(ISNUMBER('Control Sample Data'!S136),'Control Sample Data'!S136&lt;35,'Control Sample Data'!S136&gt;0),'Control Sample Data'!S136-'Choose Housekeeping Genes'!AQ$20,35-'Choose Housekeeping Genes'!AQ$20),"")</f>
        <v/>
      </c>
      <c r="AP136" s="22" t="str">
        <f>IF(SUM('Control Sample Data'!T$3:T$194)&gt;10,IF(AND(ISNUMBER('Control Sample Data'!T136),'Control Sample Data'!T136&lt;35,'Control Sample Data'!T136&gt;0),'Control Sample Data'!T136-'Choose Housekeeping Genes'!AR$20,35-'Choose Housekeeping Genes'!AR$20),"")</f>
        <v/>
      </c>
      <c r="AQ136" s="22" t="str">
        <f>IF(SUM('Control Sample Data'!U$3:U$194)&gt;10,IF(AND(ISNUMBER('Control Sample Data'!U136),'Control Sample Data'!U136&lt;35,'Control Sample Data'!U136&gt;0),'Control Sample Data'!U136-'Choose Housekeeping Genes'!AS$20,35-'Choose Housekeeping Genes'!AS$20),"")</f>
        <v/>
      </c>
      <c r="AR136" s="22" t="str">
        <f>IF(SUM('Control Sample Data'!V$3:V$194)&gt;10,IF(AND(ISNUMBER('Control Sample Data'!V136),'Control Sample Data'!V136&lt;35,'Control Sample Data'!V136&gt;0),'Control Sample Data'!V136-'Choose Housekeeping Genes'!AT$20,35-'Choose Housekeeping Genes'!AT$20),"")</f>
        <v/>
      </c>
      <c r="AS136" s="73" t="str">
        <f>'Control Sample Data'!A136</f>
        <v>Nctc1</v>
      </c>
      <c r="AT136" s="21" t="s">
        <v>174</v>
      </c>
      <c r="AU136" s="22" t="str">
        <f ca="1">IF(ISNUMBER(C136-'Choose Housekeeping Genes'!D$12),C136-'Choose Housekeeping Genes'!D$12,"")</f>
        <v/>
      </c>
      <c r="AV136" s="22" t="str">
        <f ca="1">IF(ISNUMBER(D136-'Choose Housekeeping Genes'!E$12),D136-'Choose Housekeeping Genes'!E$12,"")</f>
        <v/>
      </c>
      <c r="AW136" s="22" t="str">
        <f ca="1">IF(ISNUMBER(E136-'Choose Housekeeping Genes'!F$12),E136-'Choose Housekeeping Genes'!F$12,"")</f>
        <v/>
      </c>
      <c r="AX136" s="22" t="str">
        <f ca="1">IF(ISNUMBER(F136-'Choose Housekeeping Genes'!G$12),F136-'Choose Housekeeping Genes'!G$12,"")</f>
        <v/>
      </c>
      <c r="AY136" s="22" t="str">
        <f ca="1">IF(ISNUMBER(G136-'Choose Housekeeping Genes'!H$12),G136-'Choose Housekeeping Genes'!H$12,"")</f>
        <v/>
      </c>
      <c r="AZ136" s="22" t="str">
        <f ca="1">IF(ISNUMBER(H136-'Choose Housekeeping Genes'!I$12),H136-'Choose Housekeeping Genes'!I$12,"")</f>
        <v/>
      </c>
      <c r="BA136" s="22" t="str">
        <f ca="1">IF(ISNUMBER(I136-'Choose Housekeeping Genes'!J$12),I136-'Choose Housekeeping Genes'!J$12,"")</f>
        <v/>
      </c>
      <c r="BB136" s="22" t="str">
        <f ca="1">IF(ISNUMBER(J136-'Choose Housekeeping Genes'!K$12),J136-'Choose Housekeeping Genes'!K$12,"")</f>
        <v/>
      </c>
      <c r="BC136" s="22" t="str">
        <f ca="1">IF(ISNUMBER(K136-'Choose Housekeeping Genes'!L$12),K136-'Choose Housekeeping Genes'!L$12,"")</f>
        <v/>
      </c>
      <c r="BD136" s="22" t="str">
        <f ca="1">IF(ISNUMBER(L136-'Choose Housekeeping Genes'!M$12),L136-'Choose Housekeeping Genes'!M$12,"")</f>
        <v/>
      </c>
      <c r="BE136" s="22" t="str">
        <f ca="1">IF(ISNUMBER(M136-'Choose Housekeeping Genes'!N$12),M136-'Choose Housekeeping Genes'!N$12,"")</f>
        <v/>
      </c>
      <c r="BF136" s="22" t="str">
        <f ca="1">IF(ISNUMBER(N136-'Choose Housekeeping Genes'!O$12),N136-'Choose Housekeeping Genes'!O$12,"")</f>
        <v/>
      </c>
      <c r="BG136" s="22" t="str">
        <f ca="1">IF(ISNUMBER(O136-'Choose Housekeeping Genes'!P$12),O136-'Choose Housekeeping Genes'!P$12,"")</f>
        <v/>
      </c>
      <c r="BH136" s="22" t="str">
        <f ca="1">IF(ISNUMBER(P136-'Choose Housekeeping Genes'!Q$12),P136-'Choose Housekeeping Genes'!Q$12,"")</f>
        <v/>
      </c>
      <c r="BI136" s="22" t="str">
        <f ca="1">IF(ISNUMBER(Q136-'Choose Housekeeping Genes'!R$12),Q136-'Choose Housekeeping Genes'!R$12,"")</f>
        <v/>
      </c>
      <c r="BJ136" s="22" t="str">
        <f ca="1">IF(ISNUMBER(R136-'Choose Housekeeping Genes'!S$12),R136-'Choose Housekeeping Genes'!S$12,"")</f>
        <v/>
      </c>
      <c r="BK136" s="22" t="str">
        <f ca="1">IF(ISNUMBER(S136-'Choose Housekeeping Genes'!T$12),S136-'Choose Housekeeping Genes'!T$12,"")</f>
        <v/>
      </c>
      <c r="BL136" s="22" t="str">
        <f ca="1">IF(ISNUMBER(T136-'Choose Housekeeping Genes'!U$12),T136-'Choose Housekeeping Genes'!U$12,"")</f>
        <v/>
      </c>
      <c r="BM136" s="22" t="str">
        <f ca="1">IF(ISNUMBER(U136-'Choose Housekeeping Genes'!V$12),U136-'Choose Housekeeping Genes'!V$12,"")</f>
        <v/>
      </c>
      <c r="BN136" s="22" t="str">
        <f ca="1">IF(ISNUMBER(V136-'Choose Housekeeping Genes'!W$12),V136-'Choose Housekeeping Genes'!W$12,"")</f>
        <v/>
      </c>
      <c r="BO136" s="147" t="str">
        <f t="shared" si="92"/>
        <v>Nctc1</v>
      </c>
      <c r="BP136" s="145" t="s">
        <v>174</v>
      </c>
      <c r="BQ136" s="22" t="str">
        <f ca="1">IF(ISNUMBER(Y136-'Choose Housekeeping Genes'!AA$12),Y136-'Choose Housekeeping Genes'!AA$12,"")</f>
        <v/>
      </c>
      <c r="BR136" s="22" t="str">
        <f ca="1">IF(ISNUMBER(Z136-'Choose Housekeeping Genes'!AB$12),Z136-'Choose Housekeeping Genes'!AB$12,"")</f>
        <v/>
      </c>
      <c r="BS136" s="22" t="str">
        <f ca="1">IF(ISNUMBER(AA136-'Choose Housekeeping Genes'!AC$12),AA136-'Choose Housekeeping Genes'!AC$12,"")</f>
        <v/>
      </c>
      <c r="BT136" s="22" t="str">
        <f ca="1">IF(ISNUMBER(AB136-'Choose Housekeeping Genes'!AD$12),AB136-'Choose Housekeeping Genes'!AD$12,"")</f>
        <v/>
      </c>
      <c r="BU136" s="22" t="str">
        <f ca="1">IF(ISNUMBER(AC136-'Choose Housekeeping Genes'!AE$12),AC136-'Choose Housekeeping Genes'!AE$12,"")</f>
        <v/>
      </c>
      <c r="BV136" s="22" t="str">
        <f ca="1">IF(ISNUMBER(AD136-'Choose Housekeeping Genes'!AF$12),AD136-'Choose Housekeeping Genes'!AF$12,"")</f>
        <v/>
      </c>
      <c r="BW136" s="22" t="str">
        <f ca="1">IF(ISNUMBER(AE136-'Choose Housekeeping Genes'!AG$12),AE136-'Choose Housekeeping Genes'!AG$12,"")</f>
        <v/>
      </c>
      <c r="BX136" s="22" t="str">
        <f ca="1">IF(ISNUMBER(AF136-'Choose Housekeeping Genes'!AH$12),AF136-'Choose Housekeeping Genes'!AH$12,"")</f>
        <v/>
      </c>
      <c r="BY136" s="22" t="str">
        <f ca="1">IF(ISNUMBER(AG136-'Choose Housekeeping Genes'!AI$12),AG136-'Choose Housekeeping Genes'!AI$12,"")</f>
        <v/>
      </c>
      <c r="BZ136" s="22" t="str">
        <f ca="1">IF(ISNUMBER(AH136-'Choose Housekeeping Genes'!AJ$12),AH136-'Choose Housekeeping Genes'!AJ$12,"")</f>
        <v/>
      </c>
      <c r="CA136" s="22" t="str">
        <f ca="1">IF(ISNUMBER(AI136-'Choose Housekeeping Genes'!AK$12),AI136-'Choose Housekeeping Genes'!AK$12,"")</f>
        <v/>
      </c>
      <c r="CB136" s="22" t="str">
        <f ca="1">IF(ISNUMBER(AJ136-'Choose Housekeeping Genes'!AL$12),AJ136-'Choose Housekeeping Genes'!AL$12,"")</f>
        <v/>
      </c>
      <c r="CC136" s="22" t="str">
        <f ca="1">IF(ISNUMBER(AK136-'Choose Housekeeping Genes'!AM$12),AK136-'Choose Housekeeping Genes'!AM$12,"")</f>
        <v/>
      </c>
      <c r="CD136" s="22" t="str">
        <f ca="1">IF(ISNUMBER(AL136-'Choose Housekeeping Genes'!AN$12),AL136-'Choose Housekeeping Genes'!AN$12,"")</f>
        <v/>
      </c>
      <c r="CE136" s="22" t="str">
        <f ca="1">IF(ISNUMBER(AM136-'Choose Housekeeping Genes'!AO$12),AM136-'Choose Housekeeping Genes'!AO$12,"")</f>
        <v/>
      </c>
      <c r="CF136" s="22" t="str">
        <f ca="1">IF(ISNUMBER(AN136-'Choose Housekeeping Genes'!AP$12),AN136-'Choose Housekeeping Genes'!AP$12,"")</f>
        <v/>
      </c>
      <c r="CG136" s="22" t="str">
        <f ca="1">IF(ISNUMBER(AO136-'Choose Housekeeping Genes'!AQ$12),AO136-'Choose Housekeeping Genes'!AQ$12,"")</f>
        <v/>
      </c>
      <c r="CH136" s="22" t="str">
        <f ca="1">IF(ISNUMBER(AP136-'Choose Housekeeping Genes'!AR$12),AP136-'Choose Housekeeping Genes'!AR$12,"")</f>
        <v/>
      </c>
      <c r="CI136" s="22" t="str">
        <f ca="1">IF(ISNUMBER(AQ136-'Choose Housekeeping Genes'!AS$12),AQ136-'Choose Housekeeping Genes'!AS$12,"")</f>
        <v/>
      </c>
      <c r="CJ136" s="22" t="str">
        <f ca="1">IF(ISNUMBER(AR136-'Choose Housekeeping Genes'!AT$12),AR136-'Choose Housekeeping Genes'!AT$12,"")</f>
        <v/>
      </c>
      <c r="CK136" s="69" t="e">
        <f t="shared" ca="1" si="93"/>
        <v>#DIV/0!</v>
      </c>
      <c r="CL136" s="148" t="e">
        <f t="shared" ca="1" si="94"/>
        <v>#DIV/0!</v>
      </c>
      <c r="DA136" s="73" t="str">
        <f>'Transcript table'!C144</f>
        <v>Nctc1</v>
      </c>
      <c r="DB136" s="21" t="s">
        <v>174</v>
      </c>
      <c r="DC136" s="68" t="str">
        <f t="shared" ca="1" si="95"/>
        <v/>
      </c>
      <c r="DD136" s="68" t="str">
        <f t="shared" ca="1" si="96"/>
        <v/>
      </c>
      <c r="DE136" s="68" t="str">
        <f t="shared" ca="1" si="97"/>
        <v/>
      </c>
      <c r="DF136" s="68" t="str">
        <f t="shared" ca="1" si="98"/>
        <v/>
      </c>
      <c r="DG136" s="68" t="str">
        <f t="shared" ca="1" si="99"/>
        <v/>
      </c>
      <c r="DH136" s="68" t="str">
        <f t="shared" ca="1" si="100"/>
        <v/>
      </c>
      <c r="DI136" s="68" t="str">
        <f t="shared" ca="1" si="101"/>
        <v/>
      </c>
      <c r="DJ136" s="68" t="str">
        <f t="shared" ca="1" si="102"/>
        <v/>
      </c>
      <c r="DK136" s="68" t="str">
        <f t="shared" ca="1" si="103"/>
        <v/>
      </c>
      <c r="DL136" s="68" t="str">
        <f t="shared" ca="1" si="104"/>
        <v/>
      </c>
      <c r="DM136" s="68" t="str">
        <f t="shared" ca="1" si="105"/>
        <v/>
      </c>
      <c r="DN136" s="68" t="str">
        <f t="shared" ca="1" si="106"/>
        <v/>
      </c>
      <c r="DO136" s="68" t="str">
        <f t="shared" ca="1" si="107"/>
        <v/>
      </c>
      <c r="DP136" s="68" t="str">
        <f t="shared" ca="1" si="108"/>
        <v/>
      </c>
      <c r="DQ136" s="68" t="str">
        <f t="shared" ca="1" si="109"/>
        <v/>
      </c>
      <c r="DR136" s="68" t="str">
        <f t="shared" ca="1" si="110"/>
        <v/>
      </c>
      <c r="DS136" s="68" t="str">
        <f t="shared" ca="1" si="111"/>
        <v/>
      </c>
      <c r="DT136" s="68" t="str">
        <f t="shared" ca="1" si="112"/>
        <v/>
      </c>
      <c r="DU136" s="68" t="str">
        <f t="shared" ca="1" si="113"/>
        <v/>
      </c>
      <c r="DV136" s="68" t="str">
        <f t="shared" ca="1" si="114"/>
        <v/>
      </c>
      <c r="DW136" s="146" t="str">
        <f>'Transcript table'!C144</f>
        <v>Nctc1</v>
      </c>
      <c r="DX136" s="145" t="s">
        <v>174</v>
      </c>
      <c r="DY136" s="68" t="str">
        <f t="shared" ca="1" si="115"/>
        <v/>
      </c>
      <c r="DZ136" s="68" t="str">
        <f t="shared" ca="1" si="116"/>
        <v/>
      </c>
      <c r="EA136" s="68" t="str">
        <f t="shared" ca="1" si="117"/>
        <v/>
      </c>
      <c r="EB136" s="68" t="str">
        <f t="shared" ca="1" si="118"/>
        <v/>
      </c>
      <c r="EC136" s="68" t="str">
        <f t="shared" ca="1" si="119"/>
        <v/>
      </c>
      <c r="ED136" s="68" t="str">
        <f t="shared" ca="1" si="120"/>
        <v/>
      </c>
      <c r="EE136" s="68" t="str">
        <f t="shared" ca="1" si="121"/>
        <v/>
      </c>
      <c r="EF136" s="68" t="str">
        <f t="shared" ca="1" si="122"/>
        <v/>
      </c>
      <c r="EG136" s="68" t="str">
        <f t="shared" ca="1" si="123"/>
        <v/>
      </c>
      <c r="EH136" s="68" t="str">
        <f t="shared" ca="1" si="124"/>
        <v/>
      </c>
      <c r="EI136" s="68" t="str">
        <f t="shared" ca="1" si="125"/>
        <v/>
      </c>
      <c r="EJ136" s="68" t="str">
        <f t="shared" ca="1" si="126"/>
        <v/>
      </c>
      <c r="EK136" s="68" t="str">
        <f t="shared" ca="1" si="127"/>
        <v/>
      </c>
      <c r="EL136" s="68" t="str">
        <f t="shared" ca="1" si="128"/>
        <v/>
      </c>
      <c r="EM136" s="68" t="str">
        <f t="shared" ca="1" si="129"/>
        <v/>
      </c>
      <c r="EN136" s="68" t="str">
        <f t="shared" ca="1" si="130"/>
        <v/>
      </c>
      <c r="EO136" s="68" t="str">
        <f t="shared" ca="1" si="131"/>
        <v/>
      </c>
      <c r="EP136" s="68" t="str">
        <f t="shared" ca="1" si="132"/>
        <v/>
      </c>
      <c r="EQ136" s="68" t="str">
        <f t="shared" ca="1" si="133"/>
        <v/>
      </c>
      <c r="ER136" s="68" t="str">
        <f t="shared" ca="1" si="134"/>
        <v/>
      </c>
    </row>
    <row r="137" spans="1:148" ht="12.75" customHeight="1">
      <c r="A137" s="139" t="str">
        <f>'Test Sample Data'!A137</f>
        <v>Neat1-1</v>
      </c>
      <c r="B137" s="141" t="s">
        <v>172</v>
      </c>
      <c r="C137" s="22" t="str">
        <f>IF(SUM('Test Sample Data'!C$3:C$194)&gt;10,IF(AND(ISNUMBER('Test Sample Data'!C137),'Test Sample Data'!C137&lt;35,'Test Sample Data'!C137&gt;0),'Test Sample Data'!C137-'Choose Housekeeping Genes'!D$20,35-'Choose Housekeeping Genes'!D$20),"")</f>
        <v/>
      </c>
      <c r="D137" s="22" t="str">
        <f>IF(SUM('Test Sample Data'!D$3:D$194)&gt;10,IF(AND(ISNUMBER('Test Sample Data'!D137),'Test Sample Data'!D137&lt;35,'Test Sample Data'!D137&gt;0),'Test Sample Data'!D137-'Choose Housekeeping Genes'!E$20,35-'Choose Housekeeping Genes'!E$20),"")</f>
        <v/>
      </c>
      <c r="E137" s="22" t="str">
        <f>IF(SUM('Test Sample Data'!E$3:E$194)&gt;10,IF(AND(ISNUMBER('Test Sample Data'!E137),'Test Sample Data'!E137&lt;35,'Test Sample Data'!E137&gt;0),'Test Sample Data'!E137-'Choose Housekeeping Genes'!F$20,35-'Choose Housekeeping Genes'!F$20),"")</f>
        <v/>
      </c>
      <c r="F137" s="22" t="str">
        <f>IF(SUM('Test Sample Data'!F$3:F$194)&gt;10,IF(AND(ISNUMBER('Test Sample Data'!F137),'Test Sample Data'!F137&lt;35,'Test Sample Data'!F137&gt;0),'Test Sample Data'!F137-'Choose Housekeeping Genes'!G$20,35-'Choose Housekeeping Genes'!G$20),"")</f>
        <v/>
      </c>
      <c r="G137" s="22" t="str">
        <f>IF(SUM('Test Sample Data'!G$3:G$194)&gt;10,IF(AND(ISNUMBER('Test Sample Data'!G137),'Test Sample Data'!G137&lt;35,'Test Sample Data'!G137&gt;0),'Test Sample Data'!G137-'Choose Housekeeping Genes'!H$20,35-'Choose Housekeeping Genes'!H$20),"")</f>
        <v/>
      </c>
      <c r="H137" s="22" t="str">
        <f>IF(SUM('Test Sample Data'!H$3:H$194)&gt;10,IF(AND(ISNUMBER('Test Sample Data'!H137),'Test Sample Data'!H137&lt;35,'Test Sample Data'!H137&gt;0),'Test Sample Data'!H137-'Choose Housekeeping Genes'!I$20,35-'Choose Housekeeping Genes'!I$20),"")</f>
        <v/>
      </c>
      <c r="I137" s="22" t="str">
        <f>IF(SUM('Test Sample Data'!I$3:I$194)&gt;10,IF(AND(ISNUMBER('Test Sample Data'!I137),'Test Sample Data'!I137&lt;35,'Test Sample Data'!I137&gt;0),'Test Sample Data'!I137-'Choose Housekeeping Genes'!J$20,35-'Choose Housekeeping Genes'!J$20),"")</f>
        <v/>
      </c>
      <c r="J137" s="22" t="str">
        <f>IF(SUM('Test Sample Data'!J$3:J$194)&gt;10,IF(AND(ISNUMBER('Test Sample Data'!J137),'Test Sample Data'!J137&lt;35,'Test Sample Data'!J137&gt;0),'Test Sample Data'!J137-'Choose Housekeeping Genes'!K$20,35-'Choose Housekeeping Genes'!K$20),"")</f>
        <v/>
      </c>
      <c r="K137" s="22" t="str">
        <f>IF(SUM('Test Sample Data'!K$3:K$194)&gt;10,IF(AND(ISNUMBER('Test Sample Data'!K137),'Test Sample Data'!K137&lt;35,'Test Sample Data'!K137&gt;0),'Test Sample Data'!K137-'Choose Housekeeping Genes'!L$20,35-'Choose Housekeeping Genes'!L$20),"")</f>
        <v/>
      </c>
      <c r="L137" s="22" t="str">
        <f>IF(SUM('Test Sample Data'!L$3:L$194)&gt;10,IF(AND(ISNUMBER('Test Sample Data'!L137),'Test Sample Data'!L137&lt;35,'Test Sample Data'!L137&gt;0),'Test Sample Data'!L137-'Choose Housekeeping Genes'!M$20,35-'Choose Housekeeping Genes'!M$20),"")</f>
        <v/>
      </c>
      <c r="M137" s="22" t="str">
        <f>IF(SUM('Test Sample Data'!M$3:M$194)&gt;10,IF(AND(ISNUMBER('Test Sample Data'!M137),'Test Sample Data'!M137&lt;35,'Test Sample Data'!M137&gt;0),'Test Sample Data'!M137-'Choose Housekeeping Genes'!N$20,35-'Choose Housekeeping Genes'!N$20),"")</f>
        <v/>
      </c>
      <c r="N137" s="22" t="str">
        <f>IF(SUM('Test Sample Data'!N$3:N$194)&gt;10,IF(AND(ISNUMBER('Test Sample Data'!N137),'Test Sample Data'!N137&lt;35,'Test Sample Data'!N137&gt;0),'Test Sample Data'!N137-'Choose Housekeeping Genes'!O$20,35-'Choose Housekeeping Genes'!O$20),"")</f>
        <v/>
      </c>
      <c r="O137" s="22" t="str">
        <f>IF(SUM('Test Sample Data'!O$3:O$194)&gt;10,IF(AND(ISNUMBER('Test Sample Data'!O137),'Test Sample Data'!O137&lt;35,'Test Sample Data'!O137&gt;0),'Test Sample Data'!O137-'Choose Housekeeping Genes'!P$20,35-'Choose Housekeeping Genes'!P$20),"")</f>
        <v/>
      </c>
      <c r="P137" s="22" t="str">
        <f>IF(SUM('Test Sample Data'!P$3:P$194)&gt;10,IF(AND(ISNUMBER('Test Sample Data'!P137),'Test Sample Data'!P137&lt;35,'Test Sample Data'!P137&gt;0),'Test Sample Data'!P137-'Choose Housekeeping Genes'!Q$20,35-'Choose Housekeeping Genes'!Q$20),"")</f>
        <v/>
      </c>
      <c r="Q137" s="22" t="str">
        <f>IF(SUM('Test Sample Data'!Q$3:Q$194)&gt;10,IF(AND(ISNUMBER('Test Sample Data'!Q137),'Test Sample Data'!Q137&lt;35,'Test Sample Data'!Q137&gt;0),'Test Sample Data'!Q137-'Choose Housekeeping Genes'!R$20,35-'Choose Housekeeping Genes'!R$20),"")</f>
        <v/>
      </c>
      <c r="R137" s="22" t="str">
        <f>IF(SUM('Test Sample Data'!R$3:R$194)&gt;10,IF(AND(ISNUMBER('Test Sample Data'!R137),'Test Sample Data'!R137&lt;35,'Test Sample Data'!R137&gt;0),'Test Sample Data'!R137-'Choose Housekeeping Genes'!S$20,35-'Choose Housekeeping Genes'!S$20),"")</f>
        <v/>
      </c>
      <c r="S137" s="22" t="str">
        <f>IF(SUM('Test Sample Data'!S$3:S$194)&gt;10,IF(AND(ISNUMBER('Test Sample Data'!S137),'Test Sample Data'!S137&lt;35,'Test Sample Data'!S137&gt;0),'Test Sample Data'!S137-'Choose Housekeeping Genes'!T$20,35-'Choose Housekeeping Genes'!T$20),"")</f>
        <v/>
      </c>
      <c r="T137" s="22" t="str">
        <f>IF(SUM('Test Sample Data'!T$3:T$194)&gt;10,IF(AND(ISNUMBER('Test Sample Data'!T137),'Test Sample Data'!T137&lt;35,'Test Sample Data'!T137&gt;0),'Test Sample Data'!T137-'Choose Housekeeping Genes'!U$20,35-'Choose Housekeeping Genes'!U$20),"")</f>
        <v/>
      </c>
      <c r="U137" s="22" t="str">
        <f>IF(SUM('Test Sample Data'!U$3:U$194)&gt;10,IF(AND(ISNUMBER('Test Sample Data'!U137),'Test Sample Data'!U137&lt;35,'Test Sample Data'!U137&gt;0),'Test Sample Data'!U137-'Choose Housekeeping Genes'!V$20,35-'Choose Housekeeping Genes'!V$20),"")</f>
        <v/>
      </c>
      <c r="V137" s="22" t="str">
        <f>IF(SUM('Test Sample Data'!V$3:V$194)&gt;10,IF(AND(ISNUMBER('Test Sample Data'!V137),'Test Sample Data'!V137&lt;35,'Test Sample Data'!V137&gt;0),'Test Sample Data'!V137-'Choose Housekeeping Genes'!W$20,35-'Choose Housekeeping Genes'!W$20),"")</f>
        <v/>
      </c>
      <c r="W137" s="144" t="str">
        <f>'Control Sample Data'!A137</f>
        <v>Neat1-1</v>
      </c>
      <c r="X137" s="145" t="s">
        <v>172</v>
      </c>
      <c r="Y137" s="22" t="str">
        <f>IF(SUM('Control Sample Data'!C$3:C$194)&gt;10,IF(AND(ISNUMBER('Control Sample Data'!C137),'Control Sample Data'!C137&lt;35,'Control Sample Data'!C137&gt;0),'Control Sample Data'!C137-'Choose Housekeeping Genes'!AA$20,35-'Choose Housekeeping Genes'!AA$20),"")</f>
        <v/>
      </c>
      <c r="Z137" s="22" t="str">
        <f>IF(SUM('Control Sample Data'!D$3:D$194)&gt;10,IF(AND(ISNUMBER('Control Sample Data'!D137),'Control Sample Data'!D137&lt;35,'Control Sample Data'!D137&gt;0),'Control Sample Data'!D137-'Choose Housekeeping Genes'!AB$20,35-'Choose Housekeeping Genes'!AB$20),"")</f>
        <v/>
      </c>
      <c r="AA137" s="22" t="str">
        <f>IF(SUM('Control Sample Data'!E$3:E$194)&gt;10,IF(AND(ISNUMBER('Control Sample Data'!E137),'Control Sample Data'!E137&lt;35,'Control Sample Data'!E137&gt;0),'Control Sample Data'!E137-'Choose Housekeeping Genes'!AC$20,35-'Choose Housekeeping Genes'!AC$20),"")</f>
        <v/>
      </c>
      <c r="AB137" s="22" t="str">
        <f>IF(SUM('Control Sample Data'!F$3:F$194)&gt;10,IF(AND(ISNUMBER('Control Sample Data'!F137),'Control Sample Data'!F137&lt;35,'Control Sample Data'!F137&gt;0),'Control Sample Data'!F137-'Choose Housekeeping Genes'!AD$20,35-'Choose Housekeeping Genes'!AD$20),"")</f>
        <v/>
      </c>
      <c r="AC137" s="22" t="str">
        <f>IF(SUM('Control Sample Data'!G$3:G$194)&gt;10,IF(AND(ISNUMBER('Control Sample Data'!G137),'Control Sample Data'!G137&lt;35,'Control Sample Data'!G137&gt;0),'Control Sample Data'!G137-'Choose Housekeeping Genes'!AE$20,35-'Choose Housekeeping Genes'!AE$20),"")</f>
        <v/>
      </c>
      <c r="AD137" s="22" t="str">
        <f>IF(SUM('Control Sample Data'!H$3:H$194)&gt;10,IF(AND(ISNUMBER('Control Sample Data'!H137),'Control Sample Data'!H137&lt;35,'Control Sample Data'!H137&gt;0),'Control Sample Data'!H137-'Choose Housekeeping Genes'!AF$20,35-'Choose Housekeeping Genes'!AF$20),"")</f>
        <v/>
      </c>
      <c r="AE137" s="22" t="str">
        <f>IF(SUM('Control Sample Data'!I$3:I$194)&gt;10,IF(AND(ISNUMBER('Control Sample Data'!I137),'Control Sample Data'!I137&lt;35,'Control Sample Data'!I137&gt;0),'Control Sample Data'!I137-'Choose Housekeeping Genes'!AG$20,35-'Choose Housekeeping Genes'!AG$20),"")</f>
        <v/>
      </c>
      <c r="AF137" s="22" t="str">
        <f>IF(SUM('Control Sample Data'!J$3:J$194)&gt;10,IF(AND(ISNUMBER('Control Sample Data'!J137),'Control Sample Data'!J137&lt;35,'Control Sample Data'!J137&gt;0),'Control Sample Data'!J137-'Choose Housekeeping Genes'!AH$20,35-'Choose Housekeeping Genes'!AH$20),"")</f>
        <v/>
      </c>
      <c r="AG137" s="22" t="str">
        <f>IF(SUM('Control Sample Data'!K$3:K$194)&gt;10,IF(AND(ISNUMBER('Control Sample Data'!K137),'Control Sample Data'!K137&lt;35,'Control Sample Data'!K137&gt;0),'Control Sample Data'!K137-'Choose Housekeeping Genes'!AI$20,35-'Choose Housekeeping Genes'!AI$20),"")</f>
        <v/>
      </c>
      <c r="AH137" s="22" t="str">
        <f>IF(SUM('Control Sample Data'!L$3:L$194)&gt;10,IF(AND(ISNUMBER('Control Sample Data'!L137),'Control Sample Data'!L137&lt;35,'Control Sample Data'!L137&gt;0),'Control Sample Data'!L137-'Choose Housekeeping Genes'!AJ$20,35-'Choose Housekeeping Genes'!AJ$20),"")</f>
        <v/>
      </c>
      <c r="AI137" s="22" t="str">
        <f>IF(SUM('Control Sample Data'!M$3:M$194)&gt;10,IF(AND(ISNUMBER('Control Sample Data'!M137),'Control Sample Data'!M137&lt;35,'Control Sample Data'!M137&gt;0),'Control Sample Data'!M137-'Choose Housekeeping Genes'!AK$20,35-'Choose Housekeeping Genes'!AK$20),"")</f>
        <v/>
      </c>
      <c r="AJ137" s="22" t="str">
        <f>IF(SUM('Control Sample Data'!N$3:N$194)&gt;10,IF(AND(ISNUMBER('Control Sample Data'!N137),'Control Sample Data'!N137&lt;35,'Control Sample Data'!N137&gt;0),'Control Sample Data'!N137-'Choose Housekeeping Genes'!AL$20,35-'Choose Housekeeping Genes'!AL$20),"")</f>
        <v/>
      </c>
      <c r="AK137" s="22" t="str">
        <f>IF(SUM('Control Sample Data'!O$3:O$194)&gt;10,IF(AND(ISNUMBER('Control Sample Data'!O137),'Control Sample Data'!O137&lt;35,'Control Sample Data'!O137&gt;0),'Control Sample Data'!O137-'Choose Housekeeping Genes'!AM$20,35-'Choose Housekeeping Genes'!AM$20),"")</f>
        <v/>
      </c>
      <c r="AL137" s="22" t="str">
        <f>IF(SUM('Control Sample Data'!P$3:P$194)&gt;10,IF(AND(ISNUMBER('Control Sample Data'!P137),'Control Sample Data'!P137&lt;35,'Control Sample Data'!P137&gt;0),'Control Sample Data'!P137-'Choose Housekeeping Genes'!AN$20,35-'Choose Housekeeping Genes'!AN$20),"")</f>
        <v/>
      </c>
      <c r="AM137" s="22" t="str">
        <f>IF(SUM('Control Sample Data'!Q$3:Q$194)&gt;10,IF(AND(ISNUMBER('Control Sample Data'!Q137),'Control Sample Data'!Q137&lt;35,'Control Sample Data'!Q137&gt;0),'Control Sample Data'!Q137-'Choose Housekeeping Genes'!AO$20,35-'Choose Housekeeping Genes'!AO$20),"")</f>
        <v/>
      </c>
      <c r="AN137" s="22" t="str">
        <f>IF(SUM('Control Sample Data'!R$3:R$194)&gt;10,IF(AND(ISNUMBER('Control Sample Data'!R137),'Control Sample Data'!R137&lt;35,'Control Sample Data'!R137&gt;0),'Control Sample Data'!R137-'Choose Housekeeping Genes'!AP$20,35-'Choose Housekeeping Genes'!AP$20),"")</f>
        <v/>
      </c>
      <c r="AO137" s="22" t="str">
        <f>IF(SUM('Control Sample Data'!S$3:S$194)&gt;10,IF(AND(ISNUMBER('Control Sample Data'!S137),'Control Sample Data'!S137&lt;35,'Control Sample Data'!S137&gt;0),'Control Sample Data'!S137-'Choose Housekeeping Genes'!AQ$20,35-'Choose Housekeeping Genes'!AQ$20),"")</f>
        <v/>
      </c>
      <c r="AP137" s="22" t="str">
        <f>IF(SUM('Control Sample Data'!T$3:T$194)&gt;10,IF(AND(ISNUMBER('Control Sample Data'!T137),'Control Sample Data'!T137&lt;35,'Control Sample Data'!T137&gt;0),'Control Sample Data'!T137-'Choose Housekeeping Genes'!AR$20,35-'Choose Housekeeping Genes'!AR$20),"")</f>
        <v/>
      </c>
      <c r="AQ137" s="22" t="str">
        <f>IF(SUM('Control Sample Data'!U$3:U$194)&gt;10,IF(AND(ISNUMBER('Control Sample Data'!U137),'Control Sample Data'!U137&lt;35,'Control Sample Data'!U137&gt;0),'Control Sample Data'!U137-'Choose Housekeeping Genes'!AS$20,35-'Choose Housekeeping Genes'!AS$20),"")</f>
        <v/>
      </c>
      <c r="AR137" s="22" t="str">
        <f>IF(SUM('Control Sample Data'!V$3:V$194)&gt;10,IF(AND(ISNUMBER('Control Sample Data'!V137),'Control Sample Data'!V137&lt;35,'Control Sample Data'!V137&gt;0),'Control Sample Data'!V137-'Choose Housekeeping Genes'!AT$20,35-'Choose Housekeeping Genes'!AT$20),"")</f>
        <v/>
      </c>
      <c r="AS137" s="73" t="str">
        <f>'Control Sample Data'!A137</f>
        <v>Neat1-1</v>
      </c>
      <c r="AT137" s="21" t="s">
        <v>172</v>
      </c>
      <c r="AU137" s="22" t="str">
        <f ca="1">IF(ISNUMBER(C137-'Choose Housekeeping Genes'!D$12),C137-'Choose Housekeeping Genes'!D$12,"")</f>
        <v/>
      </c>
      <c r="AV137" s="22" t="str">
        <f ca="1">IF(ISNUMBER(D137-'Choose Housekeeping Genes'!E$12),D137-'Choose Housekeeping Genes'!E$12,"")</f>
        <v/>
      </c>
      <c r="AW137" s="22" t="str">
        <f ca="1">IF(ISNUMBER(E137-'Choose Housekeeping Genes'!F$12),E137-'Choose Housekeeping Genes'!F$12,"")</f>
        <v/>
      </c>
      <c r="AX137" s="22" t="str">
        <f ca="1">IF(ISNUMBER(F137-'Choose Housekeeping Genes'!G$12),F137-'Choose Housekeeping Genes'!G$12,"")</f>
        <v/>
      </c>
      <c r="AY137" s="22" t="str">
        <f ca="1">IF(ISNUMBER(G137-'Choose Housekeeping Genes'!H$12),G137-'Choose Housekeeping Genes'!H$12,"")</f>
        <v/>
      </c>
      <c r="AZ137" s="22" t="str">
        <f ca="1">IF(ISNUMBER(H137-'Choose Housekeeping Genes'!I$12),H137-'Choose Housekeeping Genes'!I$12,"")</f>
        <v/>
      </c>
      <c r="BA137" s="22" t="str">
        <f ca="1">IF(ISNUMBER(I137-'Choose Housekeeping Genes'!J$12),I137-'Choose Housekeeping Genes'!J$12,"")</f>
        <v/>
      </c>
      <c r="BB137" s="22" t="str">
        <f ca="1">IF(ISNUMBER(J137-'Choose Housekeeping Genes'!K$12),J137-'Choose Housekeeping Genes'!K$12,"")</f>
        <v/>
      </c>
      <c r="BC137" s="22" t="str">
        <f ca="1">IF(ISNUMBER(K137-'Choose Housekeeping Genes'!L$12),K137-'Choose Housekeeping Genes'!L$12,"")</f>
        <v/>
      </c>
      <c r="BD137" s="22" t="str">
        <f ca="1">IF(ISNUMBER(L137-'Choose Housekeeping Genes'!M$12),L137-'Choose Housekeeping Genes'!M$12,"")</f>
        <v/>
      </c>
      <c r="BE137" s="22" t="str">
        <f ca="1">IF(ISNUMBER(M137-'Choose Housekeeping Genes'!N$12),M137-'Choose Housekeeping Genes'!N$12,"")</f>
        <v/>
      </c>
      <c r="BF137" s="22" t="str">
        <f ca="1">IF(ISNUMBER(N137-'Choose Housekeeping Genes'!O$12),N137-'Choose Housekeeping Genes'!O$12,"")</f>
        <v/>
      </c>
      <c r="BG137" s="22" t="str">
        <f ca="1">IF(ISNUMBER(O137-'Choose Housekeeping Genes'!P$12),O137-'Choose Housekeeping Genes'!P$12,"")</f>
        <v/>
      </c>
      <c r="BH137" s="22" t="str">
        <f ca="1">IF(ISNUMBER(P137-'Choose Housekeeping Genes'!Q$12),P137-'Choose Housekeeping Genes'!Q$12,"")</f>
        <v/>
      </c>
      <c r="BI137" s="22" t="str">
        <f ca="1">IF(ISNUMBER(Q137-'Choose Housekeeping Genes'!R$12),Q137-'Choose Housekeeping Genes'!R$12,"")</f>
        <v/>
      </c>
      <c r="BJ137" s="22" t="str">
        <f ca="1">IF(ISNUMBER(R137-'Choose Housekeeping Genes'!S$12),R137-'Choose Housekeeping Genes'!S$12,"")</f>
        <v/>
      </c>
      <c r="BK137" s="22" t="str">
        <f ca="1">IF(ISNUMBER(S137-'Choose Housekeeping Genes'!T$12),S137-'Choose Housekeeping Genes'!T$12,"")</f>
        <v/>
      </c>
      <c r="BL137" s="22" t="str">
        <f ca="1">IF(ISNUMBER(T137-'Choose Housekeeping Genes'!U$12),T137-'Choose Housekeeping Genes'!U$12,"")</f>
        <v/>
      </c>
      <c r="BM137" s="22" t="str">
        <f ca="1">IF(ISNUMBER(U137-'Choose Housekeeping Genes'!V$12),U137-'Choose Housekeeping Genes'!V$12,"")</f>
        <v/>
      </c>
      <c r="BN137" s="22" t="str">
        <f ca="1">IF(ISNUMBER(V137-'Choose Housekeeping Genes'!W$12),V137-'Choose Housekeeping Genes'!W$12,"")</f>
        <v/>
      </c>
      <c r="BO137" s="147" t="str">
        <f t="shared" si="92"/>
        <v>Neat1-1</v>
      </c>
      <c r="BP137" s="145" t="s">
        <v>172</v>
      </c>
      <c r="BQ137" s="22" t="str">
        <f ca="1">IF(ISNUMBER(Y137-'Choose Housekeeping Genes'!AA$12),Y137-'Choose Housekeeping Genes'!AA$12,"")</f>
        <v/>
      </c>
      <c r="BR137" s="22" t="str">
        <f ca="1">IF(ISNUMBER(Z137-'Choose Housekeeping Genes'!AB$12),Z137-'Choose Housekeeping Genes'!AB$12,"")</f>
        <v/>
      </c>
      <c r="BS137" s="22" t="str">
        <f ca="1">IF(ISNUMBER(AA137-'Choose Housekeeping Genes'!AC$12),AA137-'Choose Housekeeping Genes'!AC$12,"")</f>
        <v/>
      </c>
      <c r="BT137" s="22" t="str">
        <f ca="1">IF(ISNUMBER(AB137-'Choose Housekeeping Genes'!AD$12),AB137-'Choose Housekeeping Genes'!AD$12,"")</f>
        <v/>
      </c>
      <c r="BU137" s="22" t="str">
        <f ca="1">IF(ISNUMBER(AC137-'Choose Housekeeping Genes'!AE$12),AC137-'Choose Housekeeping Genes'!AE$12,"")</f>
        <v/>
      </c>
      <c r="BV137" s="22" t="str">
        <f ca="1">IF(ISNUMBER(AD137-'Choose Housekeeping Genes'!AF$12),AD137-'Choose Housekeeping Genes'!AF$12,"")</f>
        <v/>
      </c>
      <c r="BW137" s="22" t="str">
        <f ca="1">IF(ISNUMBER(AE137-'Choose Housekeeping Genes'!AG$12),AE137-'Choose Housekeeping Genes'!AG$12,"")</f>
        <v/>
      </c>
      <c r="BX137" s="22" t="str">
        <f ca="1">IF(ISNUMBER(AF137-'Choose Housekeeping Genes'!AH$12),AF137-'Choose Housekeeping Genes'!AH$12,"")</f>
        <v/>
      </c>
      <c r="BY137" s="22" t="str">
        <f ca="1">IF(ISNUMBER(AG137-'Choose Housekeeping Genes'!AI$12),AG137-'Choose Housekeeping Genes'!AI$12,"")</f>
        <v/>
      </c>
      <c r="BZ137" s="22" t="str">
        <f ca="1">IF(ISNUMBER(AH137-'Choose Housekeeping Genes'!AJ$12),AH137-'Choose Housekeeping Genes'!AJ$12,"")</f>
        <v/>
      </c>
      <c r="CA137" s="22" t="str">
        <f ca="1">IF(ISNUMBER(AI137-'Choose Housekeeping Genes'!AK$12),AI137-'Choose Housekeeping Genes'!AK$12,"")</f>
        <v/>
      </c>
      <c r="CB137" s="22" t="str">
        <f ca="1">IF(ISNUMBER(AJ137-'Choose Housekeeping Genes'!AL$12),AJ137-'Choose Housekeeping Genes'!AL$12,"")</f>
        <v/>
      </c>
      <c r="CC137" s="22" t="str">
        <f ca="1">IF(ISNUMBER(AK137-'Choose Housekeeping Genes'!AM$12),AK137-'Choose Housekeeping Genes'!AM$12,"")</f>
        <v/>
      </c>
      <c r="CD137" s="22" t="str">
        <f ca="1">IF(ISNUMBER(AL137-'Choose Housekeeping Genes'!AN$12),AL137-'Choose Housekeeping Genes'!AN$12,"")</f>
        <v/>
      </c>
      <c r="CE137" s="22" t="str">
        <f ca="1">IF(ISNUMBER(AM137-'Choose Housekeeping Genes'!AO$12),AM137-'Choose Housekeeping Genes'!AO$12,"")</f>
        <v/>
      </c>
      <c r="CF137" s="22" t="str">
        <f ca="1">IF(ISNUMBER(AN137-'Choose Housekeeping Genes'!AP$12),AN137-'Choose Housekeeping Genes'!AP$12,"")</f>
        <v/>
      </c>
      <c r="CG137" s="22" t="str">
        <f ca="1">IF(ISNUMBER(AO137-'Choose Housekeeping Genes'!AQ$12),AO137-'Choose Housekeeping Genes'!AQ$12,"")</f>
        <v/>
      </c>
      <c r="CH137" s="22" t="str">
        <f ca="1">IF(ISNUMBER(AP137-'Choose Housekeeping Genes'!AR$12),AP137-'Choose Housekeeping Genes'!AR$12,"")</f>
        <v/>
      </c>
      <c r="CI137" s="22" t="str">
        <f ca="1">IF(ISNUMBER(AQ137-'Choose Housekeeping Genes'!AS$12),AQ137-'Choose Housekeeping Genes'!AS$12,"")</f>
        <v/>
      </c>
      <c r="CJ137" s="22" t="str">
        <f ca="1">IF(ISNUMBER(AR137-'Choose Housekeeping Genes'!AT$12),AR137-'Choose Housekeeping Genes'!AT$12,"")</f>
        <v/>
      </c>
      <c r="CK137" s="69" t="e">
        <f t="shared" ca="1" si="93"/>
        <v>#DIV/0!</v>
      </c>
      <c r="CL137" s="148" t="e">
        <f t="shared" ca="1" si="94"/>
        <v>#DIV/0!</v>
      </c>
      <c r="DA137" s="73" t="str">
        <f>'Transcript table'!C145</f>
        <v>Neat1-1</v>
      </c>
      <c r="DB137" s="21" t="s">
        <v>172</v>
      </c>
      <c r="DC137" s="68" t="str">
        <f t="shared" ca="1" si="95"/>
        <v/>
      </c>
      <c r="DD137" s="68" t="str">
        <f t="shared" ca="1" si="96"/>
        <v/>
      </c>
      <c r="DE137" s="68" t="str">
        <f t="shared" ca="1" si="97"/>
        <v/>
      </c>
      <c r="DF137" s="68" t="str">
        <f t="shared" ca="1" si="98"/>
        <v/>
      </c>
      <c r="DG137" s="68" t="str">
        <f t="shared" ca="1" si="99"/>
        <v/>
      </c>
      <c r="DH137" s="68" t="str">
        <f t="shared" ca="1" si="100"/>
        <v/>
      </c>
      <c r="DI137" s="68" t="str">
        <f t="shared" ca="1" si="101"/>
        <v/>
      </c>
      <c r="DJ137" s="68" t="str">
        <f t="shared" ca="1" si="102"/>
        <v/>
      </c>
      <c r="DK137" s="68" t="str">
        <f t="shared" ca="1" si="103"/>
        <v/>
      </c>
      <c r="DL137" s="68" t="str">
        <f t="shared" ca="1" si="104"/>
        <v/>
      </c>
      <c r="DM137" s="68" t="str">
        <f t="shared" ca="1" si="105"/>
        <v/>
      </c>
      <c r="DN137" s="68" t="str">
        <f t="shared" ca="1" si="106"/>
        <v/>
      </c>
      <c r="DO137" s="68" t="str">
        <f t="shared" ca="1" si="107"/>
        <v/>
      </c>
      <c r="DP137" s="68" t="str">
        <f t="shared" ca="1" si="108"/>
        <v/>
      </c>
      <c r="DQ137" s="68" t="str">
        <f t="shared" ca="1" si="109"/>
        <v/>
      </c>
      <c r="DR137" s="68" t="str">
        <f t="shared" ca="1" si="110"/>
        <v/>
      </c>
      <c r="DS137" s="68" t="str">
        <f t="shared" ca="1" si="111"/>
        <v/>
      </c>
      <c r="DT137" s="68" t="str">
        <f t="shared" ca="1" si="112"/>
        <v/>
      </c>
      <c r="DU137" s="68" t="str">
        <f t="shared" ca="1" si="113"/>
        <v/>
      </c>
      <c r="DV137" s="68" t="str">
        <f t="shared" ca="1" si="114"/>
        <v/>
      </c>
      <c r="DW137" s="146" t="str">
        <f>'Transcript table'!C145</f>
        <v>Neat1-1</v>
      </c>
      <c r="DX137" s="145" t="s">
        <v>172</v>
      </c>
      <c r="DY137" s="68" t="str">
        <f t="shared" ca="1" si="115"/>
        <v/>
      </c>
      <c r="DZ137" s="68" t="str">
        <f t="shared" ca="1" si="116"/>
        <v/>
      </c>
      <c r="EA137" s="68" t="str">
        <f t="shared" ca="1" si="117"/>
        <v/>
      </c>
      <c r="EB137" s="68" t="str">
        <f t="shared" ca="1" si="118"/>
        <v/>
      </c>
      <c r="EC137" s="68" t="str">
        <f t="shared" ca="1" si="119"/>
        <v/>
      </c>
      <c r="ED137" s="68" t="str">
        <f t="shared" ca="1" si="120"/>
        <v/>
      </c>
      <c r="EE137" s="68" t="str">
        <f t="shared" ca="1" si="121"/>
        <v/>
      </c>
      <c r="EF137" s="68" t="str">
        <f t="shared" ca="1" si="122"/>
        <v/>
      </c>
      <c r="EG137" s="68" t="str">
        <f t="shared" ca="1" si="123"/>
        <v/>
      </c>
      <c r="EH137" s="68" t="str">
        <f t="shared" ca="1" si="124"/>
        <v/>
      </c>
      <c r="EI137" s="68" t="str">
        <f t="shared" ca="1" si="125"/>
        <v/>
      </c>
      <c r="EJ137" s="68" t="str">
        <f t="shared" ca="1" si="126"/>
        <v/>
      </c>
      <c r="EK137" s="68" t="str">
        <f t="shared" ca="1" si="127"/>
        <v/>
      </c>
      <c r="EL137" s="68" t="str">
        <f t="shared" ca="1" si="128"/>
        <v/>
      </c>
      <c r="EM137" s="68" t="str">
        <f t="shared" ca="1" si="129"/>
        <v/>
      </c>
      <c r="EN137" s="68" t="str">
        <f t="shared" ca="1" si="130"/>
        <v/>
      </c>
      <c r="EO137" s="68" t="str">
        <f t="shared" ca="1" si="131"/>
        <v/>
      </c>
      <c r="EP137" s="68" t="str">
        <f t="shared" ca="1" si="132"/>
        <v/>
      </c>
      <c r="EQ137" s="68" t="str">
        <f t="shared" ca="1" si="133"/>
        <v/>
      </c>
      <c r="ER137" s="68" t="str">
        <f t="shared" ca="1" si="134"/>
        <v/>
      </c>
    </row>
    <row r="138" spans="1:148" ht="12.75" customHeight="1">
      <c r="A138" s="139" t="str">
        <f>'Test Sample Data'!A138</f>
        <v>Neat1-2</v>
      </c>
      <c r="B138" s="141" t="s">
        <v>170</v>
      </c>
      <c r="C138" s="22" t="str">
        <f>IF(SUM('Test Sample Data'!C$3:C$194)&gt;10,IF(AND(ISNUMBER('Test Sample Data'!C138),'Test Sample Data'!C138&lt;35,'Test Sample Data'!C138&gt;0),'Test Sample Data'!C138-'Choose Housekeeping Genes'!D$20,35-'Choose Housekeeping Genes'!D$20),"")</f>
        <v/>
      </c>
      <c r="D138" s="22" t="str">
        <f>IF(SUM('Test Sample Data'!D$3:D$194)&gt;10,IF(AND(ISNUMBER('Test Sample Data'!D138),'Test Sample Data'!D138&lt;35,'Test Sample Data'!D138&gt;0),'Test Sample Data'!D138-'Choose Housekeeping Genes'!E$20,35-'Choose Housekeeping Genes'!E$20),"")</f>
        <v/>
      </c>
      <c r="E138" s="22" t="str">
        <f>IF(SUM('Test Sample Data'!E$3:E$194)&gt;10,IF(AND(ISNUMBER('Test Sample Data'!E138),'Test Sample Data'!E138&lt;35,'Test Sample Data'!E138&gt;0),'Test Sample Data'!E138-'Choose Housekeeping Genes'!F$20,35-'Choose Housekeeping Genes'!F$20),"")</f>
        <v/>
      </c>
      <c r="F138" s="22" t="str">
        <f>IF(SUM('Test Sample Data'!F$3:F$194)&gt;10,IF(AND(ISNUMBER('Test Sample Data'!F138),'Test Sample Data'!F138&lt;35,'Test Sample Data'!F138&gt;0),'Test Sample Data'!F138-'Choose Housekeeping Genes'!G$20,35-'Choose Housekeeping Genes'!G$20),"")</f>
        <v/>
      </c>
      <c r="G138" s="22" t="str">
        <f>IF(SUM('Test Sample Data'!G$3:G$194)&gt;10,IF(AND(ISNUMBER('Test Sample Data'!G138),'Test Sample Data'!G138&lt;35,'Test Sample Data'!G138&gt;0),'Test Sample Data'!G138-'Choose Housekeeping Genes'!H$20,35-'Choose Housekeeping Genes'!H$20),"")</f>
        <v/>
      </c>
      <c r="H138" s="22" t="str">
        <f>IF(SUM('Test Sample Data'!H$3:H$194)&gt;10,IF(AND(ISNUMBER('Test Sample Data'!H138),'Test Sample Data'!H138&lt;35,'Test Sample Data'!H138&gt;0),'Test Sample Data'!H138-'Choose Housekeeping Genes'!I$20,35-'Choose Housekeeping Genes'!I$20),"")</f>
        <v/>
      </c>
      <c r="I138" s="22" t="str">
        <f>IF(SUM('Test Sample Data'!I$3:I$194)&gt;10,IF(AND(ISNUMBER('Test Sample Data'!I138),'Test Sample Data'!I138&lt;35,'Test Sample Data'!I138&gt;0),'Test Sample Data'!I138-'Choose Housekeeping Genes'!J$20,35-'Choose Housekeeping Genes'!J$20),"")</f>
        <v/>
      </c>
      <c r="J138" s="22" t="str">
        <f>IF(SUM('Test Sample Data'!J$3:J$194)&gt;10,IF(AND(ISNUMBER('Test Sample Data'!J138),'Test Sample Data'!J138&lt;35,'Test Sample Data'!J138&gt;0),'Test Sample Data'!J138-'Choose Housekeeping Genes'!K$20,35-'Choose Housekeeping Genes'!K$20),"")</f>
        <v/>
      </c>
      <c r="K138" s="22" t="str">
        <f>IF(SUM('Test Sample Data'!K$3:K$194)&gt;10,IF(AND(ISNUMBER('Test Sample Data'!K138),'Test Sample Data'!K138&lt;35,'Test Sample Data'!K138&gt;0),'Test Sample Data'!K138-'Choose Housekeeping Genes'!L$20,35-'Choose Housekeeping Genes'!L$20),"")</f>
        <v/>
      </c>
      <c r="L138" s="22" t="str">
        <f>IF(SUM('Test Sample Data'!L$3:L$194)&gt;10,IF(AND(ISNUMBER('Test Sample Data'!L138),'Test Sample Data'!L138&lt;35,'Test Sample Data'!L138&gt;0),'Test Sample Data'!L138-'Choose Housekeeping Genes'!M$20,35-'Choose Housekeeping Genes'!M$20),"")</f>
        <v/>
      </c>
      <c r="M138" s="22" t="str">
        <f>IF(SUM('Test Sample Data'!M$3:M$194)&gt;10,IF(AND(ISNUMBER('Test Sample Data'!M138),'Test Sample Data'!M138&lt;35,'Test Sample Data'!M138&gt;0),'Test Sample Data'!M138-'Choose Housekeeping Genes'!N$20,35-'Choose Housekeeping Genes'!N$20),"")</f>
        <v/>
      </c>
      <c r="N138" s="22" t="str">
        <f>IF(SUM('Test Sample Data'!N$3:N$194)&gt;10,IF(AND(ISNUMBER('Test Sample Data'!N138),'Test Sample Data'!N138&lt;35,'Test Sample Data'!N138&gt;0),'Test Sample Data'!N138-'Choose Housekeeping Genes'!O$20,35-'Choose Housekeeping Genes'!O$20),"")</f>
        <v/>
      </c>
      <c r="O138" s="22" t="str">
        <f>IF(SUM('Test Sample Data'!O$3:O$194)&gt;10,IF(AND(ISNUMBER('Test Sample Data'!O138),'Test Sample Data'!O138&lt;35,'Test Sample Data'!O138&gt;0),'Test Sample Data'!O138-'Choose Housekeeping Genes'!P$20,35-'Choose Housekeeping Genes'!P$20),"")</f>
        <v/>
      </c>
      <c r="P138" s="22" t="str">
        <f>IF(SUM('Test Sample Data'!P$3:P$194)&gt;10,IF(AND(ISNUMBER('Test Sample Data'!P138),'Test Sample Data'!P138&lt;35,'Test Sample Data'!P138&gt;0),'Test Sample Data'!P138-'Choose Housekeeping Genes'!Q$20,35-'Choose Housekeeping Genes'!Q$20),"")</f>
        <v/>
      </c>
      <c r="Q138" s="22" t="str">
        <f>IF(SUM('Test Sample Data'!Q$3:Q$194)&gt;10,IF(AND(ISNUMBER('Test Sample Data'!Q138),'Test Sample Data'!Q138&lt;35,'Test Sample Data'!Q138&gt;0),'Test Sample Data'!Q138-'Choose Housekeeping Genes'!R$20,35-'Choose Housekeeping Genes'!R$20),"")</f>
        <v/>
      </c>
      <c r="R138" s="22" t="str">
        <f>IF(SUM('Test Sample Data'!R$3:R$194)&gt;10,IF(AND(ISNUMBER('Test Sample Data'!R138),'Test Sample Data'!R138&lt;35,'Test Sample Data'!R138&gt;0),'Test Sample Data'!R138-'Choose Housekeeping Genes'!S$20,35-'Choose Housekeeping Genes'!S$20),"")</f>
        <v/>
      </c>
      <c r="S138" s="22" t="str">
        <f>IF(SUM('Test Sample Data'!S$3:S$194)&gt;10,IF(AND(ISNUMBER('Test Sample Data'!S138),'Test Sample Data'!S138&lt;35,'Test Sample Data'!S138&gt;0),'Test Sample Data'!S138-'Choose Housekeeping Genes'!T$20,35-'Choose Housekeeping Genes'!T$20),"")</f>
        <v/>
      </c>
      <c r="T138" s="22" t="str">
        <f>IF(SUM('Test Sample Data'!T$3:T$194)&gt;10,IF(AND(ISNUMBER('Test Sample Data'!T138),'Test Sample Data'!T138&lt;35,'Test Sample Data'!T138&gt;0),'Test Sample Data'!T138-'Choose Housekeeping Genes'!U$20,35-'Choose Housekeeping Genes'!U$20),"")</f>
        <v/>
      </c>
      <c r="U138" s="22" t="str">
        <f>IF(SUM('Test Sample Data'!U$3:U$194)&gt;10,IF(AND(ISNUMBER('Test Sample Data'!U138),'Test Sample Data'!U138&lt;35,'Test Sample Data'!U138&gt;0),'Test Sample Data'!U138-'Choose Housekeeping Genes'!V$20,35-'Choose Housekeeping Genes'!V$20),"")</f>
        <v/>
      </c>
      <c r="V138" s="22" t="str">
        <f>IF(SUM('Test Sample Data'!V$3:V$194)&gt;10,IF(AND(ISNUMBER('Test Sample Data'!V138),'Test Sample Data'!V138&lt;35,'Test Sample Data'!V138&gt;0),'Test Sample Data'!V138-'Choose Housekeeping Genes'!W$20,35-'Choose Housekeeping Genes'!W$20),"")</f>
        <v/>
      </c>
      <c r="W138" s="144" t="str">
        <f>'Control Sample Data'!A138</f>
        <v>Neat1-2</v>
      </c>
      <c r="X138" s="145" t="s">
        <v>170</v>
      </c>
      <c r="Y138" s="22" t="str">
        <f>IF(SUM('Control Sample Data'!C$3:C$194)&gt;10,IF(AND(ISNUMBER('Control Sample Data'!C138),'Control Sample Data'!C138&lt;35,'Control Sample Data'!C138&gt;0),'Control Sample Data'!C138-'Choose Housekeeping Genes'!AA$20,35-'Choose Housekeeping Genes'!AA$20),"")</f>
        <v/>
      </c>
      <c r="Z138" s="22" t="str">
        <f>IF(SUM('Control Sample Data'!D$3:D$194)&gt;10,IF(AND(ISNUMBER('Control Sample Data'!D138),'Control Sample Data'!D138&lt;35,'Control Sample Data'!D138&gt;0),'Control Sample Data'!D138-'Choose Housekeeping Genes'!AB$20,35-'Choose Housekeeping Genes'!AB$20),"")</f>
        <v/>
      </c>
      <c r="AA138" s="22" t="str">
        <f>IF(SUM('Control Sample Data'!E$3:E$194)&gt;10,IF(AND(ISNUMBER('Control Sample Data'!E138),'Control Sample Data'!E138&lt;35,'Control Sample Data'!E138&gt;0),'Control Sample Data'!E138-'Choose Housekeeping Genes'!AC$20,35-'Choose Housekeeping Genes'!AC$20),"")</f>
        <v/>
      </c>
      <c r="AB138" s="22" t="str">
        <f>IF(SUM('Control Sample Data'!F$3:F$194)&gt;10,IF(AND(ISNUMBER('Control Sample Data'!F138),'Control Sample Data'!F138&lt;35,'Control Sample Data'!F138&gt;0),'Control Sample Data'!F138-'Choose Housekeeping Genes'!AD$20,35-'Choose Housekeeping Genes'!AD$20),"")</f>
        <v/>
      </c>
      <c r="AC138" s="22" t="str">
        <f>IF(SUM('Control Sample Data'!G$3:G$194)&gt;10,IF(AND(ISNUMBER('Control Sample Data'!G138),'Control Sample Data'!G138&lt;35,'Control Sample Data'!G138&gt;0),'Control Sample Data'!G138-'Choose Housekeeping Genes'!AE$20,35-'Choose Housekeeping Genes'!AE$20),"")</f>
        <v/>
      </c>
      <c r="AD138" s="22" t="str">
        <f>IF(SUM('Control Sample Data'!H$3:H$194)&gt;10,IF(AND(ISNUMBER('Control Sample Data'!H138),'Control Sample Data'!H138&lt;35,'Control Sample Data'!H138&gt;0),'Control Sample Data'!H138-'Choose Housekeeping Genes'!AF$20,35-'Choose Housekeeping Genes'!AF$20),"")</f>
        <v/>
      </c>
      <c r="AE138" s="22" t="str">
        <f>IF(SUM('Control Sample Data'!I$3:I$194)&gt;10,IF(AND(ISNUMBER('Control Sample Data'!I138),'Control Sample Data'!I138&lt;35,'Control Sample Data'!I138&gt;0),'Control Sample Data'!I138-'Choose Housekeeping Genes'!AG$20,35-'Choose Housekeeping Genes'!AG$20),"")</f>
        <v/>
      </c>
      <c r="AF138" s="22" t="str">
        <f>IF(SUM('Control Sample Data'!J$3:J$194)&gt;10,IF(AND(ISNUMBER('Control Sample Data'!J138),'Control Sample Data'!J138&lt;35,'Control Sample Data'!J138&gt;0),'Control Sample Data'!J138-'Choose Housekeeping Genes'!AH$20,35-'Choose Housekeeping Genes'!AH$20),"")</f>
        <v/>
      </c>
      <c r="AG138" s="22" t="str">
        <f>IF(SUM('Control Sample Data'!K$3:K$194)&gt;10,IF(AND(ISNUMBER('Control Sample Data'!K138),'Control Sample Data'!K138&lt;35,'Control Sample Data'!K138&gt;0),'Control Sample Data'!K138-'Choose Housekeeping Genes'!AI$20,35-'Choose Housekeeping Genes'!AI$20),"")</f>
        <v/>
      </c>
      <c r="AH138" s="22" t="str">
        <f>IF(SUM('Control Sample Data'!L$3:L$194)&gt;10,IF(AND(ISNUMBER('Control Sample Data'!L138),'Control Sample Data'!L138&lt;35,'Control Sample Data'!L138&gt;0),'Control Sample Data'!L138-'Choose Housekeeping Genes'!AJ$20,35-'Choose Housekeeping Genes'!AJ$20),"")</f>
        <v/>
      </c>
      <c r="AI138" s="22" t="str">
        <f>IF(SUM('Control Sample Data'!M$3:M$194)&gt;10,IF(AND(ISNUMBER('Control Sample Data'!M138),'Control Sample Data'!M138&lt;35,'Control Sample Data'!M138&gt;0),'Control Sample Data'!M138-'Choose Housekeeping Genes'!AK$20,35-'Choose Housekeeping Genes'!AK$20),"")</f>
        <v/>
      </c>
      <c r="AJ138" s="22" t="str">
        <f>IF(SUM('Control Sample Data'!N$3:N$194)&gt;10,IF(AND(ISNUMBER('Control Sample Data'!N138),'Control Sample Data'!N138&lt;35,'Control Sample Data'!N138&gt;0),'Control Sample Data'!N138-'Choose Housekeeping Genes'!AL$20,35-'Choose Housekeeping Genes'!AL$20),"")</f>
        <v/>
      </c>
      <c r="AK138" s="22" t="str">
        <f>IF(SUM('Control Sample Data'!O$3:O$194)&gt;10,IF(AND(ISNUMBER('Control Sample Data'!O138),'Control Sample Data'!O138&lt;35,'Control Sample Data'!O138&gt;0),'Control Sample Data'!O138-'Choose Housekeeping Genes'!AM$20,35-'Choose Housekeeping Genes'!AM$20),"")</f>
        <v/>
      </c>
      <c r="AL138" s="22" t="str">
        <f>IF(SUM('Control Sample Data'!P$3:P$194)&gt;10,IF(AND(ISNUMBER('Control Sample Data'!P138),'Control Sample Data'!P138&lt;35,'Control Sample Data'!P138&gt;0),'Control Sample Data'!P138-'Choose Housekeeping Genes'!AN$20,35-'Choose Housekeeping Genes'!AN$20),"")</f>
        <v/>
      </c>
      <c r="AM138" s="22" t="str">
        <f>IF(SUM('Control Sample Data'!Q$3:Q$194)&gt;10,IF(AND(ISNUMBER('Control Sample Data'!Q138),'Control Sample Data'!Q138&lt;35,'Control Sample Data'!Q138&gt;0),'Control Sample Data'!Q138-'Choose Housekeeping Genes'!AO$20,35-'Choose Housekeeping Genes'!AO$20),"")</f>
        <v/>
      </c>
      <c r="AN138" s="22" t="str">
        <f>IF(SUM('Control Sample Data'!R$3:R$194)&gt;10,IF(AND(ISNUMBER('Control Sample Data'!R138),'Control Sample Data'!R138&lt;35,'Control Sample Data'!R138&gt;0),'Control Sample Data'!R138-'Choose Housekeeping Genes'!AP$20,35-'Choose Housekeeping Genes'!AP$20),"")</f>
        <v/>
      </c>
      <c r="AO138" s="22" t="str">
        <f>IF(SUM('Control Sample Data'!S$3:S$194)&gt;10,IF(AND(ISNUMBER('Control Sample Data'!S138),'Control Sample Data'!S138&lt;35,'Control Sample Data'!S138&gt;0),'Control Sample Data'!S138-'Choose Housekeeping Genes'!AQ$20,35-'Choose Housekeeping Genes'!AQ$20),"")</f>
        <v/>
      </c>
      <c r="AP138" s="22" t="str">
        <f>IF(SUM('Control Sample Data'!T$3:T$194)&gt;10,IF(AND(ISNUMBER('Control Sample Data'!T138),'Control Sample Data'!T138&lt;35,'Control Sample Data'!T138&gt;0),'Control Sample Data'!T138-'Choose Housekeeping Genes'!AR$20,35-'Choose Housekeeping Genes'!AR$20),"")</f>
        <v/>
      </c>
      <c r="AQ138" s="22" t="str">
        <f>IF(SUM('Control Sample Data'!U$3:U$194)&gt;10,IF(AND(ISNUMBER('Control Sample Data'!U138),'Control Sample Data'!U138&lt;35,'Control Sample Data'!U138&gt;0),'Control Sample Data'!U138-'Choose Housekeeping Genes'!AS$20,35-'Choose Housekeeping Genes'!AS$20),"")</f>
        <v/>
      </c>
      <c r="AR138" s="22" t="str">
        <f>IF(SUM('Control Sample Data'!V$3:V$194)&gt;10,IF(AND(ISNUMBER('Control Sample Data'!V138),'Control Sample Data'!V138&lt;35,'Control Sample Data'!V138&gt;0),'Control Sample Data'!V138-'Choose Housekeeping Genes'!AT$20,35-'Choose Housekeeping Genes'!AT$20),"")</f>
        <v/>
      </c>
      <c r="AS138" s="73" t="str">
        <f>'Control Sample Data'!A138</f>
        <v>Neat1-2</v>
      </c>
      <c r="AT138" s="21" t="s">
        <v>170</v>
      </c>
      <c r="AU138" s="22" t="str">
        <f ca="1">IF(ISNUMBER(C138-'Choose Housekeeping Genes'!D$12),C138-'Choose Housekeeping Genes'!D$12,"")</f>
        <v/>
      </c>
      <c r="AV138" s="22" t="str">
        <f ca="1">IF(ISNUMBER(D138-'Choose Housekeeping Genes'!E$12),D138-'Choose Housekeeping Genes'!E$12,"")</f>
        <v/>
      </c>
      <c r="AW138" s="22" t="str">
        <f ca="1">IF(ISNUMBER(E138-'Choose Housekeeping Genes'!F$12),E138-'Choose Housekeeping Genes'!F$12,"")</f>
        <v/>
      </c>
      <c r="AX138" s="22" t="str">
        <f ca="1">IF(ISNUMBER(F138-'Choose Housekeeping Genes'!G$12),F138-'Choose Housekeeping Genes'!G$12,"")</f>
        <v/>
      </c>
      <c r="AY138" s="22" t="str">
        <f ca="1">IF(ISNUMBER(G138-'Choose Housekeeping Genes'!H$12),G138-'Choose Housekeeping Genes'!H$12,"")</f>
        <v/>
      </c>
      <c r="AZ138" s="22" t="str">
        <f ca="1">IF(ISNUMBER(H138-'Choose Housekeeping Genes'!I$12),H138-'Choose Housekeeping Genes'!I$12,"")</f>
        <v/>
      </c>
      <c r="BA138" s="22" t="str">
        <f ca="1">IF(ISNUMBER(I138-'Choose Housekeeping Genes'!J$12),I138-'Choose Housekeeping Genes'!J$12,"")</f>
        <v/>
      </c>
      <c r="BB138" s="22" t="str">
        <f ca="1">IF(ISNUMBER(J138-'Choose Housekeeping Genes'!K$12),J138-'Choose Housekeeping Genes'!K$12,"")</f>
        <v/>
      </c>
      <c r="BC138" s="22" t="str">
        <f ca="1">IF(ISNUMBER(K138-'Choose Housekeeping Genes'!L$12),K138-'Choose Housekeeping Genes'!L$12,"")</f>
        <v/>
      </c>
      <c r="BD138" s="22" t="str">
        <f ca="1">IF(ISNUMBER(L138-'Choose Housekeeping Genes'!M$12),L138-'Choose Housekeeping Genes'!M$12,"")</f>
        <v/>
      </c>
      <c r="BE138" s="22" t="str">
        <f ca="1">IF(ISNUMBER(M138-'Choose Housekeeping Genes'!N$12),M138-'Choose Housekeeping Genes'!N$12,"")</f>
        <v/>
      </c>
      <c r="BF138" s="22" t="str">
        <f ca="1">IF(ISNUMBER(N138-'Choose Housekeeping Genes'!O$12),N138-'Choose Housekeeping Genes'!O$12,"")</f>
        <v/>
      </c>
      <c r="BG138" s="22" t="str">
        <f ca="1">IF(ISNUMBER(O138-'Choose Housekeeping Genes'!P$12),O138-'Choose Housekeeping Genes'!P$12,"")</f>
        <v/>
      </c>
      <c r="BH138" s="22" t="str">
        <f ca="1">IF(ISNUMBER(P138-'Choose Housekeeping Genes'!Q$12),P138-'Choose Housekeeping Genes'!Q$12,"")</f>
        <v/>
      </c>
      <c r="BI138" s="22" t="str">
        <f ca="1">IF(ISNUMBER(Q138-'Choose Housekeeping Genes'!R$12),Q138-'Choose Housekeeping Genes'!R$12,"")</f>
        <v/>
      </c>
      <c r="BJ138" s="22" t="str">
        <f ca="1">IF(ISNUMBER(R138-'Choose Housekeeping Genes'!S$12),R138-'Choose Housekeeping Genes'!S$12,"")</f>
        <v/>
      </c>
      <c r="BK138" s="22" t="str">
        <f ca="1">IF(ISNUMBER(S138-'Choose Housekeeping Genes'!T$12),S138-'Choose Housekeeping Genes'!T$12,"")</f>
        <v/>
      </c>
      <c r="BL138" s="22" t="str">
        <f ca="1">IF(ISNUMBER(T138-'Choose Housekeeping Genes'!U$12),T138-'Choose Housekeeping Genes'!U$12,"")</f>
        <v/>
      </c>
      <c r="BM138" s="22" t="str">
        <f ca="1">IF(ISNUMBER(U138-'Choose Housekeeping Genes'!V$12),U138-'Choose Housekeeping Genes'!V$12,"")</f>
        <v/>
      </c>
      <c r="BN138" s="22" t="str">
        <f ca="1">IF(ISNUMBER(V138-'Choose Housekeeping Genes'!W$12),V138-'Choose Housekeeping Genes'!W$12,"")</f>
        <v/>
      </c>
      <c r="BO138" s="147" t="str">
        <f t="shared" si="92"/>
        <v>Neat1-2</v>
      </c>
      <c r="BP138" s="145" t="s">
        <v>170</v>
      </c>
      <c r="BQ138" s="22" t="str">
        <f ca="1">IF(ISNUMBER(Y138-'Choose Housekeeping Genes'!AA$12),Y138-'Choose Housekeeping Genes'!AA$12,"")</f>
        <v/>
      </c>
      <c r="BR138" s="22" t="str">
        <f ca="1">IF(ISNUMBER(Z138-'Choose Housekeeping Genes'!AB$12),Z138-'Choose Housekeeping Genes'!AB$12,"")</f>
        <v/>
      </c>
      <c r="BS138" s="22" t="str">
        <f ca="1">IF(ISNUMBER(AA138-'Choose Housekeeping Genes'!AC$12),AA138-'Choose Housekeeping Genes'!AC$12,"")</f>
        <v/>
      </c>
      <c r="BT138" s="22" t="str">
        <f ca="1">IF(ISNUMBER(AB138-'Choose Housekeeping Genes'!AD$12),AB138-'Choose Housekeeping Genes'!AD$12,"")</f>
        <v/>
      </c>
      <c r="BU138" s="22" t="str">
        <f ca="1">IF(ISNUMBER(AC138-'Choose Housekeeping Genes'!AE$12),AC138-'Choose Housekeeping Genes'!AE$12,"")</f>
        <v/>
      </c>
      <c r="BV138" s="22" t="str">
        <f ca="1">IF(ISNUMBER(AD138-'Choose Housekeeping Genes'!AF$12),AD138-'Choose Housekeeping Genes'!AF$12,"")</f>
        <v/>
      </c>
      <c r="BW138" s="22" t="str">
        <f ca="1">IF(ISNUMBER(AE138-'Choose Housekeeping Genes'!AG$12),AE138-'Choose Housekeeping Genes'!AG$12,"")</f>
        <v/>
      </c>
      <c r="BX138" s="22" t="str">
        <f ca="1">IF(ISNUMBER(AF138-'Choose Housekeeping Genes'!AH$12),AF138-'Choose Housekeeping Genes'!AH$12,"")</f>
        <v/>
      </c>
      <c r="BY138" s="22" t="str">
        <f ca="1">IF(ISNUMBER(AG138-'Choose Housekeeping Genes'!AI$12),AG138-'Choose Housekeeping Genes'!AI$12,"")</f>
        <v/>
      </c>
      <c r="BZ138" s="22" t="str">
        <f ca="1">IF(ISNUMBER(AH138-'Choose Housekeeping Genes'!AJ$12),AH138-'Choose Housekeeping Genes'!AJ$12,"")</f>
        <v/>
      </c>
      <c r="CA138" s="22" t="str">
        <f ca="1">IF(ISNUMBER(AI138-'Choose Housekeeping Genes'!AK$12),AI138-'Choose Housekeeping Genes'!AK$12,"")</f>
        <v/>
      </c>
      <c r="CB138" s="22" t="str">
        <f ca="1">IF(ISNUMBER(AJ138-'Choose Housekeeping Genes'!AL$12),AJ138-'Choose Housekeeping Genes'!AL$12,"")</f>
        <v/>
      </c>
      <c r="CC138" s="22" t="str">
        <f ca="1">IF(ISNUMBER(AK138-'Choose Housekeeping Genes'!AM$12),AK138-'Choose Housekeeping Genes'!AM$12,"")</f>
        <v/>
      </c>
      <c r="CD138" s="22" t="str">
        <f ca="1">IF(ISNUMBER(AL138-'Choose Housekeeping Genes'!AN$12),AL138-'Choose Housekeeping Genes'!AN$12,"")</f>
        <v/>
      </c>
      <c r="CE138" s="22" t="str">
        <f ca="1">IF(ISNUMBER(AM138-'Choose Housekeeping Genes'!AO$12),AM138-'Choose Housekeeping Genes'!AO$12,"")</f>
        <v/>
      </c>
      <c r="CF138" s="22" t="str">
        <f ca="1">IF(ISNUMBER(AN138-'Choose Housekeeping Genes'!AP$12),AN138-'Choose Housekeeping Genes'!AP$12,"")</f>
        <v/>
      </c>
      <c r="CG138" s="22" t="str">
        <f ca="1">IF(ISNUMBER(AO138-'Choose Housekeeping Genes'!AQ$12),AO138-'Choose Housekeeping Genes'!AQ$12,"")</f>
        <v/>
      </c>
      <c r="CH138" s="22" t="str">
        <f ca="1">IF(ISNUMBER(AP138-'Choose Housekeeping Genes'!AR$12),AP138-'Choose Housekeeping Genes'!AR$12,"")</f>
        <v/>
      </c>
      <c r="CI138" s="22" t="str">
        <f ca="1">IF(ISNUMBER(AQ138-'Choose Housekeeping Genes'!AS$12),AQ138-'Choose Housekeeping Genes'!AS$12,"")</f>
        <v/>
      </c>
      <c r="CJ138" s="22" t="str">
        <f ca="1">IF(ISNUMBER(AR138-'Choose Housekeeping Genes'!AT$12),AR138-'Choose Housekeeping Genes'!AT$12,"")</f>
        <v/>
      </c>
      <c r="CK138" s="69" t="e">
        <f t="shared" ca="1" si="93"/>
        <v>#DIV/0!</v>
      </c>
      <c r="CL138" s="148" t="e">
        <f t="shared" ca="1" si="94"/>
        <v>#DIV/0!</v>
      </c>
      <c r="DA138" s="73" t="str">
        <f>'Transcript table'!C146</f>
        <v>Neat1-2</v>
      </c>
      <c r="DB138" s="21" t="s">
        <v>170</v>
      </c>
      <c r="DC138" s="68" t="str">
        <f t="shared" ca="1" si="95"/>
        <v/>
      </c>
      <c r="DD138" s="68" t="str">
        <f t="shared" ca="1" si="96"/>
        <v/>
      </c>
      <c r="DE138" s="68" t="str">
        <f t="shared" ca="1" si="97"/>
        <v/>
      </c>
      <c r="DF138" s="68" t="str">
        <f t="shared" ca="1" si="98"/>
        <v/>
      </c>
      <c r="DG138" s="68" t="str">
        <f t="shared" ca="1" si="99"/>
        <v/>
      </c>
      <c r="DH138" s="68" t="str">
        <f t="shared" ca="1" si="100"/>
        <v/>
      </c>
      <c r="DI138" s="68" t="str">
        <f t="shared" ca="1" si="101"/>
        <v/>
      </c>
      <c r="DJ138" s="68" t="str">
        <f t="shared" ca="1" si="102"/>
        <v/>
      </c>
      <c r="DK138" s="68" t="str">
        <f t="shared" ca="1" si="103"/>
        <v/>
      </c>
      <c r="DL138" s="68" t="str">
        <f t="shared" ca="1" si="104"/>
        <v/>
      </c>
      <c r="DM138" s="68" t="str">
        <f t="shared" ca="1" si="105"/>
        <v/>
      </c>
      <c r="DN138" s="68" t="str">
        <f t="shared" ca="1" si="106"/>
        <v/>
      </c>
      <c r="DO138" s="68" t="str">
        <f t="shared" ca="1" si="107"/>
        <v/>
      </c>
      <c r="DP138" s="68" t="str">
        <f t="shared" ca="1" si="108"/>
        <v/>
      </c>
      <c r="DQ138" s="68" t="str">
        <f t="shared" ca="1" si="109"/>
        <v/>
      </c>
      <c r="DR138" s="68" t="str">
        <f t="shared" ca="1" si="110"/>
        <v/>
      </c>
      <c r="DS138" s="68" t="str">
        <f t="shared" ca="1" si="111"/>
        <v/>
      </c>
      <c r="DT138" s="68" t="str">
        <f t="shared" ca="1" si="112"/>
        <v/>
      </c>
      <c r="DU138" s="68" t="str">
        <f t="shared" ca="1" si="113"/>
        <v/>
      </c>
      <c r="DV138" s="68" t="str">
        <f t="shared" ca="1" si="114"/>
        <v/>
      </c>
      <c r="DW138" s="146" t="str">
        <f>'Transcript table'!C146</f>
        <v>Neat1-2</v>
      </c>
      <c r="DX138" s="145" t="s">
        <v>170</v>
      </c>
      <c r="DY138" s="68" t="str">
        <f t="shared" ca="1" si="115"/>
        <v/>
      </c>
      <c r="DZ138" s="68" t="str">
        <f t="shared" ca="1" si="116"/>
        <v/>
      </c>
      <c r="EA138" s="68" t="str">
        <f t="shared" ca="1" si="117"/>
        <v/>
      </c>
      <c r="EB138" s="68" t="str">
        <f t="shared" ca="1" si="118"/>
        <v/>
      </c>
      <c r="EC138" s="68" t="str">
        <f t="shared" ca="1" si="119"/>
        <v/>
      </c>
      <c r="ED138" s="68" t="str">
        <f t="shared" ca="1" si="120"/>
        <v/>
      </c>
      <c r="EE138" s="68" t="str">
        <f t="shared" ca="1" si="121"/>
        <v/>
      </c>
      <c r="EF138" s="68" t="str">
        <f t="shared" ca="1" si="122"/>
        <v/>
      </c>
      <c r="EG138" s="68" t="str">
        <f t="shared" ca="1" si="123"/>
        <v/>
      </c>
      <c r="EH138" s="68" t="str">
        <f t="shared" ca="1" si="124"/>
        <v/>
      </c>
      <c r="EI138" s="68" t="str">
        <f t="shared" ca="1" si="125"/>
        <v/>
      </c>
      <c r="EJ138" s="68" t="str">
        <f t="shared" ca="1" si="126"/>
        <v/>
      </c>
      <c r="EK138" s="68" t="str">
        <f t="shared" ca="1" si="127"/>
        <v/>
      </c>
      <c r="EL138" s="68" t="str">
        <f t="shared" ca="1" si="128"/>
        <v/>
      </c>
      <c r="EM138" s="68" t="str">
        <f t="shared" ca="1" si="129"/>
        <v/>
      </c>
      <c r="EN138" s="68" t="str">
        <f t="shared" ca="1" si="130"/>
        <v/>
      </c>
      <c r="EO138" s="68" t="str">
        <f t="shared" ca="1" si="131"/>
        <v/>
      </c>
      <c r="EP138" s="68" t="str">
        <f t="shared" ca="1" si="132"/>
        <v/>
      </c>
      <c r="EQ138" s="68" t="str">
        <f t="shared" ca="1" si="133"/>
        <v/>
      </c>
      <c r="ER138" s="68" t="str">
        <f t="shared" ca="1" si="134"/>
        <v/>
      </c>
    </row>
    <row r="139" spans="1:148" ht="12.75" customHeight="1">
      <c r="A139" s="139" t="str">
        <f>'Test Sample Data'!A139</f>
        <v>Nespas</v>
      </c>
      <c r="B139" s="141" t="s">
        <v>168</v>
      </c>
      <c r="C139" s="22" t="str">
        <f>IF(SUM('Test Sample Data'!C$3:C$194)&gt;10,IF(AND(ISNUMBER('Test Sample Data'!C139),'Test Sample Data'!C139&lt;35,'Test Sample Data'!C139&gt;0),'Test Sample Data'!C139-'Choose Housekeeping Genes'!D$20,35-'Choose Housekeeping Genes'!D$20),"")</f>
        <v/>
      </c>
      <c r="D139" s="22" t="str">
        <f>IF(SUM('Test Sample Data'!D$3:D$194)&gt;10,IF(AND(ISNUMBER('Test Sample Data'!D139),'Test Sample Data'!D139&lt;35,'Test Sample Data'!D139&gt;0),'Test Sample Data'!D139-'Choose Housekeeping Genes'!E$20,35-'Choose Housekeeping Genes'!E$20),"")</f>
        <v/>
      </c>
      <c r="E139" s="22" t="str">
        <f>IF(SUM('Test Sample Data'!E$3:E$194)&gt;10,IF(AND(ISNUMBER('Test Sample Data'!E139),'Test Sample Data'!E139&lt;35,'Test Sample Data'!E139&gt;0),'Test Sample Data'!E139-'Choose Housekeeping Genes'!F$20,35-'Choose Housekeeping Genes'!F$20),"")</f>
        <v/>
      </c>
      <c r="F139" s="22" t="str">
        <f>IF(SUM('Test Sample Data'!F$3:F$194)&gt;10,IF(AND(ISNUMBER('Test Sample Data'!F139),'Test Sample Data'!F139&lt;35,'Test Sample Data'!F139&gt;0),'Test Sample Data'!F139-'Choose Housekeeping Genes'!G$20,35-'Choose Housekeeping Genes'!G$20),"")</f>
        <v/>
      </c>
      <c r="G139" s="22" t="str">
        <f>IF(SUM('Test Sample Data'!G$3:G$194)&gt;10,IF(AND(ISNUMBER('Test Sample Data'!G139),'Test Sample Data'!G139&lt;35,'Test Sample Data'!G139&gt;0),'Test Sample Data'!G139-'Choose Housekeeping Genes'!H$20,35-'Choose Housekeeping Genes'!H$20),"")</f>
        <v/>
      </c>
      <c r="H139" s="22" t="str">
        <f>IF(SUM('Test Sample Data'!H$3:H$194)&gt;10,IF(AND(ISNUMBER('Test Sample Data'!H139),'Test Sample Data'!H139&lt;35,'Test Sample Data'!H139&gt;0),'Test Sample Data'!H139-'Choose Housekeeping Genes'!I$20,35-'Choose Housekeeping Genes'!I$20),"")</f>
        <v/>
      </c>
      <c r="I139" s="22" t="str">
        <f>IF(SUM('Test Sample Data'!I$3:I$194)&gt;10,IF(AND(ISNUMBER('Test Sample Data'!I139),'Test Sample Data'!I139&lt;35,'Test Sample Data'!I139&gt;0),'Test Sample Data'!I139-'Choose Housekeeping Genes'!J$20,35-'Choose Housekeeping Genes'!J$20),"")</f>
        <v/>
      </c>
      <c r="J139" s="22" t="str">
        <f>IF(SUM('Test Sample Data'!J$3:J$194)&gt;10,IF(AND(ISNUMBER('Test Sample Data'!J139),'Test Sample Data'!J139&lt;35,'Test Sample Data'!J139&gt;0),'Test Sample Data'!J139-'Choose Housekeeping Genes'!K$20,35-'Choose Housekeeping Genes'!K$20),"")</f>
        <v/>
      </c>
      <c r="K139" s="22" t="str">
        <f>IF(SUM('Test Sample Data'!K$3:K$194)&gt;10,IF(AND(ISNUMBER('Test Sample Data'!K139),'Test Sample Data'!K139&lt;35,'Test Sample Data'!K139&gt;0),'Test Sample Data'!K139-'Choose Housekeeping Genes'!L$20,35-'Choose Housekeeping Genes'!L$20),"")</f>
        <v/>
      </c>
      <c r="L139" s="22" t="str">
        <f>IF(SUM('Test Sample Data'!L$3:L$194)&gt;10,IF(AND(ISNUMBER('Test Sample Data'!L139),'Test Sample Data'!L139&lt;35,'Test Sample Data'!L139&gt;0),'Test Sample Data'!L139-'Choose Housekeeping Genes'!M$20,35-'Choose Housekeeping Genes'!M$20),"")</f>
        <v/>
      </c>
      <c r="M139" s="22" t="str">
        <f>IF(SUM('Test Sample Data'!M$3:M$194)&gt;10,IF(AND(ISNUMBER('Test Sample Data'!M139),'Test Sample Data'!M139&lt;35,'Test Sample Data'!M139&gt;0),'Test Sample Data'!M139-'Choose Housekeeping Genes'!N$20,35-'Choose Housekeeping Genes'!N$20),"")</f>
        <v/>
      </c>
      <c r="N139" s="22" t="str">
        <f>IF(SUM('Test Sample Data'!N$3:N$194)&gt;10,IF(AND(ISNUMBER('Test Sample Data'!N139),'Test Sample Data'!N139&lt;35,'Test Sample Data'!N139&gt;0),'Test Sample Data'!N139-'Choose Housekeeping Genes'!O$20,35-'Choose Housekeeping Genes'!O$20),"")</f>
        <v/>
      </c>
      <c r="O139" s="22" t="str">
        <f>IF(SUM('Test Sample Data'!O$3:O$194)&gt;10,IF(AND(ISNUMBER('Test Sample Data'!O139),'Test Sample Data'!O139&lt;35,'Test Sample Data'!O139&gt;0),'Test Sample Data'!O139-'Choose Housekeeping Genes'!P$20,35-'Choose Housekeeping Genes'!P$20),"")</f>
        <v/>
      </c>
      <c r="P139" s="22" t="str">
        <f>IF(SUM('Test Sample Data'!P$3:P$194)&gt;10,IF(AND(ISNUMBER('Test Sample Data'!P139),'Test Sample Data'!P139&lt;35,'Test Sample Data'!P139&gt;0),'Test Sample Data'!P139-'Choose Housekeeping Genes'!Q$20,35-'Choose Housekeeping Genes'!Q$20),"")</f>
        <v/>
      </c>
      <c r="Q139" s="22" t="str">
        <f>IF(SUM('Test Sample Data'!Q$3:Q$194)&gt;10,IF(AND(ISNUMBER('Test Sample Data'!Q139),'Test Sample Data'!Q139&lt;35,'Test Sample Data'!Q139&gt;0),'Test Sample Data'!Q139-'Choose Housekeeping Genes'!R$20,35-'Choose Housekeeping Genes'!R$20),"")</f>
        <v/>
      </c>
      <c r="R139" s="22" t="str">
        <f>IF(SUM('Test Sample Data'!R$3:R$194)&gt;10,IF(AND(ISNUMBER('Test Sample Data'!R139),'Test Sample Data'!R139&lt;35,'Test Sample Data'!R139&gt;0),'Test Sample Data'!R139-'Choose Housekeeping Genes'!S$20,35-'Choose Housekeeping Genes'!S$20),"")</f>
        <v/>
      </c>
      <c r="S139" s="22" t="str">
        <f>IF(SUM('Test Sample Data'!S$3:S$194)&gt;10,IF(AND(ISNUMBER('Test Sample Data'!S139),'Test Sample Data'!S139&lt;35,'Test Sample Data'!S139&gt;0),'Test Sample Data'!S139-'Choose Housekeeping Genes'!T$20,35-'Choose Housekeeping Genes'!T$20),"")</f>
        <v/>
      </c>
      <c r="T139" s="22" t="str">
        <f>IF(SUM('Test Sample Data'!T$3:T$194)&gt;10,IF(AND(ISNUMBER('Test Sample Data'!T139),'Test Sample Data'!T139&lt;35,'Test Sample Data'!T139&gt;0),'Test Sample Data'!T139-'Choose Housekeeping Genes'!U$20,35-'Choose Housekeeping Genes'!U$20),"")</f>
        <v/>
      </c>
      <c r="U139" s="22" t="str">
        <f>IF(SUM('Test Sample Data'!U$3:U$194)&gt;10,IF(AND(ISNUMBER('Test Sample Data'!U139),'Test Sample Data'!U139&lt;35,'Test Sample Data'!U139&gt;0),'Test Sample Data'!U139-'Choose Housekeeping Genes'!V$20,35-'Choose Housekeeping Genes'!V$20),"")</f>
        <v/>
      </c>
      <c r="V139" s="22" t="str">
        <f>IF(SUM('Test Sample Data'!V$3:V$194)&gt;10,IF(AND(ISNUMBER('Test Sample Data'!V139),'Test Sample Data'!V139&lt;35,'Test Sample Data'!V139&gt;0),'Test Sample Data'!V139-'Choose Housekeeping Genes'!W$20,35-'Choose Housekeeping Genes'!W$20),"")</f>
        <v/>
      </c>
      <c r="W139" s="144" t="str">
        <f>'Control Sample Data'!A139</f>
        <v>Nespas</v>
      </c>
      <c r="X139" s="145" t="s">
        <v>168</v>
      </c>
      <c r="Y139" s="22" t="str">
        <f>IF(SUM('Control Sample Data'!C$3:C$194)&gt;10,IF(AND(ISNUMBER('Control Sample Data'!C139),'Control Sample Data'!C139&lt;35,'Control Sample Data'!C139&gt;0),'Control Sample Data'!C139-'Choose Housekeeping Genes'!AA$20,35-'Choose Housekeeping Genes'!AA$20),"")</f>
        <v/>
      </c>
      <c r="Z139" s="22" t="str">
        <f>IF(SUM('Control Sample Data'!D$3:D$194)&gt;10,IF(AND(ISNUMBER('Control Sample Data'!D139),'Control Sample Data'!D139&lt;35,'Control Sample Data'!D139&gt;0),'Control Sample Data'!D139-'Choose Housekeeping Genes'!AB$20,35-'Choose Housekeeping Genes'!AB$20),"")</f>
        <v/>
      </c>
      <c r="AA139" s="22" t="str">
        <f>IF(SUM('Control Sample Data'!E$3:E$194)&gt;10,IF(AND(ISNUMBER('Control Sample Data'!E139),'Control Sample Data'!E139&lt;35,'Control Sample Data'!E139&gt;0),'Control Sample Data'!E139-'Choose Housekeeping Genes'!AC$20,35-'Choose Housekeeping Genes'!AC$20),"")</f>
        <v/>
      </c>
      <c r="AB139" s="22" t="str">
        <f>IF(SUM('Control Sample Data'!F$3:F$194)&gt;10,IF(AND(ISNUMBER('Control Sample Data'!F139),'Control Sample Data'!F139&lt;35,'Control Sample Data'!F139&gt;0),'Control Sample Data'!F139-'Choose Housekeeping Genes'!AD$20,35-'Choose Housekeeping Genes'!AD$20),"")</f>
        <v/>
      </c>
      <c r="AC139" s="22" t="str">
        <f>IF(SUM('Control Sample Data'!G$3:G$194)&gt;10,IF(AND(ISNUMBER('Control Sample Data'!G139),'Control Sample Data'!G139&lt;35,'Control Sample Data'!G139&gt;0),'Control Sample Data'!G139-'Choose Housekeeping Genes'!AE$20,35-'Choose Housekeeping Genes'!AE$20),"")</f>
        <v/>
      </c>
      <c r="AD139" s="22" t="str">
        <f>IF(SUM('Control Sample Data'!H$3:H$194)&gt;10,IF(AND(ISNUMBER('Control Sample Data'!H139),'Control Sample Data'!H139&lt;35,'Control Sample Data'!H139&gt;0),'Control Sample Data'!H139-'Choose Housekeeping Genes'!AF$20,35-'Choose Housekeeping Genes'!AF$20),"")</f>
        <v/>
      </c>
      <c r="AE139" s="22" t="str">
        <f>IF(SUM('Control Sample Data'!I$3:I$194)&gt;10,IF(AND(ISNUMBER('Control Sample Data'!I139),'Control Sample Data'!I139&lt;35,'Control Sample Data'!I139&gt;0),'Control Sample Data'!I139-'Choose Housekeeping Genes'!AG$20,35-'Choose Housekeeping Genes'!AG$20),"")</f>
        <v/>
      </c>
      <c r="AF139" s="22" t="str">
        <f>IF(SUM('Control Sample Data'!J$3:J$194)&gt;10,IF(AND(ISNUMBER('Control Sample Data'!J139),'Control Sample Data'!J139&lt;35,'Control Sample Data'!J139&gt;0),'Control Sample Data'!J139-'Choose Housekeeping Genes'!AH$20,35-'Choose Housekeeping Genes'!AH$20),"")</f>
        <v/>
      </c>
      <c r="AG139" s="22" t="str">
        <f>IF(SUM('Control Sample Data'!K$3:K$194)&gt;10,IF(AND(ISNUMBER('Control Sample Data'!K139),'Control Sample Data'!K139&lt;35,'Control Sample Data'!K139&gt;0),'Control Sample Data'!K139-'Choose Housekeeping Genes'!AI$20,35-'Choose Housekeeping Genes'!AI$20),"")</f>
        <v/>
      </c>
      <c r="AH139" s="22" t="str">
        <f>IF(SUM('Control Sample Data'!L$3:L$194)&gt;10,IF(AND(ISNUMBER('Control Sample Data'!L139),'Control Sample Data'!L139&lt;35,'Control Sample Data'!L139&gt;0),'Control Sample Data'!L139-'Choose Housekeeping Genes'!AJ$20,35-'Choose Housekeeping Genes'!AJ$20),"")</f>
        <v/>
      </c>
      <c r="AI139" s="22" t="str">
        <f>IF(SUM('Control Sample Data'!M$3:M$194)&gt;10,IF(AND(ISNUMBER('Control Sample Data'!M139),'Control Sample Data'!M139&lt;35,'Control Sample Data'!M139&gt;0),'Control Sample Data'!M139-'Choose Housekeeping Genes'!AK$20,35-'Choose Housekeeping Genes'!AK$20),"")</f>
        <v/>
      </c>
      <c r="AJ139" s="22" t="str">
        <f>IF(SUM('Control Sample Data'!N$3:N$194)&gt;10,IF(AND(ISNUMBER('Control Sample Data'!N139),'Control Sample Data'!N139&lt;35,'Control Sample Data'!N139&gt;0),'Control Sample Data'!N139-'Choose Housekeeping Genes'!AL$20,35-'Choose Housekeeping Genes'!AL$20),"")</f>
        <v/>
      </c>
      <c r="AK139" s="22" t="str">
        <f>IF(SUM('Control Sample Data'!O$3:O$194)&gt;10,IF(AND(ISNUMBER('Control Sample Data'!O139),'Control Sample Data'!O139&lt;35,'Control Sample Data'!O139&gt;0),'Control Sample Data'!O139-'Choose Housekeeping Genes'!AM$20,35-'Choose Housekeeping Genes'!AM$20),"")</f>
        <v/>
      </c>
      <c r="AL139" s="22" t="str">
        <f>IF(SUM('Control Sample Data'!P$3:P$194)&gt;10,IF(AND(ISNUMBER('Control Sample Data'!P139),'Control Sample Data'!P139&lt;35,'Control Sample Data'!P139&gt;0),'Control Sample Data'!P139-'Choose Housekeeping Genes'!AN$20,35-'Choose Housekeeping Genes'!AN$20),"")</f>
        <v/>
      </c>
      <c r="AM139" s="22" t="str">
        <f>IF(SUM('Control Sample Data'!Q$3:Q$194)&gt;10,IF(AND(ISNUMBER('Control Sample Data'!Q139),'Control Sample Data'!Q139&lt;35,'Control Sample Data'!Q139&gt;0),'Control Sample Data'!Q139-'Choose Housekeeping Genes'!AO$20,35-'Choose Housekeeping Genes'!AO$20),"")</f>
        <v/>
      </c>
      <c r="AN139" s="22" t="str">
        <f>IF(SUM('Control Sample Data'!R$3:R$194)&gt;10,IF(AND(ISNUMBER('Control Sample Data'!R139),'Control Sample Data'!R139&lt;35,'Control Sample Data'!R139&gt;0),'Control Sample Data'!R139-'Choose Housekeeping Genes'!AP$20,35-'Choose Housekeeping Genes'!AP$20),"")</f>
        <v/>
      </c>
      <c r="AO139" s="22" t="str">
        <f>IF(SUM('Control Sample Data'!S$3:S$194)&gt;10,IF(AND(ISNUMBER('Control Sample Data'!S139),'Control Sample Data'!S139&lt;35,'Control Sample Data'!S139&gt;0),'Control Sample Data'!S139-'Choose Housekeeping Genes'!AQ$20,35-'Choose Housekeeping Genes'!AQ$20),"")</f>
        <v/>
      </c>
      <c r="AP139" s="22" t="str">
        <f>IF(SUM('Control Sample Data'!T$3:T$194)&gt;10,IF(AND(ISNUMBER('Control Sample Data'!T139),'Control Sample Data'!T139&lt;35,'Control Sample Data'!T139&gt;0),'Control Sample Data'!T139-'Choose Housekeeping Genes'!AR$20,35-'Choose Housekeeping Genes'!AR$20),"")</f>
        <v/>
      </c>
      <c r="AQ139" s="22" t="str">
        <f>IF(SUM('Control Sample Data'!U$3:U$194)&gt;10,IF(AND(ISNUMBER('Control Sample Data'!U139),'Control Sample Data'!U139&lt;35,'Control Sample Data'!U139&gt;0),'Control Sample Data'!U139-'Choose Housekeeping Genes'!AS$20,35-'Choose Housekeeping Genes'!AS$20),"")</f>
        <v/>
      </c>
      <c r="AR139" s="22" t="str">
        <f>IF(SUM('Control Sample Data'!V$3:V$194)&gt;10,IF(AND(ISNUMBER('Control Sample Data'!V139),'Control Sample Data'!V139&lt;35,'Control Sample Data'!V139&gt;0),'Control Sample Data'!V139-'Choose Housekeeping Genes'!AT$20,35-'Choose Housekeeping Genes'!AT$20),"")</f>
        <v/>
      </c>
      <c r="AS139" s="73" t="str">
        <f>'Control Sample Data'!A139</f>
        <v>Nespas</v>
      </c>
      <c r="AT139" s="21" t="s">
        <v>168</v>
      </c>
      <c r="AU139" s="22" t="str">
        <f ca="1">IF(ISNUMBER(C139-'Choose Housekeeping Genes'!D$12),C139-'Choose Housekeeping Genes'!D$12,"")</f>
        <v/>
      </c>
      <c r="AV139" s="22" t="str">
        <f ca="1">IF(ISNUMBER(D139-'Choose Housekeeping Genes'!E$12),D139-'Choose Housekeeping Genes'!E$12,"")</f>
        <v/>
      </c>
      <c r="AW139" s="22" t="str">
        <f ca="1">IF(ISNUMBER(E139-'Choose Housekeeping Genes'!F$12),E139-'Choose Housekeeping Genes'!F$12,"")</f>
        <v/>
      </c>
      <c r="AX139" s="22" t="str">
        <f ca="1">IF(ISNUMBER(F139-'Choose Housekeeping Genes'!G$12),F139-'Choose Housekeeping Genes'!G$12,"")</f>
        <v/>
      </c>
      <c r="AY139" s="22" t="str">
        <f ca="1">IF(ISNUMBER(G139-'Choose Housekeeping Genes'!H$12),G139-'Choose Housekeeping Genes'!H$12,"")</f>
        <v/>
      </c>
      <c r="AZ139" s="22" t="str">
        <f ca="1">IF(ISNUMBER(H139-'Choose Housekeeping Genes'!I$12),H139-'Choose Housekeeping Genes'!I$12,"")</f>
        <v/>
      </c>
      <c r="BA139" s="22" t="str">
        <f ca="1">IF(ISNUMBER(I139-'Choose Housekeeping Genes'!J$12),I139-'Choose Housekeeping Genes'!J$12,"")</f>
        <v/>
      </c>
      <c r="BB139" s="22" t="str">
        <f ca="1">IF(ISNUMBER(J139-'Choose Housekeeping Genes'!K$12),J139-'Choose Housekeeping Genes'!K$12,"")</f>
        <v/>
      </c>
      <c r="BC139" s="22" t="str">
        <f ca="1">IF(ISNUMBER(K139-'Choose Housekeeping Genes'!L$12),K139-'Choose Housekeeping Genes'!L$12,"")</f>
        <v/>
      </c>
      <c r="BD139" s="22" t="str">
        <f ca="1">IF(ISNUMBER(L139-'Choose Housekeeping Genes'!M$12),L139-'Choose Housekeeping Genes'!M$12,"")</f>
        <v/>
      </c>
      <c r="BE139" s="22" t="str">
        <f ca="1">IF(ISNUMBER(M139-'Choose Housekeeping Genes'!N$12),M139-'Choose Housekeeping Genes'!N$12,"")</f>
        <v/>
      </c>
      <c r="BF139" s="22" t="str">
        <f ca="1">IF(ISNUMBER(N139-'Choose Housekeeping Genes'!O$12),N139-'Choose Housekeeping Genes'!O$12,"")</f>
        <v/>
      </c>
      <c r="BG139" s="22" t="str">
        <f ca="1">IF(ISNUMBER(O139-'Choose Housekeeping Genes'!P$12),O139-'Choose Housekeeping Genes'!P$12,"")</f>
        <v/>
      </c>
      <c r="BH139" s="22" t="str">
        <f ca="1">IF(ISNUMBER(P139-'Choose Housekeeping Genes'!Q$12),P139-'Choose Housekeeping Genes'!Q$12,"")</f>
        <v/>
      </c>
      <c r="BI139" s="22" t="str">
        <f ca="1">IF(ISNUMBER(Q139-'Choose Housekeeping Genes'!R$12),Q139-'Choose Housekeeping Genes'!R$12,"")</f>
        <v/>
      </c>
      <c r="BJ139" s="22" t="str">
        <f ca="1">IF(ISNUMBER(R139-'Choose Housekeeping Genes'!S$12),R139-'Choose Housekeeping Genes'!S$12,"")</f>
        <v/>
      </c>
      <c r="BK139" s="22" t="str">
        <f ca="1">IF(ISNUMBER(S139-'Choose Housekeeping Genes'!T$12),S139-'Choose Housekeeping Genes'!T$12,"")</f>
        <v/>
      </c>
      <c r="BL139" s="22" t="str">
        <f ca="1">IF(ISNUMBER(T139-'Choose Housekeeping Genes'!U$12),T139-'Choose Housekeeping Genes'!U$12,"")</f>
        <v/>
      </c>
      <c r="BM139" s="22" t="str">
        <f ca="1">IF(ISNUMBER(U139-'Choose Housekeeping Genes'!V$12),U139-'Choose Housekeeping Genes'!V$12,"")</f>
        <v/>
      </c>
      <c r="BN139" s="22" t="str">
        <f ca="1">IF(ISNUMBER(V139-'Choose Housekeeping Genes'!W$12),V139-'Choose Housekeeping Genes'!W$12,"")</f>
        <v/>
      </c>
      <c r="BO139" s="147" t="str">
        <f t="shared" si="92"/>
        <v>Nespas</v>
      </c>
      <c r="BP139" s="145" t="s">
        <v>168</v>
      </c>
      <c r="BQ139" s="22" t="str">
        <f ca="1">IF(ISNUMBER(Y139-'Choose Housekeeping Genes'!AA$12),Y139-'Choose Housekeeping Genes'!AA$12,"")</f>
        <v/>
      </c>
      <c r="BR139" s="22" t="str">
        <f ca="1">IF(ISNUMBER(Z139-'Choose Housekeeping Genes'!AB$12),Z139-'Choose Housekeeping Genes'!AB$12,"")</f>
        <v/>
      </c>
      <c r="BS139" s="22" t="str">
        <f ca="1">IF(ISNUMBER(AA139-'Choose Housekeeping Genes'!AC$12),AA139-'Choose Housekeeping Genes'!AC$12,"")</f>
        <v/>
      </c>
      <c r="BT139" s="22" t="str">
        <f ca="1">IF(ISNUMBER(AB139-'Choose Housekeeping Genes'!AD$12),AB139-'Choose Housekeeping Genes'!AD$12,"")</f>
        <v/>
      </c>
      <c r="BU139" s="22" t="str">
        <f ca="1">IF(ISNUMBER(AC139-'Choose Housekeeping Genes'!AE$12),AC139-'Choose Housekeeping Genes'!AE$12,"")</f>
        <v/>
      </c>
      <c r="BV139" s="22" t="str">
        <f ca="1">IF(ISNUMBER(AD139-'Choose Housekeeping Genes'!AF$12),AD139-'Choose Housekeeping Genes'!AF$12,"")</f>
        <v/>
      </c>
      <c r="BW139" s="22" t="str">
        <f ca="1">IF(ISNUMBER(AE139-'Choose Housekeeping Genes'!AG$12),AE139-'Choose Housekeeping Genes'!AG$12,"")</f>
        <v/>
      </c>
      <c r="BX139" s="22" t="str">
        <f ca="1">IF(ISNUMBER(AF139-'Choose Housekeeping Genes'!AH$12),AF139-'Choose Housekeeping Genes'!AH$12,"")</f>
        <v/>
      </c>
      <c r="BY139" s="22" t="str">
        <f ca="1">IF(ISNUMBER(AG139-'Choose Housekeeping Genes'!AI$12),AG139-'Choose Housekeeping Genes'!AI$12,"")</f>
        <v/>
      </c>
      <c r="BZ139" s="22" t="str">
        <f ca="1">IF(ISNUMBER(AH139-'Choose Housekeeping Genes'!AJ$12),AH139-'Choose Housekeeping Genes'!AJ$12,"")</f>
        <v/>
      </c>
      <c r="CA139" s="22" t="str">
        <f ca="1">IF(ISNUMBER(AI139-'Choose Housekeeping Genes'!AK$12),AI139-'Choose Housekeeping Genes'!AK$12,"")</f>
        <v/>
      </c>
      <c r="CB139" s="22" t="str">
        <f ca="1">IF(ISNUMBER(AJ139-'Choose Housekeeping Genes'!AL$12),AJ139-'Choose Housekeeping Genes'!AL$12,"")</f>
        <v/>
      </c>
      <c r="CC139" s="22" t="str">
        <f ca="1">IF(ISNUMBER(AK139-'Choose Housekeeping Genes'!AM$12),AK139-'Choose Housekeeping Genes'!AM$12,"")</f>
        <v/>
      </c>
      <c r="CD139" s="22" t="str">
        <f ca="1">IF(ISNUMBER(AL139-'Choose Housekeeping Genes'!AN$12),AL139-'Choose Housekeeping Genes'!AN$12,"")</f>
        <v/>
      </c>
      <c r="CE139" s="22" t="str">
        <f ca="1">IF(ISNUMBER(AM139-'Choose Housekeeping Genes'!AO$12),AM139-'Choose Housekeeping Genes'!AO$12,"")</f>
        <v/>
      </c>
      <c r="CF139" s="22" t="str">
        <f ca="1">IF(ISNUMBER(AN139-'Choose Housekeeping Genes'!AP$12),AN139-'Choose Housekeeping Genes'!AP$12,"")</f>
        <v/>
      </c>
      <c r="CG139" s="22" t="str">
        <f ca="1">IF(ISNUMBER(AO139-'Choose Housekeeping Genes'!AQ$12),AO139-'Choose Housekeeping Genes'!AQ$12,"")</f>
        <v/>
      </c>
      <c r="CH139" s="22" t="str">
        <f ca="1">IF(ISNUMBER(AP139-'Choose Housekeeping Genes'!AR$12),AP139-'Choose Housekeeping Genes'!AR$12,"")</f>
        <v/>
      </c>
      <c r="CI139" s="22" t="str">
        <f ca="1">IF(ISNUMBER(AQ139-'Choose Housekeeping Genes'!AS$12),AQ139-'Choose Housekeeping Genes'!AS$12,"")</f>
        <v/>
      </c>
      <c r="CJ139" s="22" t="str">
        <f ca="1">IF(ISNUMBER(AR139-'Choose Housekeeping Genes'!AT$12),AR139-'Choose Housekeeping Genes'!AT$12,"")</f>
        <v/>
      </c>
      <c r="CK139" s="69" t="e">
        <f t="shared" ca="1" si="93"/>
        <v>#DIV/0!</v>
      </c>
      <c r="CL139" s="148" t="e">
        <f t="shared" ca="1" si="94"/>
        <v>#DIV/0!</v>
      </c>
      <c r="DA139" s="73" t="str">
        <f>'Transcript table'!C147</f>
        <v>Nespas</v>
      </c>
      <c r="DB139" s="21" t="s">
        <v>168</v>
      </c>
      <c r="DC139" s="68" t="str">
        <f t="shared" ca="1" si="95"/>
        <v/>
      </c>
      <c r="DD139" s="68" t="str">
        <f t="shared" ca="1" si="96"/>
        <v/>
      </c>
      <c r="DE139" s="68" t="str">
        <f t="shared" ca="1" si="97"/>
        <v/>
      </c>
      <c r="DF139" s="68" t="str">
        <f t="shared" ca="1" si="98"/>
        <v/>
      </c>
      <c r="DG139" s="68" t="str">
        <f t="shared" ca="1" si="99"/>
        <v/>
      </c>
      <c r="DH139" s="68" t="str">
        <f t="shared" ca="1" si="100"/>
        <v/>
      </c>
      <c r="DI139" s="68" t="str">
        <f t="shared" ca="1" si="101"/>
        <v/>
      </c>
      <c r="DJ139" s="68" t="str">
        <f t="shared" ca="1" si="102"/>
        <v/>
      </c>
      <c r="DK139" s="68" t="str">
        <f t="shared" ca="1" si="103"/>
        <v/>
      </c>
      <c r="DL139" s="68" t="str">
        <f t="shared" ca="1" si="104"/>
        <v/>
      </c>
      <c r="DM139" s="68" t="str">
        <f t="shared" ca="1" si="105"/>
        <v/>
      </c>
      <c r="DN139" s="68" t="str">
        <f t="shared" ca="1" si="106"/>
        <v/>
      </c>
      <c r="DO139" s="68" t="str">
        <f t="shared" ca="1" si="107"/>
        <v/>
      </c>
      <c r="DP139" s="68" t="str">
        <f t="shared" ca="1" si="108"/>
        <v/>
      </c>
      <c r="DQ139" s="68" t="str">
        <f t="shared" ca="1" si="109"/>
        <v/>
      </c>
      <c r="DR139" s="68" t="str">
        <f t="shared" ca="1" si="110"/>
        <v/>
      </c>
      <c r="DS139" s="68" t="str">
        <f t="shared" ca="1" si="111"/>
        <v/>
      </c>
      <c r="DT139" s="68" t="str">
        <f t="shared" ca="1" si="112"/>
        <v/>
      </c>
      <c r="DU139" s="68" t="str">
        <f t="shared" ca="1" si="113"/>
        <v/>
      </c>
      <c r="DV139" s="68" t="str">
        <f t="shared" ca="1" si="114"/>
        <v/>
      </c>
      <c r="DW139" s="146" t="str">
        <f>'Transcript table'!C147</f>
        <v>Nespas</v>
      </c>
      <c r="DX139" s="145" t="s">
        <v>168</v>
      </c>
      <c r="DY139" s="68" t="str">
        <f t="shared" ca="1" si="115"/>
        <v/>
      </c>
      <c r="DZ139" s="68" t="str">
        <f t="shared" ca="1" si="116"/>
        <v/>
      </c>
      <c r="EA139" s="68" t="str">
        <f t="shared" ca="1" si="117"/>
        <v/>
      </c>
      <c r="EB139" s="68" t="str">
        <f t="shared" ca="1" si="118"/>
        <v/>
      </c>
      <c r="EC139" s="68" t="str">
        <f t="shared" ca="1" si="119"/>
        <v/>
      </c>
      <c r="ED139" s="68" t="str">
        <f t="shared" ca="1" si="120"/>
        <v/>
      </c>
      <c r="EE139" s="68" t="str">
        <f t="shared" ca="1" si="121"/>
        <v/>
      </c>
      <c r="EF139" s="68" t="str">
        <f t="shared" ca="1" si="122"/>
        <v/>
      </c>
      <c r="EG139" s="68" t="str">
        <f t="shared" ca="1" si="123"/>
        <v/>
      </c>
      <c r="EH139" s="68" t="str">
        <f t="shared" ca="1" si="124"/>
        <v/>
      </c>
      <c r="EI139" s="68" t="str">
        <f t="shared" ca="1" si="125"/>
        <v/>
      </c>
      <c r="EJ139" s="68" t="str">
        <f t="shared" ca="1" si="126"/>
        <v/>
      </c>
      <c r="EK139" s="68" t="str">
        <f t="shared" ca="1" si="127"/>
        <v/>
      </c>
      <c r="EL139" s="68" t="str">
        <f t="shared" ca="1" si="128"/>
        <v/>
      </c>
      <c r="EM139" s="68" t="str">
        <f t="shared" ca="1" si="129"/>
        <v/>
      </c>
      <c r="EN139" s="68" t="str">
        <f t="shared" ca="1" si="130"/>
        <v/>
      </c>
      <c r="EO139" s="68" t="str">
        <f t="shared" ca="1" si="131"/>
        <v/>
      </c>
      <c r="EP139" s="68" t="str">
        <f t="shared" ca="1" si="132"/>
        <v/>
      </c>
      <c r="EQ139" s="68" t="str">
        <f t="shared" ca="1" si="133"/>
        <v/>
      </c>
      <c r="ER139" s="68" t="str">
        <f t="shared" ca="1" si="134"/>
        <v/>
      </c>
    </row>
    <row r="140" spans="1:148" ht="12.75" customHeight="1">
      <c r="A140" s="139" t="str">
        <f>'Test Sample Data'!A140</f>
        <v>Nkx2-2os</v>
      </c>
      <c r="B140" s="141" t="s">
        <v>166</v>
      </c>
      <c r="C140" s="22" t="str">
        <f>IF(SUM('Test Sample Data'!C$3:C$194)&gt;10,IF(AND(ISNUMBER('Test Sample Data'!C140),'Test Sample Data'!C140&lt;35,'Test Sample Data'!C140&gt;0),'Test Sample Data'!C140-'Choose Housekeeping Genes'!D$20,35-'Choose Housekeeping Genes'!D$20),"")</f>
        <v/>
      </c>
      <c r="D140" s="22" t="str">
        <f>IF(SUM('Test Sample Data'!D$3:D$194)&gt;10,IF(AND(ISNUMBER('Test Sample Data'!D140),'Test Sample Data'!D140&lt;35,'Test Sample Data'!D140&gt;0),'Test Sample Data'!D140-'Choose Housekeeping Genes'!E$20,35-'Choose Housekeeping Genes'!E$20),"")</f>
        <v/>
      </c>
      <c r="E140" s="22" t="str">
        <f>IF(SUM('Test Sample Data'!E$3:E$194)&gt;10,IF(AND(ISNUMBER('Test Sample Data'!E140),'Test Sample Data'!E140&lt;35,'Test Sample Data'!E140&gt;0),'Test Sample Data'!E140-'Choose Housekeeping Genes'!F$20,35-'Choose Housekeeping Genes'!F$20),"")</f>
        <v/>
      </c>
      <c r="F140" s="22" t="str">
        <f>IF(SUM('Test Sample Data'!F$3:F$194)&gt;10,IF(AND(ISNUMBER('Test Sample Data'!F140),'Test Sample Data'!F140&lt;35,'Test Sample Data'!F140&gt;0),'Test Sample Data'!F140-'Choose Housekeeping Genes'!G$20,35-'Choose Housekeeping Genes'!G$20),"")</f>
        <v/>
      </c>
      <c r="G140" s="22" t="str">
        <f>IF(SUM('Test Sample Data'!G$3:G$194)&gt;10,IF(AND(ISNUMBER('Test Sample Data'!G140),'Test Sample Data'!G140&lt;35,'Test Sample Data'!G140&gt;0),'Test Sample Data'!G140-'Choose Housekeeping Genes'!H$20,35-'Choose Housekeeping Genes'!H$20),"")</f>
        <v/>
      </c>
      <c r="H140" s="22" t="str">
        <f>IF(SUM('Test Sample Data'!H$3:H$194)&gt;10,IF(AND(ISNUMBER('Test Sample Data'!H140),'Test Sample Data'!H140&lt;35,'Test Sample Data'!H140&gt;0),'Test Sample Data'!H140-'Choose Housekeeping Genes'!I$20,35-'Choose Housekeeping Genes'!I$20),"")</f>
        <v/>
      </c>
      <c r="I140" s="22" t="str">
        <f>IF(SUM('Test Sample Data'!I$3:I$194)&gt;10,IF(AND(ISNUMBER('Test Sample Data'!I140),'Test Sample Data'!I140&lt;35,'Test Sample Data'!I140&gt;0),'Test Sample Data'!I140-'Choose Housekeeping Genes'!J$20,35-'Choose Housekeeping Genes'!J$20),"")</f>
        <v/>
      </c>
      <c r="J140" s="22" t="str">
        <f>IF(SUM('Test Sample Data'!J$3:J$194)&gt;10,IF(AND(ISNUMBER('Test Sample Data'!J140),'Test Sample Data'!J140&lt;35,'Test Sample Data'!J140&gt;0),'Test Sample Data'!J140-'Choose Housekeeping Genes'!K$20,35-'Choose Housekeeping Genes'!K$20),"")</f>
        <v/>
      </c>
      <c r="K140" s="22" t="str">
        <f>IF(SUM('Test Sample Data'!K$3:K$194)&gt;10,IF(AND(ISNUMBER('Test Sample Data'!K140),'Test Sample Data'!K140&lt;35,'Test Sample Data'!K140&gt;0),'Test Sample Data'!K140-'Choose Housekeeping Genes'!L$20,35-'Choose Housekeeping Genes'!L$20),"")</f>
        <v/>
      </c>
      <c r="L140" s="22" t="str">
        <f>IF(SUM('Test Sample Data'!L$3:L$194)&gt;10,IF(AND(ISNUMBER('Test Sample Data'!L140),'Test Sample Data'!L140&lt;35,'Test Sample Data'!L140&gt;0),'Test Sample Data'!L140-'Choose Housekeeping Genes'!M$20,35-'Choose Housekeeping Genes'!M$20),"")</f>
        <v/>
      </c>
      <c r="M140" s="22" t="str">
        <f>IF(SUM('Test Sample Data'!M$3:M$194)&gt;10,IF(AND(ISNUMBER('Test Sample Data'!M140),'Test Sample Data'!M140&lt;35,'Test Sample Data'!M140&gt;0),'Test Sample Data'!M140-'Choose Housekeeping Genes'!N$20,35-'Choose Housekeeping Genes'!N$20),"")</f>
        <v/>
      </c>
      <c r="N140" s="22" t="str">
        <f>IF(SUM('Test Sample Data'!N$3:N$194)&gt;10,IF(AND(ISNUMBER('Test Sample Data'!N140),'Test Sample Data'!N140&lt;35,'Test Sample Data'!N140&gt;0),'Test Sample Data'!N140-'Choose Housekeeping Genes'!O$20,35-'Choose Housekeeping Genes'!O$20),"")</f>
        <v/>
      </c>
      <c r="O140" s="22" t="str">
        <f>IF(SUM('Test Sample Data'!O$3:O$194)&gt;10,IF(AND(ISNUMBER('Test Sample Data'!O140),'Test Sample Data'!O140&lt;35,'Test Sample Data'!O140&gt;0),'Test Sample Data'!O140-'Choose Housekeeping Genes'!P$20,35-'Choose Housekeeping Genes'!P$20),"")</f>
        <v/>
      </c>
      <c r="P140" s="22" t="str">
        <f>IF(SUM('Test Sample Data'!P$3:P$194)&gt;10,IF(AND(ISNUMBER('Test Sample Data'!P140),'Test Sample Data'!P140&lt;35,'Test Sample Data'!P140&gt;0),'Test Sample Data'!P140-'Choose Housekeeping Genes'!Q$20,35-'Choose Housekeeping Genes'!Q$20),"")</f>
        <v/>
      </c>
      <c r="Q140" s="22" t="str">
        <f>IF(SUM('Test Sample Data'!Q$3:Q$194)&gt;10,IF(AND(ISNUMBER('Test Sample Data'!Q140),'Test Sample Data'!Q140&lt;35,'Test Sample Data'!Q140&gt;0),'Test Sample Data'!Q140-'Choose Housekeeping Genes'!R$20,35-'Choose Housekeeping Genes'!R$20),"")</f>
        <v/>
      </c>
      <c r="R140" s="22" t="str">
        <f>IF(SUM('Test Sample Data'!R$3:R$194)&gt;10,IF(AND(ISNUMBER('Test Sample Data'!R140),'Test Sample Data'!R140&lt;35,'Test Sample Data'!R140&gt;0),'Test Sample Data'!R140-'Choose Housekeeping Genes'!S$20,35-'Choose Housekeeping Genes'!S$20),"")</f>
        <v/>
      </c>
      <c r="S140" s="22" t="str">
        <f>IF(SUM('Test Sample Data'!S$3:S$194)&gt;10,IF(AND(ISNUMBER('Test Sample Data'!S140),'Test Sample Data'!S140&lt;35,'Test Sample Data'!S140&gt;0),'Test Sample Data'!S140-'Choose Housekeeping Genes'!T$20,35-'Choose Housekeeping Genes'!T$20),"")</f>
        <v/>
      </c>
      <c r="T140" s="22" t="str">
        <f>IF(SUM('Test Sample Data'!T$3:T$194)&gt;10,IF(AND(ISNUMBER('Test Sample Data'!T140),'Test Sample Data'!T140&lt;35,'Test Sample Data'!T140&gt;0),'Test Sample Data'!T140-'Choose Housekeeping Genes'!U$20,35-'Choose Housekeeping Genes'!U$20),"")</f>
        <v/>
      </c>
      <c r="U140" s="22" t="str">
        <f>IF(SUM('Test Sample Data'!U$3:U$194)&gt;10,IF(AND(ISNUMBER('Test Sample Data'!U140),'Test Sample Data'!U140&lt;35,'Test Sample Data'!U140&gt;0),'Test Sample Data'!U140-'Choose Housekeeping Genes'!V$20,35-'Choose Housekeeping Genes'!V$20),"")</f>
        <v/>
      </c>
      <c r="V140" s="22" t="str">
        <f>IF(SUM('Test Sample Data'!V$3:V$194)&gt;10,IF(AND(ISNUMBER('Test Sample Data'!V140),'Test Sample Data'!V140&lt;35,'Test Sample Data'!V140&gt;0),'Test Sample Data'!V140-'Choose Housekeeping Genes'!W$20,35-'Choose Housekeeping Genes'!W$20),"")</f>
        <v/>
      </c>
      <c r="W140" s="144" t="str">
        <f>'Control Sample Data'!A140</f>
        <v>Nkx2-2os</v>
      </c>
      <c r="X140" s="145" t="s">
        <v>166</v>
      </c>
      <c r="Y140" s="22" t="str">
        <f>IF(SUM('Control Sample Data'!C$3:C$194)&gt;10,IF(AND(ISNUMBER('Control Sample Data'!C140),'Control Sample Data'!C140&lt;35,'Control Sample Data'!C140&gt;0),'Control Sample Data'!C140-'Choose Housekeeping Genes'!AA$20,35-'Choose Housekeeping Genes'!AA$20),"")</f>
        <v/>
      </c>
      <c r="Z140" s="22" t="str">
        <f>IF(SUM('Control Sample Data'!D$3:D$194)&gt;10,IF(AND(ISNUMBER('Control Sample Data'!D140),'Control Sample Data'!D140&lt;35,'Control Sample Data'!D140&gt;0),'Control Sample Data'!D140-'Choose Housekeeping Genes'!AB$20,35-'Choose Housekeeping Genes'!AB$20),"")</f>
        <v/>
      </c>
      <c r="AA140" s="22" t="str">
        <f>IF(SUM('Control Sample Data'!E$3:E$194)&gt;10,IF(AND(ISNUMBER('Control Sample Data'!E140),'Control Sample Data'!E140&lt;35,'Control Sample Data'!E140&gt;0),'Control Sample Data'!E140-'Choose Housekeeping Genes'!AC$20,35-'Choose Housekeeping Genes'!AC$20),"")</f>
        <v/>
      </c>
      <c r="AB140" s="22" t="str">
        <f>IF(SUM('Control Sample Data'!F$3:F$194)&gt;10,IF(AND(ISNUMBER('Control Sample Data'!F140),'Control Sample Data'!F140&lt;35,'Control Sample Data'!F140&gt;0),'Control Sample Data'!F140-'Choose Housekeeping Genes'!AD$20,35-'Choose Housekeeping Genes'!AD$20),"")</f>
        <v/>
      </c>
      <c r="AC140" s="22" t="str">
        <f>IF(SUM('Control Sample Data'!G$3:G$194)&gt;10,IF(AND(ISNUMBER('Control Sample Data'!G140),'Control Sample Data'!G140&lt;35,'Control Sample Data'!G140&gt;0),'Control Sample Data'!G140-'Choose Housekeeping Genes'!AE$20,35-'Choose Housekeeping Genes'!AE$20),"")</f>
        <v/>
      </c>
      <c r="AD140" s="22" t="str">
        <f>IF(SUM('Control Sample Data'!H$3:H$194)&gt;10,IF(AND(ISNUMBER('Control Sample Data'!H140),'Control Sample Data'!H140&lt;35,'Control Sample Data'!H140&gt;0),'Control Sample Data'!H140-'Choose Housekeeping Genes'!AF$20,35-'Choose Housekeeping Genes'!AF$20),"")</f>
        <v/>
      </c>
      <c r="AE140" s="22" t="str">
        <f>IF(SUM('Control Sample Data'!I$3:I$194)&gt;10,IF(AND(ISNUMBER('Control Sample Data'!I140),'Control Sample Data'!I140&lt;35,'Control Sample Data'!I140&gt;0),'Control Sample Data'!I140-'Choose Housekeeping Genes'!AG$20,35-'Choose Housekeeping Genes'!AG$20),"")</f>
        <v/>
      </c>
      <c r="AF140" s="22" t="str">
        <f>IF(SUM('Control Sample Data'!J$3:J$194)&gt;10,IF(AND(ISNUMBER('Control Sample Data'!J140),'Control Sample Data'!J140&lt;35,'Control Sample Data'!J140&gt;0),'Control Sample Data'!J140-'Choose Housekeeping Genes'!AH$20,35-'Choose Housekeeping Genes'!AH$20),"")</f>
        <v/>
      </c>
      <c r="AG140" s="22" t="str">
        <f>IF(SUM('Control Sample Data'!K$3:K$194)&gt;10,IF(AND(ISNUMBER('Control Sample Data'!K140),'Control Sample Data'!K140&lt;35,'Control Sample Data'!K140&gt;0),'Control Sample Data'!K140-'Choose Housekeeping Genes'!AI$20,35-'Choose Housekeeping Genes'!AI$20),"")</f>
        <v/>
      </c>
      <c r="AH140" s="22" t="str">
        <f>IF(SUM('Control Sample Data'!L$3:L$194)&gt;10,IF(AND(ISNUMBER('Control Sample Data'!L140),'Control Sample Data'!L140&lt;35,'Control Sample Data'!L140&gt;0),'Control Sample Data'!L140-'Choose Housekeeping Genes'!AJ$20,35-'Choose Housekeeping Genes'!AJ$20),"")</f>
        <v/>
      </c>
      <c r="AI140" s="22" t="str">
        <f>IF(SUM('Control Sample Data'!M$3:M$194)&gt;10,IF(AND(ISNUMBER('Control Sample Data'!M140),'Control Sample Data'!M140&lt;35,'Control Sample Data'!M140&gt;0),'Control Sample Data'!M140-'Choose Housekeeping Genes'!AK$20,35-'Choose Housekeeping Genes'!AK$20),"")</f>
        <v/>
      </c>
      <c r="AJ140" s="22" t="str">
        <f>IF(SUM('Control Sample Data'!N$3:N$194)&gt;10,IF(AND(ISNUMBER('Control Sample Data'!N140),'Control Sample Data'!N140&lt;35,'Control Sample Data'!N140&gt;0),'Control Sample Data'!N140-'Choose Housekeeping Genes'!AL$20,35-'Choose Housekeeping Genes'!AL$20),"")</f>
        <v/>
      </c>
      <c r="AK140" s="22" t="str">
        <f>IF(SUM('Control Sample Data'!O$3:O$194)&gt;10,IF(AND(ISNUMBER('Control Sample Data'!O140),'Control Sample Data'!O140&lt;35,'Control Sample Data'!O140&gt;0),'Control Sample Data'!O140-'Choose Housekeeping Genes'!AM$20,35-'Choose Housekeeping Genes'!AM$20),"")</f>
        <v/>
      </c>
      <c r="AL140" s="22" t="str">
        <f>IF(SUM('Control Sample Data'!P$3:P$194)&gt;10,IF(AND(ISNUMBER('Control Sample Data'!P140),'Control Sample Data'!P140&lt;35,'Control Sample Data'!P140&gt;0),'Control Sample Data'!P140-'Choose Housekeeping Genes'!AN$20,35-'Choose Housekeeping Genes'!AN$20),"")</f>
        <v/>
      </c>
      <c r="AM140" s="22" t="str">
        <f>IF(SUM('Control Sample Data'!Q$3:Q$194)&gt;10,IF(AND(ISNUMBER('Control Sample Data'!Q140),'Control Sample Data'!Q140&lt;35,'Control Sample Data'!Q140&gt;0),'Control Sample Data'!Q140-'Choose Housekeeping Genes'!AO$20,35-'Choose Housekeeping Genes'!AO$20),"")</f>
        <v/>
      </c>
      <c r="AN140" s="22" t="str">
        <f>IF(SUM('Control Sample Data'!R$3:R$194)&gt;10,IF(AND(ISNUMBER('Control Sample Data'!R140),'Control Sample Data'!R140&lt;35,'Control Sample Data'!R140&gt;0),'Control Sample Data'!R140-'Choose Housekeeping Genes'!AP$20,35-'Choose Housekeeping Genes'!AP$20),"")</f>
        <v/>
      </c>
      <c r="AO140" s="22" t="str">
        <f>IF(SUM('Control Sample Data'!S$3:S$194)&gt;10,IF(AND(ISNUMBER('Control Sample Data'!S140),'Control Sample Data'!S140&lt;35,'Control Sample Data'!S140&gt;0),'Control Sample Data'!S140-'Choose Housekeeping Genes'!AQ$20,35-'Choose Housekeeping Genes'!AQ$20),"")</f>
        <v/>
      </c>
      <c r="AP140" s="22" t="str">
        <f>IF(SUM('Control Sample Data'!T$3:T$194)&gt;10,IF(AND(ISNUMBER('Control Sample Data'!T140),'Control Sample Data'!T140&lt;35,'Control Sample Data'!T140&gt;0),'Control Sample Data'!T140-'Choose Housekeeping Genes'!AR$20,35-'Choose Housekeeping Genes'!AR$20),"")</f>
        <v/>
      </c>
      <c r="AQ140" s="22" t="str">
        <f>IF(SUM('Control Sample Data'!U$3:U$194)&gt;10,IF(AND(ISNUMBER('Control Sample Data'!U140),'Control Sample Data'!U140&lt;35,'Control Sample Data'!U140&gt;0),'Control Sample Data'!U140-'Choose Housekeeping Genes'!AS$20,35-'Choose Housekeeping Genes'!AS$20),"")</f>
        <v/>
      </c>
      <c r="AR140" s="22" t="str">
        <f>IF(SUM('Control Sample Data'!V$3:V$194)&gt;10,IF(AND(ISNUMBER('Control Sample Data'!V140),'Control Sample Data'!V140&lt;35,'Control Sample Data'!V140&gt;0),'Control Sample Data'!V140-'Choose Housekeeping Genes'!AT$20,35-'Choose Housekeeping Genes'!AT$20),"")</f>
        <v/>
      </c>
      <c r="AS140" s="73" t="str">
        <f>'Control Sample Data'!A140</f>
        <v>Nkx2-2os</v>
      </c>
      <c r="AT140" s="21" t="s">
        <v>166</v>
      </c>
      <c r="AU140" s="22" t="str">
        <f ca="1">IF(ISNUMBER(C140-'Choose Housekeeping Genes'!D$12),C140-'Choose Housekeeping Genes'!D$12,"")</f>
        <v/>
      </c>
      <c r="AV140" s="22" t="str">
        <f ca="1">IF(ISNUMBER(D140-'Choose Housekeeping Genes'!E$12),D140-'Choose Housekeeping Genes'!E$12,"")</f>
        <v/>
      </c>
      <c r="AW140" s="22" t="str">
        <f ca="1">IF(ISNUMBER(E140-'Choose Housekeeping Genes'!F$12),E140-'Choose Housekeeping Genes'!F$12,"")</f>
        <v/>
      </c>
      <c r="AX140" s="22" t="str">
        <f ca="1">IF(ISNUMBER(F140-'Choose Housekeeping Genes'!G$12),F140-'Choose Housekeeping Genes'!G$12,"")</f>
        <v/>
      </c>
      <c r="AY140" s="22" t="str">
        <f ca="1">IF(ISNUMBER(G140-'Choose Housekeeping Genes'!H$12),G140-'Choose Housekeeping Genes'!H$12,"")</f>
        <v/>
      </c>
      <c r="AZ140" s="22" t="str">
        <f ca="1">IF(ISNUMBER(H140-'Choose Housekeeping Genes'!I$12),H140-'Choose Housekeeping Genes'!I$12,"")</f>
        <v/>
      </c>
      <c r="BA140" s="22" t="str">
        <f ca="1">IF(ISNUMBER(I140-'Choose Housekeeping Genes'!J$12),I140-'Choose Housekeeping Genes'!J$12,"")</f>
        <v/>
      </c>
      <c r="BB140" s="22" t="str">
        <f ca="1">IF(ISNUMBER(J140-'Choose Housekeeping Genes'!K$12),J140-'Choose Housekeeping Genes'!K$12,"")</f>
        <v/>
      </c>
      <c r="BC140" s="22" t="str">
        <f ca="1">IF(ISNUMBER(K140-'Choose Housekeeping Genes'!L$12),K140-'Choose Housekeeping Genes'!L$12,"")</f>
        <v/>
      </c>
      <c r="BD140" s="22" t="str">
        <f ca="1">IF(ISNUMBER(L140-'Choose Housekeeping Genes'!M$12),L140-'Choose Housekeeping Genes'!M$12,"")</f>
        <v/>
      </c>
      <c r="BE140" s="22" t="str">
        <f ca="1">IF(ISNUMBER(M140-'Choose Housekeeping Genes'!N$12),M140-'Choose Housekeeping Genes'!N$12,"")</f>
        <v/>
      </c>
      <c r="BF140" s="22" t="str">
        <f ca="1">IF(ISNUMBER(N140-'Choose Housekeeping Genes'!O$12),N140-'Choose Housekeeping Genes'!O$12,"")</f>
        <v/>
      </c>
      <c r="BG140" s="22" t="str">
        <f ca="1">IF(ISNUMBER(O140-'Choose Housekeeping Genes'!P$12),O140-'Choose Housekeeping Genes'!P$12,"")</f>
        <v/>
      </c>
      <c r="BH140" s="22" t="str">
        <f ca="1">IF(ISNUMBER(P140-'Choose Housekeeping Genes'!Q$12),P140-'Choose Housekeeping Genes'!Q$12,"")</f>
        <v/>
      </c>
      <c r="BI140" s="22" t="str">
        <f ca="1">IF(ISNUMBER(Q140-'Choose Housekeeping Genes'!R$12),Q140-'Choose Housekeeping Genes'!R$12,"")</f>
        <v/>
      </c>
      <c r="BJ140" s="22" t="str">
        <f ca="1">IF(ISNUMBER(R140-'Choose Housekeeping Genes'!S$12),R140-'Choose Housekeeping Genes'!S$12,"")</f>
        <v/>
      </c>
      <c r="BK140" s="22" t="str">
        <f ca="1">IF(ISNUMBER(S140-'Choose Housekeeping Genes'!T$12),S140-'Choose Housekeeping Genes'!T$12,"")</f>
        <v/>
      </c>
      <c r="BL140" s="22" t="str">
        <f ca="1">IF(ISNUMBER(T140-'Choose Housekeeping Genes'!U$12),T140-'Choose Housekeeping Genes'!U$12,"")</f>
        <v/>
      </c>
      <c r="BM140" s="22" t="str">
        <f ca="1">IF(ISNUMBER(U140-'Choose Housekeeping Genes'!V$12),U140-'Choose Housekeeping Genes'!V$12,"")</f>
        <v/>
      </c>
      <c r="BN140" s="22" t="str">
        <f ca="1">IF(ISNUMBER(V140-'Choose Housekeeping Genes'!W$12),V140-'Choose Housekeeping Genes'!W$12,"")</f>
        <v/>
      </c>
      <c r="BO140" s="147" t="str">
        <f t="shared" si="92"/>
        <v>Nkx2-2os</v>
      </c>
      <c r="BP140" s="145" t="s">
        <v>166</v>
      </c>
      <c r="BQ140" s="22" t="str">
        <f ca="1">IF(ISNUMBER(Y140-'Choose Housekeeping Genes'!AA$12),Y140-'Choose Housekeeping Genes'!AA$12,"")</f>
        <v/>
      </c>
      <c r="BR140" s="22" t="str">
        <f ca="1">IF(ISNUMBER(Z140-'Choose Housekeeping Genes'!AB$12),Z140-'Choose Housekeeping Genes'!AB$12,"")</f>
        <v/>
      </c>
      <c r="BS140" s="22" t="str">
        <f ca="1">IF(ISNUMBER(AA140-'Choose Housekeeping Genes'!AC$12),AA140-'Choose Housekeeping Genes'!AC$12,"")</f>
        <v/>
      </c>
      <c r="BT140" s="22" t="str">
        <f ca="1">IF(ISNUMBER(AB140-'Choose Housekeeping Genes'!AD$12),AB140-'Choose Housekeeping Genes'!AD$12,"")</f>
        <v/>
      </c>
      <c r="BU140" s="22" t="str">
        <f ca="1">IF(ISNUMBER(AC140-'Choose Housekeeping Genes'!AE$12),AC140-'Choose Housekeeping Genes'!AE$12,"")</f>
        <v/>
      </c>
      <c r="BV140" s="22" t="str">
        <f ca="1">IF(ISNUMBER(AD140-'Choose Housekeeping Genes'!AF$12),AD140-'Choose Housekeeping Genes'!AF$12,"")</f>
        <v/>
      </c>
      <c r="BW140" s="22" t="str">
        <f ca="1">IF(ISNUMBER(AE140-'Choose Housekeeping Genes'!AG$12),AE140-'Choose Housekeeping Genes'!AG$12,"")</f>
        <v/>
      </c>
      <c r="BX140" s="22" t="str">
        <f ca="1">IF(ISNUMBER(AF140-'Choose Housekeeping Genes'!AH$12),AF140-'Choose Housekeeping Genes'!AH$12,"")</f>
        <v/>
      </c>
      <c r="BY140" s="22" t="str">
        <f ca="1">IF(ISNUMBER(AG140-'Choose Housekeeping Genes'!AI$12),AG140-'Choose Housekeeping Genes'!AI$12,"")</f>
        <v/>
      </c>
      <c r="BZ140" s="22" t="str">
        <f ca="1">IF(ISNUMBER(AH140-'Choose Housekeeping Genes'!AJ$12),AH140-'Choose Housekeeping Genes'!AJ$12,"")</f>
        <v/>
      </c>
      <c r="CA140" s="22" t="str">
        <f ca="1">IF(ISNUMBER(AI140-'Choose Housekeeping Genes'!AK$12),AI140-'Choose Housekeeping Genes'!AK$12,"")</f>
        <v/>
      </c>
      <c r="CB140" s="22" t="str">
        <f ca="1">IF(ISNUMBER(AJ140-'Choose Housekeeping Genes'!AL$12),AJ140-'Choose Housekeeping Genes'!AL$12,"")</f>
        <v/>
      </c>
      <c r="CC140" s="22" t="str">
        <f ca="1">IF(ISNUMBER(AK140-'Choose Housekeeping Genes'!AM$12),AK140-'Choose Housekeeping Genes'!AM$12,"")</f>
        <v/>
      </c>
      <c r="CD140" s="22" t="str">
        <f ca="1">IF(ISNUMBER(AL140-'Choose Housekeeping Genes'!AN$12),AL140-'Choose Housekeeping Genes'!AN$12,"")</f>
        <v/>
      </c>
      <c r="CE140" s="22" t="str">
        <f ca="1">IF(ISNUMBER(AM140-'Choose Housekeeping Genes'!AO$12),AM140-'Choose Housekeeping Genes'!AO$12,"")</f>
        <v/>
      </c>
      <c r="CF140" s="22" t="str">
        <f ca="1">IF(ISNUMBER(AN140-'Choose Housekeeping Genes'!AP$12),AN140-'Choose Housekeeping Genes'!AP$12,"")</f>
        <v/>
      </c>
      <c r="CG140" s="22" t="str">
        <f ca="1">IF(ISNUMBER(AO140-'Choose Housekeeping Genes'!AQ$12),AO140-'Choose Housekeeping Genes'!AQ$12,"")</f>
        <v/>
      </c>
      <c r="CH140" s="22" t="str">
        <f ca="1">IF(ISNUMBER(AP140-'Choose Housekeeping Genes'!AR$12),AP140-'Choose Housekeeping Genes'!AR$12,"")</f>
        <v/>
      </c>
      <c r="CI140" s="22" t="str">
        <f ca="1">IF(ISNUMBER(AQ140-'Choose Housekeeping Genes'!AS$12),AQ140-'Choose Housekeeping Genes'!AS$12,"")</f>
        <v/>
      </c>
      <c r="CJ140" s="22" t="str">
        <f ca="1">IF(ISNUMBER(AR140-'Choose Housekeeping Genes'!AT$12),AR140-'Choose Housekeeping Genes'!AT$12,"")</f>
        <v/>
      </c>
      <c r="CK140" s="69" t="e">
        <f t="shared" ca="1" si="93"/>
        <v>#DIV/0!</v>
      </c>
      <c r="CL140" s="148" t="e">
        <f t="shared" ca="1" si="94"/>
        <v>#DIV/0!</v>
      </c>
      <c r="DA140" s="73" t="str">
        <f>'Transcript table'!C148</f>
        <v>Nkx2-2os</v>
      </c>
      <c r="DB140" s="21" t="s">
        <v>166</v>
      </c>
      <c r="DC140" s="68" t="str">
        <f t="shared" ca="1" si="95"/>
        <v/>
      </c>
      <c r="DD140" s="68" t="str">
        <f t="shared" ca="1" si="96"/>
        <v/>
      </c>
      <c r="DE140" s="68" t="str">
        <f t="shared" ca="1" si="97"/>
        <v/>
      </c>
      <c r="DF140" s="68" t="str">
        <f t="shared" ca="1" si="98"/>
        <v/>
      </c>
      <c r="DG140" s="68" t="str">
        <f t="shared" ca="1" si="99"/>
        <v/>
      </c>
      <c r="DH140" s="68" t="str">
        <f t="shared" ca="1" si="100"/>
        <v/>
      </c>
      <c r="DI140" s="68" t="str">
        <f t="shared" ca="1" si="101"/>
        <v/>
      </c>
      <c r="DJ140" s="68" t="str">
        <f t="shared" ca="1" si="102"/>
        <v/>
      </c>
      <c r="DK140" s="68" t="str">
        <f t="shared" ca="1" si="103"/>
        <v/>
      </c>
      <c r="DL140" s="68" t="str">
        <f t="shared" ca="1" si="104"/>
        <v/>
      </c>
      <c r="DM140" s="68" t="str">
        <f t="shared" ca="1" si="105"/>
        <v/>
      </c>
      <c r="DN140" s="68" t="str">
        <f t="shared" ca="1" si="106"/>
        <v/>
      </c>
      <c r="DO140" s="68" t="str">
        <f t="shared" ca="1" si="107"/>
        <v/>
      </c>
      <c r="DP140" s="68" t="str">
        <f t="shared" ca="1" si="108"/>
        <v/>
      </c>
      <c r="DQ140" s="68" t="str">
        <f t="shared" ca="1" si="109"/>
        <v/>
      </c>
      <c r="DR140" s="68" t="str">
        <f t="shared" ca="1" si="110"/>
        <v/>
      </c>
      <c r="DS140" s="68" t="str">
        <f t="shared" ca="1" si="111"/>
        <v/>
      </c>
      <c r="DT140" s="68" t="str">
        <f t="shared" ca="1" si="112"/>
        <v/>
      </c>
      <c r="DU140" s="68" t="str">
        <f t="shared" ca="1" si="113"/>
        <v/>
      </c>
      <c r="DV140" s="68" t="str">
        <f t="shared" ca="1" si="114"/>
        <v/>
      </c>
      <c r="DW140" s="146" t="str">
        <f>'Transcript table'!C148</f>
        <v>Nkx2-2os</v>
      </c>
      <c r="DX140" s="145" t="s">
        <v>166</v>
      </c>
      <c r="DY140" s="68" t="str">
        <f t="shared" ca="1" si="115"/>
        <v/>
      </c>
      <c r="DZ140" s="68" t="str">
        <f t="shared" ca="1" si="116"/>
        <v/>
      </c>
      <c r="EA140" s="68" t="str">
        <f t="shared" ca="1" si="117"/>
        <v/>
      </c>
      <c r="EB140" s="68" t="str">
        <f t="shared" ca="1" si="118"/>
        <v/>
      </c>
      <c r="EC140" s="68" t="str">
        <f t="shared" ca="1" si="119"/>
        <v/>
      </c>
      <c r="ED140" s="68" t="str">
        <f t="shared" ca="1" si="120"/>
        <v/>
      </c>
      <c r="EE140" s="68" t="str">
        <f t="shared" ca="1" si="121"/>
        <v/>
      </c>
      <c r="EF140" s="68" t="str">
        <f t="shared" ca="1" si="122"/>
        <v/>
      </c>
      <c r="EG140" s="68" t="str">
        <f t="shared" ca="1" si="123"/>
        <v/>
      </c>
      <c r="EH140" s="68" t="str">
        <f t="shared" ca="1" si="124"/>
        <v/>
      </c>
      <c r="EI140" s="68" t="str">
        <f t="shared" ca="1" si="125"/>
        <v/>
      </c>
      <c r="EJ140" s="68" t="str">
        <f t="shared" ca="1" si="126"/>
        <v/>
      </c>
      <c r="EK140" s="68" t="str">
        <f t="shared" ca="1" si="127"/>
        <v/>
      </c>
      <c r="EL140" s="68" t="str">
        <f t="shared" ca="1" si="128"/>
        <v/>
      </c>
      <c r="EM140" s="68" t="str">
        <f t="shared" ca="1" si="129"/>
        <v/>
      </c>
      <c r="EN140" s="68" t="str">
        <f t="shared" ca="1" si="130"/>
        <v/>
      </c>
      <c r="EO140" s="68" t="str">
        <f t="shared" ca="1" si="131"/>
        <v/>
      </c>
      <c r="EP140" s="68" t="str">
        <f t="shared" ca="1" si="132"/>
        <v/>
      </c>
      <c r="EQ140" s="68" t="str">
        <f t="shared" ca="1" si="133"/>
        <v/>
      </c>
      <c r="ER140" s="68" t="str">
        <f t="shared" ca="1" si="134"/>
        <v/>
      </c>
    </row>
    <row r="141" spans="1:148" ht="12.75" customHeight="1">
      <c r="A141" s="139" t="str">
        <f>'Test Sample Data'!A141</f>
        <v>np_17856</v>
      </c>
      <c r="B141" s="141" t="s">
        <v>164</v>
      </c>
      <c r="C141" s="22" t="str">
        <f>IF(SUM('Test Sample Data'!C$3:C$194)&gt;10,IF(AND(ISNUMBER('Test Sample Data'!C141),'Test Sample Data'!C141&lt;35,'Test Sample Data'!C141&gt;0),'Test Sample Data'!C141-'Choose Housekeeping Genes'!D$20,35-'Choose Housekeeping Genes'!D$20),"")</f>
        <v/>
      </c>
      <c r="D141" s="22" t="str">
        <f>IF(SUM('Test Sample Data'!D$3:D$194)&gt;10,IF(AND(ISNUMBER('Test Sample Data'!D141),'Test Sample Data'!D141&lt;35,'Test Sample Data'!D141&gt;0),'Test Sample Data'!D141-'Choose Housekeeping Genes'!E$20,35-'Choose Housekeeping Genes'!E$20),"")</f>
        <v/>
      </c>
      <c r="E141" s="22" t="str">
        <f>IF(SUM('Test Sample Data'!E$3:E$194)&gt;10,IF(AND(ISNUMBER('Test Sample Data'!E141),'Test Sample Data'!E141&lt;35,'Test Sample Data'!E141&gt;0),'Test Sample Data'!E141-'Choose Housekeeping Genes'!F$20,35-'Choose Housekeeping Genes'!F$20),"")</f>
        <v/>
      </c>
      <c r="F141" s="22" t="str">
        <f>IF(SUM('Test Sample Data'!F$3:F$194)&gt;10,IF(AND(ISNUMBER('Test Sample Data'!F141),'Test Sample Data'!F141&lt;35,'Test Sample Data'!F141&gt;0),'Test Sample Data'!F141-'Choose Housekeeping Genes'!G$20,35-'Choose Housekeeping Genes'!G$20),"")</f>
        <v/>
      </c>
      <c r="G141" s="22" t="str">
        <f>IF(SUM('Test Sample Data'!G$3:G$194)&gt;10,IF(AND(ISNUMBER('Test Sample Data'!G141),'Test Sample Data'!G141&lt;35,'Test Sample Data'!G141&gt;0),'Test Sample Data'!G141-'Choose Housekeeping Genes'!H$20,35-'Choose Housekeeping Genes'!H$20),"")</f>
        <v/>
      </c>
      <c r="H141" s="22" t="str">
        <f>IF(SUM('Test Sample Data'!H$3:H$194)&gt;10,IF(AND(ISNUMBER('Test Sample Data'!H141),'Test Sample Data'!H141&lt;35,'Test Sample Data'!H141&gt;0),'Test Sample Data'!H141-'Choose Housekeeping Genes'!I$20,35-'Choose Housekeeping Genes'!I$20),"")</f>
        <v/>
      </c>
      <c r="I141" s="22" t="str">
        <f>IF(SUM('Test Sample Data'!I$3:I$194)&gt;10,IF(AND(ISNUMBER('Test Sample Data'!I141),'Test Sample Data'!I141&lt;35,'Test Sample Data'!I141&gt;0),'Test Sample Data'!I141-'Choose Housekeeping Genes'!J$20,35-'Choose Housekeeping Genes'!J$20),"")</f>
        <v/>
      </c>
      <c r="J141" s="22" t="str">
        <f>IF(SUM('Test Sample Data'!J$3:J$194)&gt;10,IF(AND(ISNUMBER('Test Sample Data'!J141),'Test Sample Data'!J141&lt;35,'Test Sample Data'!J141&gt;0),'Test Sample Data'!J141-'Choose Housekeeping Genes'!K$20,35-'Choose Housekeeping Genes'!K$20),"")</f>
        <v/>
      </c>
      <c r="K141" s="22" t="str">
        <f>IF(SUM('Test Sample Data'!K$3:K$194)&gt;10,IF(AND(ISNUMBER('Test Sample Data'!K141),'Test Sample Data'!K141&lt;35,'Test Sample Data'!K141&gt;0),'Test Sample Data'!K141-'Choose Housekeeping Genes'!L$20,35-'Choose Housekeeping Genes'!L$20),"")</f>
        <v/>
      </c>
      <c r="L141" s="22" t="str">
        <f>IF(SUM('Test Sample Data'!L$3:L$194)&gt;10,IF(AND(ISNUMBER('Test Sample Data'!L141),'Test Sample Data'!L141&lt;35,'Test Sample Data'!L141&gt;0),'Test Sample Data'!L141-'Choose Housekeeping Genes'!M$20,35-'Choose Housekeeping Genes'!M$20),"")</f>
        <v/>
      </c>
      <c r="M141" s="22" t="str">
        <f>IF(SUM('Test Sample Data'!M$3:M$194)&gt;10,IF(AND(ISNUMBER('Test Sample Data'!M141),'Test Sample Data'!M141&lt;35,'Test Sample Data'!M141&gt;0),'Test Sample Data'!M141-'Choose Housekeeping Genes'!N$20,35-'Choose Housekeeping Genes'!N$20),"")</f>
        <v/>
      </c>
      <c r="N141" s="22" t="str">
        <f>IF(SUM('Test Sample Data'!N$3:N$194)&gt;10,IF(AND(ISNUMBER('Test Sample Data'!N141),'Test Sample Data'!N141&lt;35,'Test Sample Data'!N141&gt;0),'Test Sample Data'!N141-'Choose Housekeeping Genes'!O$20,35-'Choose Housekeeping Genes'!O$20),"")</f>
        <v/>
      </c>
      <c r="O141" s="22" t="str">
        <f>IF(SUM('Test Sample Data'!O$3:O$194)&gt;10,IF(AND(ISNUMBER('Test Sample Data'!O141),'Test Sample Data'!O141&lt;35,'Test Sample Data'!O141&gt;0),'Test Sample Data'!O141-'Choose Housekeeping Genes'!P$20,35-'Choose Housekeeping Genes'!P$20),"")</f>
        <v/>
      </c>
      <c r="P141" s="22" t="str">
        <f>IF(SUM('Test Sample Data'!P$3:P$194)&gt;10,IF(AND(ISNUMBER('Test Sample Data'!P141),'Test Sample Data'!P141&lt;35,'Test Sample Data'!P141&gt;0),'Test Sample Data'!P141-'Choose Housekeeping Genes'!Q$20,35-'Choose Housekeeping Genes'!Q$20),"")</f>
        <v/>
      </c>
      <c r="Q141" s="22" t="str">
        <f>IF(SUM('Test Sample Data'!Q$3:Q$194)&gt;10,IF(AND(ISNUMBER('Test Sample Data'!Q141),'Test Sample Data'!Q141&lt;35,'Test Sample Data'!Q141&gt;0),'Test Sample Data'!Q141-'Choose Housekeeping Genes'!R$20,35-'Choose Housekeeping Genes'!R$20),"")</f>
        <v/>
      </c>
      <c r="R141" s="22" t="str">
        <f>IF(SUM('Test Sample Data'!R$3:R$194)&gt;10,IF(AND(ISNUMBER('Test Sample Data'!R141),'Test Sample Data'!R141&lt;35,'Test Sample Data'!R141&gt;0),'Test Sample Data'!R141-'Choose Housekeeping Genes'!S$20,35-'Choose Housekeeping Genes'!S$20),"")</f>
        <v/>
      </c>
      <c r="S141" s="22" t="str">
        <f>IF(SUM('Test Sample Data'!S$3:S$194)&gt;10,IF(AND(ISNUMBER('Test Sample Data'!S141),'Test Sample Data'!S141&lt;35,'Test Sample Data'!S141&gt;0),'Test Sample Data'!S141-'Choose Housekeeping Genes'!T$20,35-'Choose Housekeeping Genes'!T$20),"")</f>
        <v/>
      </c>
      <c r="T141" s="22" t="str">
        <f>IF(SUM('Test Sample Data'!T$3:T$194)&gt;10,IF(AND(ISNUMBER('Test Sample Data'!T141),'Test Sample Data'!T141&lt;35,'Test Sample Data'!T141&gt;0),'Test Sample Data'!T141-'Choose Housekeeping Genes'!U$20,35-'Choose Housekeeping Genes'!U$20),"")</f>
        <v/>
      </c>
      <c r="U141" s="22" t="str">
        <f>IF(SUM('Test Sample Data'!U$3:U$194)&gt;10,IF(AND(ISNUMBER('Test Sample Data'!U141),'Test Sample Data'!U141&lt;35,'Test Sample Data'!U141&gt;0),'Test Sample Data'!U141-'Choose Housekeeping Genes'!V$20,35-'Choose Housekeeping Genes'!V$20),"")</f>
        <v/>
      </c>
      <c r="V141" s="22" t="str">
        <f>IF(SUM('Test Sample Data'!V$3:V$194)&gt;10,IF(AND(ISNUMBER('Test Sample Data'!V141),'Test Sample Data'!V141&lt;35,'Test Sample Data'!V141&gt;0),'Test Sample Data'!V141-'Choose Housekeeping Genes'!W$20,35-'Choose Housekeeping Genes'!W$20),"")</f>
        <v/>
      </c>
      <c r="W141" s="144" t="str">
        <f>'Control Sample Data'!A141</f>
        <v>np_17856</v>
      </c>
      <c r="X141" s="145" t="s">
        <v>164</v>
      </c>
      <c r="Y141" s="22" t="str">
        <f>IF(SUM('Control Sample Data'!C$3:C$194)&gt;10,IF(AND(ISNUMBER('Control Sample Data'!C141),'Control Sample Data'!C141&lt;35,'Control Sample Data'!C141&gt;0),'Control Sample Data'!C141-'Choose Housekeeping Genes'!AA$20,35-'Choose Housekeeping Genes'!AA$20),"")</f>
        <v/>
      </c>
      <c r="Z141" s="22" t="str">
        <f>IF(SUM('Control Sample Data'!D$3:D$194)&gt;10,IF(AND(ISNUMBER('Control Sample Data'!D141),'Control Sample Data'!D141&lt;35,'Control Sample Data'!D141&gt;0),'Control Sample Data'!D141-'Choose Housekeeping Genes'!AB$20,35-'Choose Housekeeping Genes'!AB$20),"")</f>
        <v/>
      </c>
      <c r="AA141" s="22" t="str">
        <f>IF(SUM('Control Sample Data'!E$3:E$194)&gt;10,IF(AND(ISNUMBER('Control Sample Data'!E141),'Control Sample Data'!E141&lt;35,'Control Sample Data'!E141&gt;0),'Control Sample Data'!E141-'Choose Housekeeping Genes'!AC$20,35-'Choose Housekeeping Genes'!AC$20),"")</f>
        <v/>
      </c>
      <c r="AB141" s="22" t="str">
        <f>IF(SUM('Control Sample Data'!F$3:F$194)&gt;10,IF(AND(ISNUMBER('Control Sample Data'!F141),'Control Sample Data'!F141&lt;35,'Control Sample Data'!F141&gt;0),'Control Sample Data'!F141-'Choose Housekeeping Genes'!AD$20,35-'Choose Housekeeping Genes'!AD$20),"")</f>
        <v/>
      </c>
      <c r="AC141" s="22" t="str">
        <f>IF(SUM('Control Sample Data'!G$3:G$194)&gt;10,IF(AND(ISNUMBER('Control Sample Data'!G141),'Control Sample Data'!G141&lt;35,'Control Sample Data'!G141&gt;0),'Control Sample Data'!G141-'Choose Housekeeping Genes'!AE$20,35-'Choose Housekeeping Genes'!AE$20),"")</f>
        <v/>
      </c>
      <c r="AD141" s="22" t="str">
        <f>IF(SUM('Control Sample Data'!H$3:H$194)&gt;10,IF(AND(ISNUMBER('Control Sample Data'!H141),'Control Sample Data'!H141&lt;35,'Control Sample Data'!H141&gt;0),'Control Sample Data'!H141-'Choose Housekeeping Genes'!AF$20,35-'Choose Housekeeping Genes'!AF$20),"")</f>
        <v/>
      </c>
      <c r="AE141" s="22" t="str">
        <f>IF(SUM('Control Sample Data'!I$3:I$194)&gt;10,IF(AND(ISNUMBER('Control Sample Data'!I141),'Control Sample Data'!I141&lt;35,'Control Sample Data'!I141&gt;0),'Control Sample Data'!I141-'Choose Housekeeping Genes'!AG$20,35-'Choose Housekeeping Genes'!AG$20),"")</f>
        <v/>
      </c>
      <c r="AF141" s="22" t="str">
        <f>IF(SUM('Control Sample Data'!J$3:J$194)&gt;10,IF(AND(ISNUMBER('Control Sample Data'!J141),'Control Sample Data'!J141&lt;35,'Control Sample Data'!J141&gt;0),'Control Sample Data'!J141-'Choose Housekeeping Genes'!AH$20,35-'Choose Housekeeping Genes'!AH$20),"")</f>
        <v/>
      </c>
      <c r="AG141" s="22" t="str">
        <f>IF(SUM('Control Sample Data'!K$3:K$194)&gt;10,IF(AND(ISNUMBER('Control Sample Data'!K141),'Control Sample Data'!K141&lt;35,'Control Sample Data'!K141&gt;0),'Control Sample Data'!K141-'Choose Housekeeping Genes'!AI$20,35-'Choose Housekeeping Genes'!AI$20),"")</f>
        <v/>
      </c>
      <c r="AH141" s="22" t="str">
        <f>IF(SUM('Control Sample Data'!L$3:L$194)&gt;10,IF(AND(ISNUMBER('Control Sample Data'!L141),'Control Sample Data'!L141&lt;35,'Control Sample Data'!L141&gt;0),'Control Sample Data'!L141-'Choose Housekeeping Genes'!AJ$20,35-'Choose Housekeeping Genes'!AJ$20),"")</f>
        <v/>
      </c>
      <c r="AI141" s="22" t="str">
        <f>IF(SUM('Control Sample Data'!M$3:M$194)&gt;10,IF(AND(ISNUMBER('Control Sample Data'!M141),'Control Sample Data'!M141&lt;35,'Control Sample Data'!M141&gt;0),'Control Sample Data'!M141-'Choose Housekeeping Genes'!AK$20,35-'Choose Housekeeping Genes'!AK$20),"")</f>
        <v/>
      </c>
      <c r="AJ141" s="22" t="str">
        <f>IF(SUM('Control Sample Data'!N$3:N$194)&gt;10,IF(AND(ISNUMBER('Control Sample Data'!N141),'Control Sample Data'!N141&lt;35,'Control Sample Data'!N141&gt;0),'Control Sample Data'!N141-'Choose Housekeeping Genes'!AL$20,35-'Choose Housekeeping Genes'!AL$20),"")</f>
        <v/>
      </c>
      <c r="AK141" s="22" t="str">
        <f>IF(SUM('Control Sample Data'!O$3:O$194)&gt;10,IF(AND(ISNUMBER('Control Sample Data'!O141),'Control Sample Data'!O141&lt;35,'Control Sample Data'!O141&gt;0),'Control Sample Data'!O141-'Choose Housekeeping Genes'!AM$20,35-'Choose Housekeeping Genes'!AM$20),"")</f>
        <v/>
      </c>
      <c r="AL141" s="22" t="str">
        <f>IF(SUM('Control Sample Data'!P$3:P$194)&gt;10,IF(AND(ISNUMBER('Control Sample Data'!P141),'Control Sample Data'!P141&lt;35,'Control Sample Data'!P141&gt;0),'Control Sample Data'!P141-'Choose Housekeeping Genes'!AN$20,35-'Choose Housekeeping Genes'!AN$20),"")</f>
        <v/>
      </c>
      <c r="AM141" s="22" t="str">
        <f>IF(SUM('Control Sample Data'!Q$3:Q$194)&gt;10,IF(AND(ISNUMBER('Control Sample Data'!Q141),'Control Sample Data'!Q141&lt;35,'Control Sample Data'!Q141&gt;0),'Control Sample Data'!Q141-'Choose Housekeeping Genes'!AO$20,35-'Choose Housekeeping Genes'!AO$20),"")</f>
        <v/>
      </c>
      <c r="AN141" s="22" t="str">
        <f>IF(SUM('Control Sample Data'!R$3:R$194)&gt;10,IF(AND(ISNUMBER('Control Sample Data'!R141),'Control Sample Data'!R141&lt;35,'Control Sample Data'!R141&gt;0),'Control Sample Data'!R141-'Choose Housekeeping Genes'!AP$20,35-'Choose Housekeeping Genes'!AP$20),"")</f>
        <v/>
      </c>
      <c r="AO141" s="22" t="str">
        <f>IF(SUM('Control Sample Data'!S$3:S$194)&gt;10,IF(AND(ISNUMBER('Control Sample Data'!S141),'Control Sample Data'!S141&lt;35,'Control Sample Data'!S141&gt;0),'Control Sample Data'!S141-'Choose Housekeeping Genes'!AQ$20,35-'Choose Housekeeping Genes'!AQ$20),"")</f>
        <v/>
      </c>
      <c r="AP141" s="22" t="str">
        <f>IF(SUM('Control Sample Data'!T$3:T$194)&gt;10,IF(AND(ISNUMBER('Control Sample Data'!T141),'Control Sample Data'!T141&lt;35,'Control Sample Data'!T141&gt;0),'Control Sample Data'!T141-'Choose Housekeeping Genes'!AR$20,35-'Choose Housekeeping Genes'!AR$20),"")</f>
        <v/>
      </c>
      <c r="AQ141" s="22" t="str">
        <f>IF(SUM('Control Sample Data'!U$3:U$194)&gt;10,IF(AND(ISNUMBER('Control Sample Data'!U141),'Control Sample Data'!U141&lt;35,'Control Sample Data'!U141&gt;0),'Control Sample Data'!U141-'Choose Housekeeping Genes'!AS$20,35-'Choose Housekeeping Genes'!AS$20),"")</f>
        <v/>
      </c>
      <c r="AR141" s="22" t="str">
        <f>IF(SUM('Control Sample Data'!V$3:V$194)&gt;10,IF(AND(ISNUMBER('Control Sample Data'!V141),'Control Sample Data'!V141&lt;35,'Control Sample Data'!V141&gt;0),'Control Sample Data'!V141-'Choose Housekeeping Genes'!AT$20,35-'Choose Housekeeping Genes'!AT$20),"")</f>
        <v/>
      </c>
      <c r="AS141" s="73" t="str">
        <f>'Control Sample Data'!A141</f>
        <v>np_17856</v>
      </c>
      <c r="AT141" s="21" t="s">
        <v>164</v>
      </c>
      <c r="AU141" s="22" t="str">
        <f ca="1">IF(ISNUMBER(C141-'Choose Housekeeping Genes'!D$12),C141-'Choose Housekeeping Genes'!D$12,"")</f>
        <v/>
      </c>
      <c r="AV141" s="22" t="str">
        <f ca="1">IF(ISNUMBER(D141-'Choose Housekeeping Genes'!E$12),D141-'Choose Housekeeping Genes'!E$12,"")</f>
        <v/>
      </c>
      <c r="AW141" s="22" t="str">
        <f ca="1">IF(ISNUMBER(E141-'Choose Housekeeping Genes'!F$12),E141-'Choose Housekeeping Genes'!F$12,"")</f>
        <v/>
      </c>
      <c r="AX141" s="22" t="str">
        <f ca="1">IF(ISNUMBER(F141-'Choose Housekeeping Genes'!G$12),F141-'Choose Housekeeping Genes'!G$12,"")</f>
        <v/>
      </c>
      <c r="AY141" s="22" t="str">
        <f ca="1">IF(ISNUMBER(G141-'Choose Housekeeping Genes'!H$12),G141-'Choose Housekeeping Genes'!H$12,"")</f>
        <v/>
      </c>
      <c r="AZ141" s="22" t="str">
        <f ca="1">IF(ISNUMBER(H141-'Choose Housekeeping Genes'!I$12),H141-'Choose Housekeeping Genes'!I$12,"")</f>
        <v/>
      </c>
      <c r="BA141" s="22" t="str">
        <f ca="1">IF(ISNUMBER(I141-'Choose Housekeeping Genes'!J$12),I141-'Choose Housekeeping Genes'!J$12,"")</f>
        <v/>
      </c>
      <c r="BB141" s="22" t="str">
        <f ca="1">IF(ISNUMBER(J141-'Choose Housekeeping Genes'!K$12),J141-'Choose Housekeeping Genes'!K$12,"")</f>
        <v/>
      </c>
      <c r="BC141" s="22" t="str">
        <f ca="1">IF(ISNUMBER(K141-'Choose Housekeeping Genes'!L$12),K141-'Choose Housekeeping Genes'!L$12,"")</f>
        <v/>
      </c>
      <c r="BD141" s="22" t="str">
        <f ca="1">IF(ISNUMBER(L141-'Choose Housekeeping Genes'!M$12),L141-'Choose Housekeeping Genes'!M$12,"")</f>
        <v/>
      </c>
      <c r="BE141" s="22" t="str">
        <f ca="1">IF(ISNUMBER(M141-'Choose Housekeeping Genes'!N$12),M141-'Choose Housekeeping Genes'!N$12,"")</f>
        <v/>
      </c>
      <c r="BF141" s="22" t="str">
        <f ca="1">IF(ISNUMBER(N141-'Choose Housekeeping Genes'!O$12),N141-'Choose Housekeeping Genes'!O$12,"")</f>
        <v/>
      </c>
      <c r="BG141" s="22" t="str">
        <f ca="1">IF(ISNUMBER(O141-'Choose Housekeeping Genes'!P$12),O141-'Choose Housekeeping Genes'!P$12,"")</f>
        <v/>
      </c>
      <c r="BH141" s="22" t="str">
        <f ca="1">IF(ISNUMBER(P141-'Choose Housekeeping Genes'!Q$12),P141-'Choose Housekeeping Genes'!Q$12,"")</f>
        <v/>
      </c>
      <c r="BI141" s="22" t="str">
        <f ca="1">IF(ISNUMBER(Q141-'Choose Housekeeping Genes'!R$12),Q141-'Choose Housekeeping Genes'!R$12,"")</f>
        <v/>
      </c>
      <c r="BJ141" s="22" t="str">
        <f ca="1">IF(ISNUMBER(R141-'Choose Housekeeping Genes'!S$12),R141-'Choose Housekeeping Genes'!S$12,"")</f>
        <v/>
      </c>
      <c r="BK141" s="22" t="str">
        <f ca="1">IF(ISNUMBER(S141-'Choose Housekeeping Genes'!T$12),S141-'Choose Housekeeping Genes'!T$12,"")</f>
        <v/>
      </c>
      <c r="BL141" s="22" t="str">
        <f ca="1">IF(ISNUMBER(T141-'Choose Housekeeping Genes'!U$12),T141-'Choose Housekeeping Genes'!U$12,"")</f>
        <v/>
      </c>
      <c r="BM141" s="22" t="str">
        <f ca="1">IF(ISNUMBER(U141-'Choose Housekeeping Genes'!V$12),U141-'Choose Housekeeping Genes'!V$12,"")</f>
        <v/>
      </c>
      <c r="BN141" s="22" t="str">
        <f ca="1">IF(ISNUMBER(V141-'Choose Housekeeping Genes'!W$12),V141-'Choose Housekeeping Genes'!W$12,"")</f>
        <v/>
      </c>
      <c r="BO141" s="147" t="str">
        <f t="shared" si="92"/>
        <v>np_17856</v>
      </c>
      <c r="BP141" s="145" t="s">
        <v>164</v>
      </c>
      <c r="BQ141" s="22" t="str">
        <f ca="1">IF(ISNUMBER(Y141-'Choose Housekeeping Genes'!AA$12),Y141-'Choose Housekeeping Genes'!AA$12,"")</f>
        <v/>
      </c>
      <c r="BR141" s="22" t="str">
        <f ca="1">IF(ISNUMBER(Z141-'Choose Housekeeping Genes'!AB$12),Z141-'Choose Housekeeping Genes'!AB$12,"")</f>
        <v/>
      </c>
      <c r="BS141" s="22" t="str">
        <f ca="1">IF(ISNUMBER(AA141-'Choose Housekeeping Genes'!AC$12),AA141-'Choose Housekeeping Genes'!AC$12,"")</f>
        <v/>
      </c>
      <c r="BT141" s="22" t="str">
        <f ca="1">IF(ISNUMBER(AB141-'Choose Housekeeping Genes'!AD$12),AB141-'Choose Housekeeping Genes'!AD$12,"")</f>
        <v/>
      </c>
      <c r="BU141" s="22" t="str">
        <f ca="1">IF(ISNUMBER(AC141-'Choose Housekeeping Genes'!AE$12),AC141-'Choose Housekeeping Genes'!AE$12,"")</f>
        <v/>
      </c>
      <c r="BV141" s="22" t="str">
        <f ca="1">IF(ISNUMBER(AD141-'Choose Housekeeping Genes'!AF$12),AD141-'Choose Housekeeping Genes'!AF$12,"")</f>
        <v/>
      </c>
      <c r="BW141" s="22" t="str">
        <f ca="1">IF(ISNUMBER(AE141-'Choose Housekeeping Genes'!AG$12),AE141-'Choose Housekeeping Genes'!AG$12,"")</f>
        <v/>
      </c>
      <c r="BX141" s="22" t="str">
        <f ca="1">IF(ISNUMBER(AF141-'Choose Housekeeping Genes'!AH$12),AF141-'Choose Housekeeping Genes'!AH$12,"")</f>
        <v/>
      </c>
      <c r="BY141" s="22" t="str">
        <f ca="1">IF(ISNUMBER(AG141-'Choose Housekeeping Genes'!AI$12),AG141-'Choose Housekeeping Genes'!AI$12,"")</f>
        <v/>
      </c>
      <c r="BZ141" s="22" t="str">
        <f ca="1">IF(ISNUMBER(AH141-'Choose Housekeeping Genes'!AJ$12),AH141-'Choose Housekeeping Genes'!AJ$12,"")</f>
        <v/>
      </c>
      <c r="CA141" s="22" t="str">
        <f ca="1">IF(ISNUMBER(AI141-'Choose Housekeeping Genes'!AK$12),AI141-'Choose Housekeeping Genes'!AK$12,"")</f>
        <v/>
      </c>
      <c r="CB141" s="22" t="str">
        <f ca="1">IF(ISNUMBER(AJ141-'Choose Housekeeping Genes'!AL$12),AJ141-'Choose Housekeeping Genes'!AL$12,"")</f>
        <v/>
      </c>
      <c r="CC141" s="22" t="str">
        <f ca="1">IF(ISNUMBER(AK141-'Choose Housekeeping Genes'!AM$12),AK141-'Choose Housekeeping Genes'!AM$12,"")</f>
        <v/>
      </c>
      <c r="CD141" s="22" t="str">
        <f ca="1">IF(ISNUMBER(AL141-'Choose Housekeeping Genes'!AN$12),AL141-'Choose Housekeeping Genes'!AN$12,"")</f>
        <v/>
      </c>
      <c r="CE141" s="22" t="str">
        <f ca="1">IF(ISNUMBER(AM141-'Choose Housekeeping Genes'!AO$12),AM141-'Choose Housekeeping Genes'!AO$12,"")</f>
        <v/>
      </c>
      <c r="CF141" s="22" t="str">
        <f ca="1">IF(ISNUMBER(AN141-'Choose Housekeeping Genes'!AP$12),AN141-'Choose Housekeeping Genes'!AP$12,"")</f>
        <v/>
      </c>
      <c r="CG141" s="22" t="str">
        <f ca="1">IF(ISNUMBER(AO141-'Choose Housekeeping Genes'!AQ$12),AO141-'Choose Housekeeping Genes'!AQ$12,"")</f>
        <v/>
      </c>
      <c r="CH141" s="22" t="str">
        <f ca="1">IF(ISNUMBER(AP141-'Choose Housekeeping Genes'!AR$12),AP141-'Choose Housekeeping Genes'!AR$12,"")</f>
        <v/>
      </c>
      <c r="CI141" s="22" t="str">
        <f ca="1">IF(ISNUMBER(AQ141-'Choose Housekeeping Genes'!AS$12),AQ141-'Choose Housekeeping Genes'!AS$12,"")</f>
        <v/>
      </c>
      <c r="CJ141" s="22" t="str">
        <f ca="1">IF(ISNUMBER(AR141-'Choose Housekeeping Genes'!AT$12),AR141-'Choose Housekeeping Genes'!AT$12,"")</f>
        <v/>
      </c>
      <c r="CK141" s="69" t="e">
        <f t="shared" ca="1" si="93"/>
        <v>#DIV/0!</v>
      </c>
      <c r="CL141" s="148" t="e">
        <f t="shared" ca="1" si="94"/>
        <v>#DIV/0!</v>
      </c>
      <c r="DA141" s="73" t="str">
        <f>'Transcript table'!C149</f>
        <v>np_17856</v>
      </c>
      <c r="DB141" s="21" t="s">
        <v>164</v>
      </c>
      <c r="DC141" s="68" t="str">
        <f t="shared" ca="1" si="95"/>
        <v/>
      </c>
      <c r="DD141" s="68" t="str">
        <f t="shared" ca="1" si="96"/>
        <v/>
      </c>
      <c r="DE141" s="68" t="str">
        <f t="shared" ca="1" si="97"/>
        <v/>
      </c>
      <c r="DF141" s="68" t="str">
        <f t="shared" ca="1" si="98"/>
        <v/>
      </c>
      <c r="DG141" s="68" t="str">
        <f t="shared" ca="1" si="99"/>
        <v/>
      </c>
      <c r="DH141" s="68" t="str">
        <f t="shared" ca="1" si="100"/>
        <v/>
      </c>
      <c r="DI141" s="68" t="str">
        <f t="shared" ca="1" si="101"/>
        <v/>
      </c>
      <c r="DJ141" s="68" t="str">
        <f t="shared" ca="1" si="102"/>
        <v/>
      </c>
      <c r="DK141" s="68" t="str">
        <f t="shared" ca="1" si="103"/>
        <v/>
      </c>
      <c r="DL141" s="68" t="str">
        <f t="shared" ca="1" si="104"/>
        <v/>
      </c>
      <c r="DM141" s="68" t="str">
        <f t="shared" ca="1" si="105"/>
        <v/>
      </c>
      <c r="DN141" s="68" t="str">
        <f t="shared" ca="1" si="106"/>
        <v/>
      </c>
      <c r="DO141" s="68" t="str">
        <f t="shared" ca="1" si="107"/>
        <v/>
      </c>
      <c r="DP141" s="68" t="str">
        <f t="shared" ca="1" si="108"/>
        <v/>
      </c>
      <c r="DQ141" s="68" t="str">
        <f t="shared" ca="1" si="109"/>
        <v/>
      </c>
      <c r="DR141" s="68" t="str">
        <f t="shared" ca="1" si="110"/>
        <v/>
      </c>
      <c r="DS141" s="68" t="str">
        <f t="shared" ca="1" si="111"/>
        <v/>
      </c>
      <c r="DT141" s="68" t="str">
        <f t="shared" ca="1" si="112"/>
        <v/>
      </c>
      <c r="DU141" s="68" t="str">
        <f t="shared" ca="1" si="113"/>
        <v/>
      </c>
      <c r="DV141" s="68" t="str">
        <f t="shared" ca="1" si="114"/>
        <v/>
      </c>
      <c r="DW141" s="146" t="str">
        <f>'Transcript table'!C149</f>
        <v>np_17856</v>
      </c>
      <c r="DX141" s="145" t="s">
        <v>164</v>
      </c>
      <c r="DY141" s="68" t="str">
        <f t="shared" ca="1" si="115"/>
        <v/>
      </c>
      <c r="DZ141" s="68" t="str">
        <f t="shared" ca="1" si="116"/>
        <v/>
      </c>
      <c r="EA141" s="68" t="str">
        <f t="shared" ca="1" si="117"/>
        <v/>
      </c>
      <c r="EB141" s="68" t="str">
        <f t="shared" ca="1" si="118"/>
        <v/>
      </c>
      <c r="EC141" s="68" t="str">
        <f t="shared" ca="1" si="119"/>
        <v/>
      </c>
      <c r="ED141" s="68" t="str">
        <f t="shared" ca="1" si="120"/>
        <v/>
      </c>
      <c r="EE141" s="68" t="str">
        <f t="shared" ca="1" si="121"/>
        <v/>
      </c>
      <c r="EF141" s="68" t="str">
        <f t="shared" ca="1" si="122"/>
        <v/>
      </c>
      <c r="EG141" s="68" t="str">
        <f t="shared" ca="1" si="123"/>
        <v/>
      </c>
      <c r="EH141" s="68" t="str">
        <f t="shared" ca="1" si="124"/>
        <v/>
      </c>
      <c r="EI141" s="68" t="str">
        <f t="shared" ca="1" si="125"/>
        <v/>
      </c>
      <c r="EJ141" s="68" t="str">
        <f t="shared" ca="1" si="126"/>
        <v/>
      </c>
      <c r="EK141" s="68" t="str">
        <f t="shared" ca="1" si="127"/>
        <v/>
      </c>
      <c r="EL141" s="68" t="str">
        <f t="shared" ca="1" si="128"/>
        <v/>
      </c>
      <c r="EM141" s="68" t="str">
        <f t="shared" ca="1" si="129"/>
        <v/>
      </c>
      <c r="EN141" s="68" t="str">
        <f t="shared" ca="1" si="130"/>
        <v/>
      </c>
      <c r="EO141" s="68" t="str">
        <f t="shared" ca="1" si="131"/>
        <v/>
      </c>
      <c r="EP141" s="68" t="str">
        <f t="shared" ca="1" si="132"/>
        <v/>
      </c>
      <c r="EQ141" s="68" t="str">
        <f t="shared" ca="1" si="133"/>
        <v/>
      </c>
      <c r="ER141" s="68" t="str">
        <f t="shared" ca="1" si="134"/>
        <v/>
      </c>
    </row>
    <row r="142" spans="1:148" ht="12.75" customHeight="1">
      <c r="A142" s="139" t="str">
        <f>'Test Sample Data'!A142</f>
        <v>np_5318</v>
      </c>
      <c r="B142" s="141" t="s">
        <v>162</v>
      </c>
      <c r="C142" s="22" t="str">
        <f>IF(SUM('Test Sample Data'!C$3:C$194)&gt;10,IF(AND(ISNUMBER('Test Sample Data'!C142),'Test Sample Data'!C142&lt;35,'Test Sample Data'!C142&gt;0),'Test Sample Data'!C142-'Choose Housekeeping Genes'!D$20,35-'Choose Housekeeping Genes'!D$20),"")</f>
        <v/>
      </c>
      <c r="D142" s="22" t="str">
        <f>IF(SUM('Test Sample Data'!D$3:D$194)&gt;10,IF(AND(ISNUMBER('Test Sample Data'!D142),'Test Sample Data'!D142&lt;35,'Test Sample Data'!D142&gt;0),'Test Sample Data'!D142-'Choose Housekeeping Genes'!E$20,35-'Choose Housekeeping Genes'!E$20),"")</f>
        <v/>
      </c>
      <c r="E142" s="22" t="str">
        <f>IF(SUM('Test Sample Data'!E$3:E$194)&gt;10,IF(AND(ISNUMBER('Test Sample Data'!E142),'Test Sample Data'!E142&lt;35,'Test Sample Data'!E142&gt;0),'Test Sample Data'!E142-'Choose Housekeeping Genes'!F$20,35-'Choose Housekeeping Genes'!F$20),"")</f>
        <v/>
      </c>
      <c r="F142" s="22" t="str">
        <f>IF(SUM('Test Sample Data'!F$3:F$194)&gt;10,IF(AND(ISNUMBER('Test Sample Data'!F142),'Test Sample Data'!F142&lt;35,'Test Sample Data'!F142&gt;0),'Test Sample Data'!F142-'Choose Housekeeping Genes'!G$20,35-'Choose Housekeeping Genes'!G$20),"")</f>
        <v/>
      </c>
      <c r="G142" s="22" t="str">
        <f>IF(SUM('Test Sample Data'!G$3:G$194)&gt;10,IF(AND(ISNUMBER('Test Sample Data'!G142),'Test Sample Data'!G142&lt;35,'Test Sample Data'!G142&gt;0),'Test Sample Data'!G142-'Choose Housekeeping Genes'!H$20,35-'Choose Housekeeping Genes'!H$20),"")</f>
        <v/>
      </c>
      <c r="H142" s="22" t="str">
        <f>IF(SUM('Test Sample Data'!H$3:H$194)&gt;10,IF(AND(ISNUMBER('Test Sample Data'!H142),'Test Sample Data'!H142&lt;35,'Test Sample Data'!H142&gt;0),'Test Sample Data'!H142-'Choose Housekeeping Genes'!I$20,35-'Choose Housekeeping Genes'!I$20),"")</f>
        <v/>
      </c>
      <c r="I142" s="22" t="str">
        <f>IF(SUM('Test Sample Data'!I$3:I$194)&gt;10,IF(AND(ISNUMBER('Test Sample Data'!I142),'Test Sample Data'!I142&lt;35,'Test Sample Data'!I142&gt;0),'Test Sample Data'!I142-'Choose Housekeeping Genes'!J$20,35-'Choose Housekeeping Genes'!J$20),"")</f>
        <v/>
      </c>
      <c r="J142" s="22" t="str">
        <f>IF(SUM('Test Sample Data'!J$3:J$194)&gt;10,IF(AND(ISNUMBER('Test Sample Data'!J142),'Test Sample Data'!J142&lt;35,'Test Sample Data'!J142&gt;0),'Test Sample Data'!J142-'Choose Housekeeping Genes'!K$20,35-'Choose Housekeeping Genes'!K$20),"")</f>
        <v/>
      </c>
      <c r="K142" s="22" t="str">
        <f>IF(SUM('Test Sample Data'!K$3:K$194)&gt;10,IF(AND(ISNUMBER('Test Sample Data'!K142),'Test Sample Data'!K142&lt;35,'Test Sample Data'!K142&gt;0),'Test Sample Data'!K142-'Choose Housekeeping Genes'!L$20,35-'Choose Housekeeping Genes'!L$20),"")</f>
        <v/>
      </c>
      <c r="L142" s="22" t="str">
        <f>IF(SUM('Test Sample Data'!L$3:L$194)&gt;10,IF(AND(ISNUMBER('Test Sample Data'!L142),'Test Sample Data'!L142&lt;35,'Test Sample Data'!L142&gt;0),'Test Sample Data'!L142-'Choose Housekeeping Genes'!M$20,35-'Choose Housekeeping Genes'!M$20),"")</f>
        <v/>
      </c>
      <c r="M142" s="22" t="str">
        <f>IF(SUM('Test Sample Data'!M$3:M$194)&gt;10,IF(AND(ISNUMBER('Test Sample Data'!M142),'Test Sample Data'!M142&lt;35,'Test Sample Data'!M142&gt;0),'Test Sample Data'!M142-'Choose Housekeeping Genes'!N$20,35-'Choose Housekeeping Genes'!N$20),"")</f>
        <v/>
      </c>
      <c r="N142" s="22" t="str">
        <f>IF(SUM('Test Sample Data'!N$3:N$194)&gt;10,IF(AND(ISNUMBER('Test Sample Data'!N142),'Test Sample Data'!N142&lt;35,'Test Sample Data'!N142&gt;0),'Test Sample Data'!N142-'Choose Housekeeping Genes'!O$20,35-'Choose Housekeeping Genes'!O$20),"")</f>
        <v/>
      </c>
      <c r="O142" s="22" t="str">
        <f>IF(SUM('Test Sample Data'!O$3:O$194)&gt;10,IF(AND(ISNUMBER('Test Sample Data'!O142),'Test Sample Data'!O142&lt;35,'Test Sample Data'!O142&gt;0),'Test Sample Data'!O142-'Choose Housekeeping Genes'!P$20,35-'Choose Housekeeping Genes'!P$20),"")</f>
        <v/>
      </c>
      <c r="P142" s="22" t="str">
        <f>IF(SUM('Test Sample Data'!P$3:P$194)&gt;10,IF(AND(ISNUMBER('Test Sample Data'!P142),'Test Sample Data'!P142&lt;35,'Test Sample Data'!P142&gt;0),'Test Sample Data'!P142-'Choose Housekeeping Genes'!Q$20,35-'Choose Housekeeping Genes'!Q$20),"")</f>
        <v/>
      </c>
      <c r="Q142" s="22" t="str">
        <f>IF(SUM('Test Sample Data'!Q$3:Q$194)&gt;10,IF(AND(ISNUMBER('Test Sample Data'!Q142),'Test Sample Data'!Q142&lt;35,'Test Sample Data'!Q142&gt;0),'Test Sample Data'!Q142-'Choose Housekeeping Genes'!R$20,35-'Choose Housekeeping Genes'!R$20),"")</f>
        <v/>
      </c>
      <c r="R142" s="22" t="str">
        <f>IF(SUM('Test Sample Data'!R$3:R$194)&gt;10,IF(AND(ISNUMBER('Test Sample Data'!R142),'Test Sample Data'!R142&lt;35,'Test Sample Data'!R142&gt;0),'Test Sample Data'!R142-'Choose Housekeeping Genes'!S$20,35-'Choose Housekeeping Genes'!S$20),"")</f>
        <v/>
      </c>
      <c r="S142" s="22" t="str">
        <f>IF(SUM('Test Sample Data'!S$3:S$194)&gt;10,IF(AND(ISNUMBER('Test Sample Data'!S142),'Test Sample Data'!S142&lt;35,'Test Sample Data'!S142&gt;0),'Test Sample Data'!S142-'Choose Housekeeping Genes'!T$20,35-'Choose Housekeeping Genes'!T$20),"")</f>
        <v/>
      </c>
      <c r="T142" s="22" t="str">
        <f>IF(SUM('Test Sample Data'!T$3:T$194)&gt;10,IF(AND(ISNUMBER('Test Sample Data'!T142),'Test Sample Data'!T142&lt;35,'Test Sample Data'!T142&gt;0),'Test Sample Data'!T142-'Choose Housekeeping Genes'!U$20,35-'Choose Housekeeping Genes'!U$20),"")</f>
        <v/>
      </c>
      <c r="U142" s="22" t="str">
        <f>IF(SUM('Test Sample Data'!U$3:U$194)&gt;10,IF(AND(ISNUMBER('Test Sample Data'!U142),'Test Sample Data'!U142&lt;35,'Test Sample Data'!U142&gt;0),'Test Sample Data'!U142-'Choose Housekeeping Genes'!V$20,35-'Choose Housekeeping Genes'!V$20),"")</f>
        <v/>
      </c>
      <c r="V142" s="22" t="str">
        <f>IF(SUM('Test Sample Data'!V$3:V$194)&gt;10,IF(AND(ISNUMBER('Test Sample Data'!V142),'Test Sample Data'!V142&lt;35,'Test Sample Data'!V142&gt;0),'Test Sample Data'!V142-'Choose Housekeeping Genes'!W$20,35-'Choose Housekeeping Genes'!W$20),"")</f>
        <v/>
      </c>
      <c r="W142" s="144" t="str">
        <f>'Control Sample Data'!A142</f>
        <v>np_5318</v>
      </c>
      <c r="X142" s="145" t="s">
        <v>162</v>
      </c>
      <c r="Y142" s="22" t="str">
        <f>IF(SUM('Control Sample Data'!C$3:C$194)&gt;10,IF(AND(ISNUMBER('Control Sample Data'!C142),'Control Sample Data'!C142&lt;35,'Control Sample Data'!C142&gt;0),'Control Sample Data'!C142-'Choose Housekeeping Genes'!AA$20,35-'Choose Housekeeping Genes'!AA$20),"")</f>
        <v/>
      </c>
      <c r="Z142" s="22" t="str">
        <f>IF(SUM('Control Sample Data'!D$3:D$194)&gt;10,IF(AND(ISNUMBER('Control Sample Data'!D142),'Control Sample Data'!D142&lt;35,'Control Sample Data'!D142&gt;0),'Control Sample Data'!D142-'Choose Housekeeping Genes'!AB$20,35-'Choose Housekeeping Genes'!AB$20),"")</f>
        <v/>
      </c>
      <c r="AA142" s="22" t="str">
        <f>IF(SUM('Control Sample Data'!E$3:E$194)&gt;10,IF(AND(ISNUMBER('Control Sample Data'!E142),'Control Sample Data'!E142&lt;35,'Control Sample Data'!E142&gt;0),'Control Sample Data'!E142-'Choose Housekeeping Genes'!AC$20,35-'Choose Housekeeping Genes'!AC$20),"")</f>
        <v/>
      </c>
      <c r="AB142" s="22" t="str">
        <f>IF(SUM('Control Sample Data'!F$3:F$194)&gt;10,IF(AND(ISNUMBER('Control Sample Data'!F142),'Control Sample Data'!F142&lt;35,'Control Sample Data'!F142&gt;0),'Control Sample Data'!F142-'Choose Housekeeping Genes'!AD$20,35-'Choose Housekeeping Genes'!AD$20),"")</f>
        <v/>
      </c>
      <c r="AC142" s="22" t="str">
        <f>IF(SUM('Control Sample Data'!G$3:G$194)&gt;10,IF(AND(ISNUMBER('Control Sample Data'!G142),'Control Sample Data'!G142&lt;35,'Control Sample Data'!G142&gt;0),'Control Sample Data'!G142-'Choose Housekeeping Genes'!AE$20,35-'Choose Housekeeping Genes'!AE$20),"")</f>
        <v/>
      </c>
      <c r="AD142" s="22" t="str">
        <f>IF(SUM('Control Sample Data'!H$3:H$194)&gt;10,IF(AND(ISNUMBER('Control Sample Data'!H142),'Control Sample Data'!H142&lt;35,'Control Sample Data'!H142&gt;0),'Control Sample Data'!H142-'Choose Housekeeping Genes'!AF$20,35-'Choose Housekeeping Genes'!AF$20),"")</f>
        <v/>
      </c>
      <c r="AE142" s="22" t="str">
        <f>IF(SUM('Control Sample Data'!I$3:I$194)&gt;10,IF(AND(ISNUMBER('Control Sample Data'!I142),'Control Sample Data'!I142&lt;35,'Control Sample Data'!I142&gt;0),'Control Sample Data'!I142-'Choose Housekeeping Genes'!AG$20,35-'Choose Housekeeping Genes'!AG$20),"")</f>
        <v/>
      </c>
      <c r="AF142" s="22" t="str">
        <f>IF(SUM('Control Sample Data'!J$3:J$194)&gt;10,IF(AND(ISNUMBER('Control Sample Data'!J142),'Control Sample Data'!J142&lt;35,'Control Sample Data'!J142&gt;0),'Control Sample Data'!J142-'Choose Housekeeping Genes'!AH$20,35-'Choose Housekeeping Genes'!AH$20),"")</f>
        <v/>
      </c>
      <c r="AG142" s="22" t="str">
        <f>IF(SUM('Control Sample Data'!K$3:K$194)&gt;10,IF(AND(ISNUMBER('Control Sample Data'!K142),'Control Sample Data'!K142&lt;35,'Control Sample Data'!K142&gt;0),'Control Sample Data'!K142-'Choose Housekeeping Genes'!AI$20,35-'Choose Housekeeping Genes'!AI$20),"")</f>
        <v/>
      </c>
      <c r="AH142" s="22" t="str">
        <f>IF(SUM('Control Sample Data'!L$3:L$194)&gt;10,IF(AND(ISNUMBER('Control Sample Data'!L142),'Control Sample Data'!L142&lt;35,'Control Sample Data'!L142&gt;0),'Control Sample Data'!L142-'Choose Housekeeping Genes'!AJ$20,35-'Choose Housekeeping Genes'!AJ$20),"")</f>
        <v/>
      </c>
      <c r="AI142" s="22" t="str">
        <f>IF(SUM('Control Sample Data'!M$3:M$194)&gt;10,IF(AND(ISNUMBER('Control Sample Data'!M142),'Control Sample Data'!M142&lt;35,'Control Sample Data'!M142&gt;0),'Control Sample Data'!M142-'Choose Housekeeping Genes'!AK$20,35-'Choose Housekeeping Genes'!AK$20),"")</f>
        <v/>
      </c>
      <c r="AJ142" s="22" t="str">
        <f>IF(SUM('Control Sample Data'!N$3:N$194)&gt;10,IF(AND(ISNUMBER('Control Sample Data'!N142),'Control Sample Data'!N142&lt;35,'Control Sample Data'!N142&gt;0),'Control Sample Data'!N142-'Choose Housekeeping Genes'!AL$20,35-'Choose Housekeeping Genes'!AL$20),"")</f>
        <v/>
      </c>
      <c r="AK142" s="22" t="str">
        <f>IF(SUM('Control Sample Data'!O$3:O$194)&gt;10,IF(AND(ISNUMBER('Control Sample Data'!O142),'Control Sample Data'!O142&lt;35,'Control Sample Data'!O142&gt;0),'Control Sample Data'!O142-'Choose Housekeeping Genes'!AM$20,35-'Choose Housekeeping Genes'!AM$20),"")</f>
        <v/>
      </c>
      <c r="AL142" s="22" t="str">
        <f>IF(SUM('Control Sample Data'!P$3:P$194)&gt;10,IF(AND(ISNUMBER('Control Sample Data'!P142),'Control Sample Data'!P142&lt;35,'Control Sample Data'!P142&gt;0),'Control Sample Data'!P142-'Choose Housekeeping Genes'!AN$20,35-'Choose Housekeeping Genes'!AN$20),"")</f>
        <v/>
      </c>
      <c r="AM142" s="22" t="str">
        <f>IF(SUM('Control Sample Data'!Q$3:Q$194)&gt;10,IF(AND(ISNUMBER('Control Sample Data'!Q142),'Control Sample Data'!Q142&lt;35,'Control Sample Data'!Q142&gt;0),'Control Sample Data'!Q142-'Choose Housekeeping Genes'!AO$20,35-'Choose Housekeeping Genes'!AO$20),"")</f>
        <v/>
      </c>
      <c r="AN142" s="22" t="str">
        <f>IF(SUM('Control Sample Data'!R$3:R$194)&gt;10,IF(AND(ISNUMBER('Control Sample Data'!R142),'Control Sample Data'!R142&lt;35,'Control Sample Data'!R142&gt;0),'Control Sample Data'!R142-'Choose Housekeeping Genes'!AP$20,35-'Choose Housekeeping Genes'!AP$20),"")</f>
        <v/>
      </c>
      <c r="AO142" s="22" t="str">
        <f>IF(SUM('Control Sample Data'!S$3:S$194)&gt;10,IF(AND(ISNUMBER('Control Sample Data'!S142),'Control Sample Data'!S142&lt;35,'Control Sample Data'!S142&gt;0),'Control Sample Data'!S142-'Choose Housekeeping Genes'!AQ$20,35-'Choose Housekeeping Genes'!AQ$20),"")</f>
        <v/>
      </c>
      <c r="AP142" s="22" t="str">
        <f>IF(SUM('Control Sample Data'!T$3:T$194)&gt;10,IF(AND(ISNUMBER('Control Sample Data'!T142),'Control Sample Data'!T142&lt;35,'Control Sample Data'!T142&gt;0),'Control Sample Data'!T142-'Choose Housekeeping Genes'!AR$20,35-'Choose Housekeeping Genes'!AR$20),"")</f>
        <v/>
      </c>
      <c r="AQ142" s="22" t="str">
        <f>IF(SUM('Control Sample Data'!U$3:U$194)&gt;10,IF(AND(ISNUMBER('Control Sample Data'!U142),'Control Sample Data'!U142&lt;35,'Control Sample Data'!U142&gt;0),'Control Sample Data'!U142-'Choose Housekeeping Genes'!AS$20,35-'Choose Housekeeping Genes'!AS$20),"")</f>
        <v/>
      </c>
      <c r="AR142" s="22" t="str">
        <f>IF(SUM('Control Sample Data'!V$3:V$194)&gt;10,IF(AND(ISNUMBER('Control Sample Data'!V142),'Control Sample Data'!V142&lt;35,'Control Sample Data'!V142&gt;0),'Control Sample Data'!V142-'Choose Housekeeping Genes'!AT$20,35-'Choose Housekeeping Genes'!AT$20),"")</f>
        <v/>
      </c>
      <c r="AS142" s="73" t="str">
        <f>'Control Sample Data'!A142</f>
        <v>np_5318</v>
      </c>
      <c r="AT142" s="21" t="s">
        <v>162</v>
      </c>
      <c r="AU142" s="22" t="str">
        <f ca="1">IF(ISNUMBER(C142-'Choose Housekeeping Genes'!D$12),C142-'Choose Housekeeping Genes'!D$12,"")</f>
        <v/>
      </c>
      <c r="AV142" s="22" t="str">
        <f ca="1">IF(ISNUMBER(D142-'Choose Housekeeping Genes'!E$12),D142-'Choose Housekeeping Genes'!E$12,"")</f>
        <v/>
      </c>
      <c r="AW142" s="22" t="str">
        <f ca="1">IF(ISNUMBER(E142-'Choose Housekeeping Genes'!F$12),E142-'Choose Housekeeping Genes'!F$12,"")</f>
        <v/>
      </c>
      <c r="AX142" s="22" t="str">
        <f ca="1">IF(ISNUMBER(F142-'Choose Housekeeping Genes'!G$12),F142-'Choose Housekeeping Genes'!G$12,"")</f>
        <v/>
      </c>
      <c r="AY142" s="22" t="str">
        <f ca="1">IF(ISNUMBER(G142-'Choose Housekeeping Genes'!H$12),G142-'Choose Housekeeping Genes'!H$12,"")</f>
        <v/>
      </c>
      <c r="AZ142" s="22" t="str">
        <f ca="1">IF(ISNUMBER(H142-'Choose Housekeeping Genes'!I$12),H142-'Choose Housekeeping Genes'!I$12,"")</f>
        <v/>
      </c>
      <c r="BA142" s="22" t="str">
        <f ca="1">IF(ISNUMBER(I142-'Choose Housekeeping Genes'!J$12),I142-'Choose Housekeeping Genes'!J$12,"")</f>
        <v/>
      </c>
      <c r="BB142" s="22" t="str">
        <f ca="1">IF(ISNUMBER(J142-'Choose Housekeeping Genes'!K$12),J142-'Choose Housekeeping Genes'!K$12,"")</f>
        <v/>
      </c>
      <c r="BC142" s="22" t="str">
        <f ca="1">IF(ISNUMBER(K142-'Choose Housekeeping Genes'!L$12),K142-'Choose Housekeeping Genes'!L$12,"")</f>
        <v/>
      </c>
      <c r="BD142" s="22" t="str">
        <f ca="1">IF(ISNUMBER(L142-'Choose Housekeeping Genes'!M$12),L142-'Choose Housekeeping Genes'!M$12,"")</f>
        <v/>
      </c>
      <c r="BE142" s="22" t="str">
        <f ca="1">IF(ISNUMBER(M142-'Choose Housekeeping Genes'!N$12),M142-'Choose Housekeeping Genes'!N$12,"")</f>
        <v/>
      </c>
      <c r="BF142" s="22" t="str">
        <f ca="1">IF(ISNUMBER(N142-'Choose Housekeeping Genes'!O$12),N142-'Choose Housekeeping Genes'!O$12,"")</f>
        <v/>
      </c>
      <c r="BG142" s="22" t="str">
        <f ca="1">IF(ISNUMBER(O142-'Choose Housekeeping Genes'!P$12),O142-'Choose Housekeeping Genes'!P$12,"")</f>
        <v/>
      </c>
      <c r="BH142" s="22" t="str">
        <f ca="1">IF(ISNUMBER(P142-'Choose Housekeeping Genes'!Q$12),P142-'Choose Housekeeping Genes'!Q$12,"")</f>
        <v/>
      </c>
      <c r="BI142" s="22" t="str">
        <f ca="1">IF(ISNUMBER(Q142-'Choose Housekeeping Genes'!R$12),Q142-'Choose Housekeeping Genes'!R$12,"")</f>
        <v/>
      </c>
      <c r="BJ142" s="22" t="str">
        <f ca="1">IF(ISNUMBER(R142-'Choose Housekeeping Genes'!S$12),R142-'Choose Housekeeping Genes'!S$12,"")</f>
        <v/>
      </c>
      <c r="BK142" s="22" t="str">
        <f ca="1">IF(ISNUMBER(S142-'Choose Housekeeping Genes'!T$12),S142-'Choose Housekeeping Genes'!T$12,"")</f>
        <v/>
      </c>
      <c r="BL142" s="22" t="str">
        <f ca="1">IF(ISNUMBER(T142-'Choose Housekeeping Genes'!U$12),T142-'Choose Housekeeping Genes'!U$12,"")</f>
        <v/>
      </c>
      <c r="BM142" s="22" t="str">
        <f ca="1">IF(ISNUMBER(U142-'Choose Housekeeping Genes'!V$12),U142-'Choose Housekeeping Genes'!V$12,"")</f>
        <v/>
      </c>
      <c r="BN142" s="22" t="str">
        <f ca="1">IF(ISNUMBER(V142-'Choose Housekeeping Genes'!W$12),V142-'Choose Housekeeping Genes'!W$12,"")</f>
        <v/>
      </c>
      <c r="BO142" s="147" t="str">
        <f t="shared" si="92"/>
        <v>np_5318</v>
      </c>
      <c r="BP142" s="145" t="s">
        <v>162</v>
      </c>
      <c r="BQ142" s="22" t="str">
        <f ca="1">IF(ISNUMBER(Y142-'Choose Housekeeping Genes'!AA$12),Y142-'Choose Housekeeping Genes'!AA$12,"")</f>
        <v/>
      </c>
      <c r="BR142" s="22" t="str">
        <f ca="1">IF(ISNUMBER(Z142-'Choose Housekeeping Genes'!AB$12),Z142-'Choose Housekeeping Genes'!AB$12,"")</f>
        <v/>
      </c>
      <c r="BS142" s="22" t="str">
        <f ca="1">IF(ISNUMBER(AA142-'Choose Housekeeping Genes'!AC$12),AA142-'Choose Housekeeping Genes'!AC$12,"")</f>
        <v/>
      </c>
      <c r="BT142" s="22" t="str">
        <f ca="1">IF(ISNUMBER(AB142-'Choose Housekeeping Genes'!AD$12),AB142-'Choose Housekeeping Genes'!AD$12,"")</f>
        <v/>
      </c>
      <c r="BU142" s="22" t="str">
        <f ca="1">IF(ISNUMBER(AC142-'Choose Housekeeping Genes'!AE$12),AC142-'Choose Housekeeping Genes'!AE$12,"")</f>
        <v/>
      </c>
      <c r="BV142" s="22" t="str">
        <f ca="1">IF(ISNUMBER(AD142-'Choose Housekeeping Genes'!AF$12),AD142-'Choose Housekeeping Genes'!AF$12,"")</f>
        <v/>
      </c>
      <c r="BW142" s="22" t="str">
        <f ca="1">IF(ISNUMBER(AE142-'Choose Housekeeping Genes'!AG$12),AE142-'Choose Housekeeping Genes'!AG$12,"")</f>
        <v/>
      </c>
      <c r="BX142" s="22" t="str">
        <f ca="1">IF(ISNUMBER(AF142-'Choose Housekeeping Genes'!AH$12),AF142-'Choose Housekeeping Genes'!AH$12,"")</f>
        <v/>
      </c>
      <c r="BY142" s="22" t="str">
        <f ca="1">IF(ISNUMBER(AG142-'Choose Housekeeping Genes'!AI$12),AG142-'Choose Housekeeping Genes'!AI$12,"")</f>
        <v/>
      </c>
      <c r="BZ142" s="22" t="str">
        <f ca="1">IF(ISNUMBER(AH142-'Choose Housekeeping Genes'!AJ$12),AH142-'Choose Housekeeping Genes'!AJ$12,"")</f>
        <v/>
      </c>
      <c r="CA142" s="22" t="str">
        <f ca="1">IF(ISNUMBER(AI142-'Choose Housekeeping Genes'!AK$12),AI142-'Choose Housekeeping Genes'!AK$12,"")</f>
        <v/>
      </c>
      <c r="CB142" s="22" t="str">
        <f ca="1">IF(ISNUMBER(AJ142-'Choose Housekeeping Genes'!AL$12),AJ142-'Choose Housekeeping Genes'!AL$12,"")</f>
        <v/>
      </c>
      <c r="CC142" s="22" t="str">
        <f ca="1">IF(ISNUMBER(AK142-'Choose Housekeeping Genes'!AM$12),AK142-'Choose Housekeeping Genes'!AM$12,"")</f>
        <v/>
      </c>
      <c r="CD142" s="22" t="str">
        <f ca="1">IF(ISNUMBER(AL142-'Choose Housekeeping Genes'!AN$12),AL142-'Choose Housekeeping Genes'!AN$12,"")</f>
        <v/>
      </c>
      <c r="CE142" s="22" t="str">
        <f ca="1">IF(ISNUMBER(AM142-'Choose Housekeeping Genes'!AO$12),AM142-'Choose Housekeeping Genes'!AO$12,"")</f>
        <v/>
      </c>
      <c r="CF142" s="22" t="str">
        <f ca="1">IF(ISNUMBER(AN142-'Choose Housekeeping Genes'!AP$12),AN142-'Choose Housekeeping Genes'!AP$12,"")</f>
        <v/>
      </c>
      <c r="CG142" s="22" t="str">
        <f ca="1">IF(ISNUMBER(AO142-'Choose Housekeeping Genes'!AQ$12),AO142-'Choose Housekeeping Genes'!AQ$12,"")</f>
        <v/>
      </c>
      <c r="CH142" s="22" t="str">
        <f ca="1">IF(ISNUMBER(AP142-'Choose Housekeeping Genes'!AR$12),AP142-'Choose Housekeeping Genes'!AR$12,"")</f>
        <v/>
      </c>
      <c r="CI142" s="22" t="str">
        <f ca="1">IF(ISNUMBER(AQ142-'Choose Housekeeping Genes'!AS$12),AQ142-'Choose Housekeeping Genes'!AS$12,"")</f>
        <v/>
      </c>
      <c r="CJ142" s="22" t="str">
        <f ca="1">IF(ISNUMBER(AR142-'Choose Housekeeping Genes'!AT$12),AR142-'Choose Housekeeping Genes'!AT$12,"")</f>
        <v/>
      </c>
      <c r="CK142" s="69" t="e">
        <f t="shared" ca="1" si="93"/>
        <v>#DIV/0!</v>
      </c>
      <c r="CL142" s="148" t="e">
        <f t="shared" ca="1" si="94"/>
        <v>#DIV/0!</v>
      </c>
      <c r="DA142" s="73" t="str">
        <f>'Transcript table'!C150</f>
        <v>np_5318</v>
      </c>
      <c r="DB142" s="21" t="s">
        <v>162</v>
      </c>
      <c r="DC142" s="68" t="str">
        <f t="shared" ca="1" si="95"/>
        <v/>
      </c>
      <c r="DD142" s="68" t="str">
        <f t="shared" ca="1" si="96"/>
        <v/>
      </c>
      <c r="DE142" s="68" t="str">
        <f t="shared" ca="1" si="97"/>
        <v/>
      </c>
      <c r="DF142" s="68" t="str">
        <f t="shared" ca="1" si="98"/>
        <v/>
      </c>
      <c r="DG142" s="68" t="str">
        <f t="shared" ca="1" si="99"/>
        <v/>
      </c>
      <c r="DH142" s="68" t="str">
        <f t="shared" ca="1" si="100"/>
        <v/>
      </c>
      <c r="DI142" s="68" t="str">
        <f t="shared" ca="1" si="101"/>
        <v/>
      </c>
      <c r="DJ142" s="68" t="str">
        <f t="shared" ca="1" si="102"/>
        <v/>
      </c>
      <c r="DK142" s="68" t="str">
        <f t="shared" ca="1" si="103"/>
        <v/>
      </c>
      <c r="DL142" s="68" t="str">
        <f t="shared" ca="1" si="104"/>
        <v/>
      </c>
      <c r="DM142" s="68" t="str">
        <f t="shared" ca="1" si="105"/>
        <v/>
      </c>
      <c r="DN142" s="68" t="str">
        <f t="shared" ca="1" si="106"/>
        <v/>
      </c>
      <c r="DO142" s="68" t="str">
        <f t="shared" ca="1" si="107"/>
        <v/>
      </c>
      <c r="DP142" s="68" t="str">
        <f t="shared" ca="1" si="108"/>
        <v/>
      </c>
      <c r="DQ142" s="68" t="str">
        <f t="shared" ca="1" si="109"/>
        <v/>
      </c>
      <c r="DR142" s="68" t="str">
        <f t="shared" ca="1" si="110"/>
        <v/>
      </c>
      <c r="DS142" s="68" t="str">
        <f t="shared" ca="1" si="111"/>
        <v/>
      </c>
      <c r="DT142" s="68" t="str">
        <f t="shared" ca="1" si="112"/>
        <v/>
      </c>
      <c r="DU142" s="68" t="str">
        <f t="shared" ca="1" si="113"/>
        <v/>
      </c>
      <c r="DV142" s="68" t="str">
        <f t="shared" ca="1" si="114"/>
        <v/>
      </c>
      <c r="DW142" s="146" t="str">
        <f>'Transcript table'!C150</f>
        <v>np_5318</v>
      </c>
      <c r="DX142" s="145" t="s">
        <v>162</v>
      </c>
      <c r="DY142" s="68" t="str">
        <f t="shared" ca="1" si="115"/>
        <v/>
      </c>
      <c r="DZ142" s="68" t="str">
        <f t="shared" ca="1" si="116"/>
        <v/>
      </c>
      <c r="EA142" s="68" t="str">
        <f t="shared" ca="1" si="117"/>
        <v/>
      </c>
      <c r="EB142" s="68" t="str">
        <f t="shared" ca="1" si="118"/>
        <v/>
      </c>
      <c r="EC142" s="68" t="str">
        <f t="shared" ca="1" si="119"/>
        <v/>
      </c>
      <c r="ED142" s="68" t="str">
        <f t="shared" ca="1" si="120"/>
        <v/>
      </c>
      <c r="EE142" s="68" t="str">
        <f t="shared" ca="1" si="121"/>
        <v/>
      </c>
      <c r="EF142" s="68" t="str">
        <f t="shared" ca="1" si="122"/>
        <v/>
      </c>
      <c r="EG142" s="68" t="str">
        <f t="shared" ca="1" si="123"/>
        <v/>
      </c>
      <c r="EH142" s="68" t="str">
        <f t="shared" ca="1" si="124"/>
        <v/>
      </c>
      <c r="EI142" s="68" t="str">
        <f t="shared" ca="1" si="125"/>
        <v/>
      </c>
      <c r="EJ142" s="68" t="str">
        <f t="shared" ca="1" si="126"/>
        <v/>
      </c>
      <c r="EK142" s="68" t="str">
        <f t="shared" ca="1" si="127"/>
        <v/>
      </c>
      <c r="EL142" s="68" t="str">
        <f t="shared" ca="1" si="128"/>
        <v/>
      </c>
      <c r="EM142" s="68" t="str">
        <f t="shared" ca="1" si="129"/>
        <v/>
      </c>
      <c r="EN142" s="68" t="str">
        <f t="shared" ca="1" si="130"/>
        <v/>
      </c>
      <c r="EO142" s="68" t="str">
        <f t="shared" ca="1" si="131"/>
        <v/>
      </c>
      <c r="EP142" s="68" t="str">
        <f t="shared" ca="1" si="132"/>
        <v/>
      </c>
      <c r="EQ142" s="68" t="str">
        <f t="shared" ca="1" si="133"/>
        <v/>
      </c>
      <c r="ER142" s="68" t="str">
        <f t="shared" ca="1" si="134"/>
        <v/>
      </c>
    </row>
    <row r="143" spans="1:148" ht="12.75" customHeight="1">
      <c r="A143" s="139" t="str">
        <f>'Test Sample Data'!A143</f>
        <v>Panct1</v>
      </c>
      <c r="B143" s="141" t="s">
        <v>160</v>
      </c>
      <c r="C143" s="22" t="str">
        <f>IF(SUM('Test Sample Data'!C$3:C$194)&gt;10,IF(AND(ISNUMBER('Test Sample Data'!C143),'Test Sample Data'!C143&lt;35,'Test Sample Data'!C143&gt;0),'Test Sample Data'!C143-'Choose Housekeeping Genes'!D$20,35-'Choose Housekeeping Genes'!D$20),"")</f>
        <v/>
      </c>
      <c r="D143" s="22" t="str">
        <f>IF(SUM('Test Sample Data'!D$3:D$194)&gt;10,IF(AND(ISNUMBER('Test Sample Data'!D143),'Test Sample Data'!D143&lt;35,'Test Sample Data'!D143&gt;0),'Test Sample Data'!D143-'Choose Housekeeping Genes'!E$20,35-'Choose Housekeeping Genes'!E$20),"")</f>
        <v/>
      </c>
      <c r="E143" s="22" t="str">
        <f>IF(SUM('Test Sample Data'!E$3:E$194)&gt;10,IF(AND(ISNUMBER('Test Sample Data'!E143),'Test Sample Data'!E143&lt;35,'Test Sample Data'!E143&gt;0),'Test Sample Data'!E143-'Choose Housekeeping Genes'!F$20,35-'Choose Housekeeping Genes'!F$20),"")</f>
        <v/>
      </c>
      <c r="F143" s="22" t="str">
        <f>IF(SUM('Test Sample Data'!F$3:F$194)&gt;10,IF(AND(ISNUMBER('Test Sample Data'!F143),'Test Sample Data'!F143&lt;35,'Test Sample Data'!F143&gt;0),'Test Sample Data'!F143-'Choose Housekeeping Genes'!G$20,35-'Choose Housekeeping Genes'!G$20),"")</f>
        <v/>
      </c>
      <c r="G143" s="22" t="str">
        <f>IF(SUM('Test Sample Data'!G$3:G$194)&gt;10,IF(AND(ISNUMBER('Test Sample Data'!G143),'Test Sample Data'!G143&lt;35,'Test Sample Data'!G143&gt;0),'Test Sample Data'!G143-'Choose Housekeeping Genes'!H$20,35-'Choose Housekeeping Genes'!H$20),"")</f>
        <v/>
      </c>
      <c r="H143" s="22" t="str">
        <f>IF(SUM('Test Sample Data'!H$3:H$194)&gt;10,IF(AND(ISNUMBER('Test Sample Data'!H143),'Test Sample Data'!H143&lt;35,'Test Sample Data'!H143&gt;0),'Test Sample Data'!H143-'Choose Housekeeping Genes'!I$20,35-'Choose Housekeeping Genes'!I$20),"")</f>
        <v/>
      </c>
      <c r="I143" s="22" t="str">
        <f>IF(SUM('Test Sample Data'!I$3:I$194)&gt;10,IF(AND(ISNUMBER('Test Sample Data'!I143),'Test Sample Data'!I143&lt;35,'Test Sample Data'!I143&gt;0),'Test Sample Data'!I143-'Choose Housekeeping Genes'!J$20,35-'Choose Housekeeping Genes'!J$20),"")</f>
        <v/>
      </c>
      <c r="J143" s="22" t="str">
        <f>IF(SUM('Test Sample Data'!J$3:J$194)&gt;10,IF(AND(ISNUMBER('Test Sample Data'!J143),'Test Sample Data'!J143&lt;35,'Test Sample Data'!J143&gt;0),'Test Sample Data'!J143-'Choose Housekeeping Genes'!K$20,35-'Choose Housekeeping Genes'!K$20),"")</f>
        <v/>
      </c>
      <c r="K143" s="22" t="str">
        <f>IF(SUM('Test Sample Data'!K$3:K$194)&gt;10,IF(AND(ISNUMBER('Test Sample Data'!K143),'Test Sample Data'!K143&lt;35,'Test Sample Data'!K143&gt;0),'Test Sample Data'!K143-'Choose Housekeeping Genes'!L$20,35-'Choose Housekeeping Genes'!L$20),"")</f>
        <v/>
      </c>
      <c r="L143" s="22" t="str">
        <f>IF(SUM('Test Sample Data'!L$3:L$194)&gt;10,IF(AND(ISNUMBER('Test Sample Data'!L143),'Test Sample Data'!L143&lt;35,'Test Sample Data'!L143&gt;0),'Test Sample Data'!L143-'Choose Housekeeping Genes'!M$20,35-'Choose Housekeeping Genes'!M$20),"")</f>
        <v/>
      </c>
      <c r="M143" s="22" t="str">
        <f>IF(SUM('Test Sample Data'!M$3:M$194)&gt;10,IF(AND(ISNUMBER('Test Sample Data'!M143),'Test Sample Data'!M143&lt;35,'Test Sample Data'!M143&gt;0),'Test Sample Data'!M143-'Choose Housekeeping Genes'!N$20,35-'Choose Housekeeping Genes'!N$20),"")</f>
        <v/>
      </c>
      <c r="N143" s="22" t="str">
        <f>IF(SUM('Test Sample Data'!N$3:N$194)&gt;10,IF(AND(ISNUMBER('Test Sample Data'!N143),'Test Sample Data'!N143&lt;35,'Test Sample Data'!N143&gt;0),'Test Sample Data'!N143-'Choose Housekeeping Genes'!O$20,35-'Choose Housekeeping Genes'!O$20),"")</f>
        <v/>
      </c>
      <c r="O143" s="22" t="str">
        <f>IF(SUM('Test Sample Data'!O$3:O$194)&gt;10,IF(AND(ISNUMBER('Test Sample Data'!O143),'Test Sample Data'!O143&lt;35,'Test Sample Data'!O143&gt;0),'Test Sample Data'!O143-'Choose Housekeeping Genes'!P$20,35-'Choose Housekeeping Genes'!P$20),"")</f>
        <v/>
      </c>
      <c r="P143" s="22" t="str">
        <f>IF(SUM('Test Sample Data'!P$3:P$194)&gt;10,IF(AND(ISNUMBER('Test Sample Data'!P143),'Test Sample Data'!P143&lt;35,'Test Sample Data'!P143&gt;0),'Test Sample Data'!P143-'Choose Housekeeping Genes'!Q$20,35-'Choose Housekeeping Genes'!Q$20),"")</f>
        <v/>
      </c>
      <c r="Q143" s="22" t="str">
        <f>IF(SUM('Test Sample Data'!Q$3:Q$194)&gt;10,IF(AND(ISNUMBER('Test Sample Data'!Q143),'Test Sample Data'!Q143&lt;35,'Test Sample Data'!Q143&gt;0),'Test Sample Data'!Q143-'Choose Housekeeping Genes'!R$20,35-'Choose Housekeeping Genes'!R$20),"")</f>
        <v/>
      </c>
      <c r="R143" s="22" t="str">
        <f>IF(SUM('Test Sample Data'!R$3:R$194)&gt;10,IF(AND(ISNUMBER('Test Sample Data'!R143),'Test Sample Data'!R143&lt;35,'Test Sample Data'!R143&gt;0),'Test Sample Data'!R143-'Choose Housekeeping Genes'!S$20,35-'Choose Housekeeping Genes'!S$20),"")</f>
        <v/>
      </c>
      <c r="S143" s="22" t="str">
        <f>IF(SUM('Test Sample Data'!S$3:S$194)&gt;10,IF(AND(ISNUMBER('Test Sample Data'!S143),'Test Sample Data'!S143&lt;35,'Test Sample Data'!S143&gt;0),'Test Sample Data'!S143-'Choose Housekeeping Genes'!T$20,35-'Choose Housekeeping Genes'!T$20),"")</f>
        <v/>
      </c>
      <c r="T143" s="22" t="str">
        <f>IF(SUM('Test Sample Data'!T$3:T$194)&gt;10,IF(AND(ISNUMBER('Test Sample Data'!T143),'Test Sample Data'!T143&lt;35,'Test Sample Data'!T143&gt;0),'Test Sample Data'!T143-'Choose Housekeeping Genes'!U$20,35-'Choose Housekeeping Genes'!U$20),"")</f>
        <v/>
      </c>
      <c r="U143" s="22" t="str">
        <f>IF(SUM('Test Sample Data'!U$3:U$194)&gt;10,IF(AND(ISNUMBER('Test Sample Data'!U143),'Test Sample Data'!U143&lt;35,'Test Sample Data'!U143&gt;0),'Test Sample Data'!U143-'Choose Housekeeping Genes'!V$20,35-'Choose Housekeeping Genes'!V$20),"")</f>
        <v/>
      </c>
      <c r="V143" s="22" t="str">
        <f>IF(SUM('Test Sample Data'!V$3:V$194)&gt;10,IF(AND(ISNUMBER('Test Sample Data'!V143),'Test Sample Data'!V143&lt;35,'Test Sample Data'!V143&gt;0),'Test Sample Data'!V143-'Choose Housekeeping Genes'!W$20,35-'Choose Housekeeping Genes'!W$20),"")</f>
        <v/>
      </c>
      <c r="W143" s="144" t="str">
        <f>'Control Sample Data'!A143</f>
        <v>Panct1</v>
      </c>
      <c r="X143" s="145" t="s">
        <v>160</v>
      </c>
      <c r="Y143" s="22" t="str">
        <f>IF(SUM('Control Sample Data'!C$3:C$194)&gt;10,IF(AND(ISNUMBER('Control Sample Data'!C143),'Control Sample Data'!C143&lt;35,'Control Sample Data'!C143&gt;0),'Control Sample Data'!C143-'Choose Housekeeping Genes'!AA$20,35-'Choose Housekeeping Genes'!AA$20),"")</f>
        <v/>
      </c>
      <c r="Z143" s="22" t="str">
        <f>IF(SUM('Control Sample Data'!D$3:D$194)&gt;10,IF(AND(ISNUMBER('Control Sample Data'!D143),'Control Sample Data'!D143&lt;35,'Control Sample Data'!D143&gt;0),'Control Sample Data'!D143-'Choose Housekeeping Genes'!AB$20,35-'Choose Housekeeping Genes'!AB$20),"")</f>
        <v/>
      </c>
      <c r="AA143" s="22" t="str">
        <f>IF(SUM('Control Sample Data'!E$3:E$194)&gt;10,IF(AND(ISNUMBER('Control Sample Data'!E143),'Control Sample Data'!E143&lt;35,'Control Sample Data'!E143&gt;0),'Control Sample Data'!E143-'Choose Housekeeping Genes'!AC$20,35-'Choose Housekeeping Genes'!AC$20),"")</f>
        <v/>
      </c>
      <c r="AB143" s="22" t="str">
        <f>IF(SUM('Control Sample Data'!F$3:F$194)&gt;10,IF(AND(ISNUMBER('Control Sample Data'!F143),'Control Sample Data'!F143&lt;35,'Control Sample Data'!F143&gt;0),'Control Sample Data'!F143-'Choose Housekeeping Genes'!AD$20,35-'Choose Housekeeping Genes'!AD$20),"")</f>
        <v/>
      </c>
      <c r="AC143" s="22" t="str">
        <f>IF(SUM('Control Sample Data'!G$3:G$194)&gt;10,IF(AND(ISNUMBER('Control Sample Data'!G143),'Control Sample Data'!G143&lt;35,'Control Sample Data'!G143&gt;0),'Control Sample Data'!G143-'Choose Housekeeping Genes'!AE$20,35-'Choose Housekeeping Genes'!AE$20),"")</f>
        <v/>
      </c>
      <c r="AD143" s="22" t="str">
        <f>IF(SUM('Control Sample Data'!H$3:H$194)&gt;10,IF(AND(ISNUMBER('Control Sample Data'!H143),'Control Sample Data'!H143&lt;35,'Control Sample Data'!H143&gt;0),'Control Sample Data'!H143-'Choose Housekeeping Genes'!AF$20,35-'Choose Housekeeping Genes'!AF$20),"")</f>
        <v/>
      </c>
      <c r="AE143" s="22" t="str">
        <f>IF(SUM('Control Sample Data'!I$3:I$194)&gt;10,IF(AND(ISNUMBER('Control Sample Data'!I143),'Control Sample Data'!I143&lt;35,'Control Sample Data'!I143&gt;0),'Control Sample Data'!I143-'Choose Housekeeping Genes'!AG$20,35-'Choose Housekeeping Genes'!AG$20),"")</f>
        <v/>
      </c>
      <c r="AF143" s="22" t="str">
        <f>IF(SUM('Control Sample Data'!J$3:J$194)&gt;10,IF(AND(ISNUMBER('Control Sample Data'!J143),'Control Sample Data'!J143&lt;35,'Control Sample Data'!J143&gt;0),'Control Sample Data'!J143-'Choose Housekeeping Genes'!AH$20,35-'Choose Housekeeping Genes'!AH$20),"")</f>
        <v/>
      </c>
      <c r="AG143" s="22" t="str">
        <f>IF(SUM('Control Sample Data'!K$3:K$194)&gt;10,IF(AND(ISNUMBER('Control Sample Data'!K143),'Control Sample Data'!K143&lt;35,'Control Sample Data'!K143&gt;0),'Control Sample Data'!K143-'Choose Housekeeping Genes'!AI$20,35-'Choose Housekeeping Genes'!AI$20),"")</f>
        <v/>
      </c>
      <c r="AH143" s="22" t="str">
        <f>IF(SUM('Control Sample Data'!L$3:L$194)&gt;10,IF(AND(ISNUMBER('Control Sample Data'!L143),'Control Sample Data'!L143&lt;35,'Control Sample Data'!L143&gt;0),'Control Sample Data'!L143-'Choose Housekeeping Genes'!AJ$20,35-'Choose Housekeeping Genes'!AJ$20),"")</f>
        <v/>
      </c>
      <c r="AI143" s="22" t="str">
        <f>IF(SUM('Control Sample Data'!M$3:M$194)&gt;10,IF(AND(ISNUMBER('Control Sample Data'!M143),'Control Sample Data'!M143&lt;35,'Control Sample Data'!M143&gt;0),'Control Sample Data'!M143-'Choose Housekeeping Genes'!AK$20,35-'Choose Housekeeping Genes'!AK$20),"")</f>
        <v/>
      </c>
      <c r="AJ143" s="22" t="str">
        <f>IF(SUM('Control Sample Data'!N$3:N$194)&gt;10,IF(AND(ISNUMBER('Control Sample Data'!N143),'Control Sample Data'!N143&lt;35,'Control Sample Data'!N143&gt;0),'Control Sample Data'!N143-'Choose Housekeeping Genes'!AL$20,35-'Choose Housekeeping Genes'!AL$20),"")</f>
        <v/>
      </c>
      <c r="AK143" s="22" t="str">
        <f>IF(SUM('Control Sample Data'!O$3:O$194)&gt;10,IF(AND(ISNUMBER('Control Sample Data'!O143),'Control Sample Data'!O143&lt;35,'Control Sample Data'!O143&gt;0),'Control Sample Data'!O143-'Choose Housekeeping Genes'!AM$20,35-'Choose Housekeeping Genes'!AM$20),"")</f>
        <v/>
      </c>
      <c r="AL143" s="22" t="str">
        <f>IF(SUM('Control Sample Data'!P$3:P$194)&gt;10,IF(AND(ISNUMBER('Control Sample Data'!P143),'Control Sample Data'!P143&lt;35,'Control Sample Data'!P143&gt;0),'Control Sample Data'!P143-'Choose Housekeeping Genes'!AN$20,35-'Choose Housekeeping Genes'!AN$20),"")</f>
        <v/>
      </c>
      <c r="AM143" s="22" t="str">
        <f>IF(SUM('Control Sample Data'!Q$3:Q$194)&gt;10,IF(AND(ISNUMBER('Control Sample Data'!Q143),'Control Sample Data'!Q143&lt;35,'Control Sample Data'!Q143&gt;0),'Control Sample Data'!Q143-'Choose Housekeeping Genes'!AO$20,35-'Choose Housekeeping Genes'!AO$20),"")</f>
        <v/>
      </c>
      <c r="AN143" s="22" t="str">
        <f>IF(SUM('Control Sample Data'!R$3:R$194)&gt;10,IF(AND(ISNUMBER('Control Sample Data'!R143),'Control Sample Data'!R143&lt;35,'Control Sample Data'!R143&gt;0),'Control Sample Data'!R143-'Choose Housekeeping Genes'!AP$20,35-'Choose Housekeeping Genes'!AP$20),"")</f>
        <v/>
      </c>
      <c r="AO143" s="22" t="str">
        <f>IF(SUM('Control Sample Data'!S$3:S$194)&gt;10,IF(AND(ISNUMBER('Control Sample Data'!S143),'Control Sample Data'!S143&lt;35,'Control Sample Data'!S143&gt;0),'Control Sample Data'!S143-'Choose Housekeeping Genes'!AQ$20,35-'Choose Housekeeping Genes'!AQ$20),"")</f>
        <v/>
      </c>
      <c r="AP143" s="22" t="str">
        <f>IF(SUM('Control Sample Data'!T$3:T$194)&gt;10,IF(AND(ISNUMBER('Control Sample Data'!T143),'Control Sample Data'!T143&lt;35,'Control Sample Data'!T143&gt;0),'Control Sample Data'!T143-'Choose Housekeeping Genes'!AR$20,35-'Choose Housekeeping Genes'!AR$20),"")</f>
        <v/>
      </c>
      <c r="AQ143" s="22" t="str">
        <f>IF(SUM('Control Sample Data'!U$3:U$194)&gt;10,IF(AND(ISNUMBER('Control Sample Data'!U143),'Control Sample Data'!U143&lt;35,'Control Sample Data'!U143&gt;0),'Control Sample Data'!U143-'Choose Housekeeping Genes'!AS$20,35-'Choose Housekeeping Genes'!AS$20),"")</f>
        <v/>
      </c>
      <c r="AR143" s="22" t="str">
        <f>IF(SUM('Control Sample Data'!V$3:V$194)&gt;10,IF(AND(ISNUMBER('Control Sample Data'!V143),'Control Sample Data'!V143&lt;35,'Control Sample Data'!V143&gt;0),'Control Sample Data'!V143-'Choose Housekeeping Genes'!AT$20,35-'Choose Housekeeping Genes'!AT$20),"")</f>
        <v/>
      </c>
      <c r="AS143" s="73" t="str">
        <f>'Control Sample Data'!A143</f>
        <v>Panct1</v>
      </c>
      <c r="AT143" s="21" t="s">
        <v>160</v>
      </c>
      <c r="AU143" s="22" t="str">
        <f ca="1">IF(ISNUMBER(C143-'Choose Housekeeping Genes'!D$12),C143-'Choose Housekeeping Genes'!D$12,"")</f>
        <v/>
      </c>
      <c r="AV143" s="22" t="str">
        <f ca="1">IF(ISNUMBER(D143-'Choose Housekeeping Genes'!E$12),D143-'Choose Housekeeping Genes'!E$12,"")</f>
        <v/>
      </c>
      <c r="AW143" s="22" t="str">
        <f ca="1">IF(ISNUMBER(E143-'Choose Housekeeping Genes'!F$12),E143-'Choose Housekeeping Genes'!F$12,"")</f>
        <v/>
      </c>
      <c r="AX143" s="22" t="str">
        <f ca="1">IF(ISNUMBER(F143-'Choose Housekeeping Genes'!G$12),F143-'Choose Housekeeping Genes'!G$12,"")</f>
        <v/>
      </c>
      <c r="AY143" s="22" t="str">
        <f ca="1">IF(ISNUMBER(G143-'Choose Housekeeping Genes'!H$12),G143-'Choose Housekeeping Genes'!H$12,"")</f>
        <v/>
      </c>
      <c r="AZ143" s="22" t="str">
        <f ca="1">IF(ISNUMBER(H143-'Choose Housekeeping Genes'!I$12),H143-'Choose Housekeeping Genes'!I$12,"")</f>
        <v/>
      </c>
      <c r="BA143" s="22" t="str">
        <f ca="1">IF(ISNUMBER(I143-'Choose Housekeeping Genes'!J$12),I143-'Choose Housekeeping Genes'!J$12,"")</f>
        <v/>
      </c>
      <c r="BB143" s="22" t="str">
        <f ca="1">IF(ISNUMBER(J143-'Choose Housekeeping Genes'!K$12),J143-'Choose Housekeeping Genes'!K$12,"")</f>
        <v/>
      </c>
      <c r="BC143" s="22" t="str">
        <f ca="1">IF(ISNUMBER(K143-'Choose Housekeeping Genes'!L$12),K143-'Choose Housekeeping Genes'!L$12,"")</f>
        <v/>
      </c>
      <c r="BD143" s="22" t="str">
        <f ca="1">IF(ISNUMBER(L143-'Choose Housekeeping Genes'!M$12),L143-'Choose Housekeeping Genes'!M$12,"")</f>
        <v/>
      </c>
      <c r="BE143" s="22" t="str">
        <f ca="1">IF(ISNUMBER(M143-'Choose Housekeeping Genes'!N$12),M143-'Choose Housekeeping Genes'!N$12,"")</f>
        <v/>
      </c>
      <c r="BF143" s="22" t="str">
        <f ca="1">IF(ISNUMBER(N143-'Choose Housekeeping Genes'!O$12),N143-'Choose Housekeeping Genes'!O$12,"")</f>
        <v/>
      </c>
      <c r="BG143" s="22" t="str">
        <f ca="1">IF(ISNUMBER(O143-'Choose Housekeeping Genes'!P$12),O143-'Choose Housekeeping Genes'!P$12,"")</f>
        <v/>
      </c>
      <c r="BH143" s="22" t="str">
        <f ca="1">IF(ISNUMBER(P143-'Choose Housekeeping Genes'!Q$12),P143-'Choose Housekeeping Genes'!Q$12,"")</f>
        <v/>
      </c>
      <c r="BI143" s="22" t="str">
        <f ca="1">IF(ISNUMBER(Q143-'Choose Housekeeping Genes'!R$12),Q143-'Choose Housekeeping Genes'!R$12,"")</f>
        <v/>
      </c>
      <c r="BJ143" s="22" t="str">
        <f ca="1">IF(ISNUMBER(R143-'Choose Housekeeping Genes'!S$12),R143-'Choose Housekeeping Genes'!S$12,"")</f>
        <v/>
      </c>
      <c r="BK143" s="22" t="str">
        <f ca="1">IF(ISNUMBER(S143-'Choose Housekeeping Genes'!T$12),S143-'Choose Housekeeping Genes'!T$12,"")</f>
        <v/>
      </c>
      <c r="BL143" s="22" t="str">
        <f ca="1">IF(ISNUMBER(T143-'Choose Housekeeping Genes'!U$12),T143-'Choose Housekeeping Genes'!U$12,"")</f>
        <v/>
      </c>
      <c r="BM143" s="22" t="str">
        <f ca="1">IF(ISNUMBER(U143-'Choose Housekeeping Genes'!V$12),U143-'Choose Housekeeping Genes'!V$12,"")</f>
        <v/>
      </c>
      <c r="BN143" s="22" t="str">
        <f ca="1">IF(ISNUMBER(V143-'Choose Housekeeping Genes'!W$12),V143-'Choose Housekeeping Genes'!W$12,"")</f>
        <v/>
      </c>
      <c r="BO143" s="147" t="str">
        <f t="shared" si="92"/>
        <v>Panct1</v>
      </c>
      <c r="BP143" s="145" t="s">
        <v>160</v>
      </c>
      <c r="BQ143" s="22" t="str">
        <f ca="1">IF(ISNUMBER(Y143-'Choose Housekeeping Genes'!AA$12),Y143-'Choose Housekeeping Genes'!AA$12,"")</f>
        <v/>
      </c>
      <c r="BR143" s="22" t="str">
        <f ca="1">IF(ISNUMBER(Z143-'Choose Housekeeping Genes'!AB$12),Z143-'Choose Housekeeping Genes'!AB$12,"")</f>
        <v/>
      </c>
      <c r="BS143" s="22" t="str">
        <f ca="1">IF(ISNUMBER(AA143-'Choose Housekeeping Genes'!AC$12),AA143-'Choose Housekeeping Genes'!AC$12,"")</f>
        <v/>
      </c>
      <c r="BT143" s="22" t="str">
        <f ca="1">IF(ISNUMBER(AB143-'Choose Housekeeping Genes'!AD$12),AB143-'Choose Housekeeping Genes'!AD$12,"")</f>
        <v/>
      </c>
      <c r="BU143" s="22" t="str">
        <f ca="1">IF(ISNUMBER(AC143-'Choose Housekeeping Genes'!AE$12),AC143-'Choose Housekeeping Genes'!AE$12,"")</f>
        <v/>
      </c>
      <c r="BV143" s="22" t="str">
        <f ca="1">IF(ISNUMBER(AD143-'Choose Housekeeping Genes'!AF$12),AD143-'Choose Housekeeping Genes'!AF$12,"")</f>
        <v/>
      </c>
      <c r="BW143" s="22" t="str">
        <f ca="1">IF(ISNUMBER(AE143-'Choose Housekeeping Genes'!AG$12),AE143-'Choose Housekeeping Genes'!AG$12,"")</f>
        <v/>
      </c>
      <c r="BX143" s="22" t="str">
        <f ca="1">IF(ISNUMBER(AF143-'Choose Housekeeping Genes'!AH$12),AF143-'Choose Housekeeping Genes'!AH$12,"")</f>
        <v/>
      </c>
      <c r="BY143" s="22" t="str">
        <f ca="1">IF(ISNUMBER(AG143-'Choose Housekeeping Genes'!AI$12),AG143-'Choose Housekeeping Genes'!AI$12,"")</f>
        <v/>
      </c>
      <c r="BZ143" s="22" t="str">
        <f ca="1">IF(ISNUMBER(AH143-'Choose Housekeeping Genes'!AJ$12),AH143-'Choose Housekeeping Genes'!AJ$12,"")</f>
        <v/>
      </c>
      <c r="CA143" s="22" t="str">
        <f ca="1">IF(ISNUMBER(AI143-'Choose Housekeeping Genes'!AK$12),AI143-'Choose Housekeeping Genes'!AK$12,"")</f>
        <v/>
      </c>
      <c r="CB143" s="22" t="str">
        <f ca="1">IF(ISNUMBER(AJ143-'Choose Housekeeping Genes'!AL$12),AJ143-'Choose Housekeeping Genes'!AL$12,"")</f>
        <v/>
      </c>
      <c r="CC143" s="22" t="str">
        <f ca="1">IF(ISNUMBER(AK143-'Choose Housekeeping Genes'!AM$12),AK143-'Choose Housekeeping Genes'!AM$12,"")</f>
        <v/>
      </c>
      <c r="CD143" s="22" t="str">
        <f ca="1">IF(ISNUMBER(AL143-'Choose Housekeeping Genes'!AN$12),AL143-'Choose Housekeeping Genes'!AN$12,"")</f>
        <v/>
      </c>
      <c r="CE143" s="22" t="str">
        <f ca="1">IF(ISNUMBER(AM143-'Choose Housekeeping Genes'!AO$12),AM143-'Choose Housekeeping Genes'!AO$12,"")</f>
        <v/>
      </c>
      <c r="CF143" s="22" t="str">
        <f ca="1">IF(ISNUMBER(AN143-'Choose Housekeeping Genes'!AP$12),AN143-'Choose Housekeeping Genes'!AP$12,"")</f>
        <v/>
      </c>
      <c r="CG143" s="22" t="str">
        <f ca="1">IF(ISNUMBER(AO143-'Choose Housekeeping Genes'!AQ$12),AO143-'Choose Housekeeping Genes'!AQ$12,"")</f>
        <v/>
      </c>
      <c r="CH143" s="22" t="str">
        <f ca="1">IF(ISNUMBER(AP143-'Choose Housekeeping Genes'!AR$12),AP143-'Choose Housekeeping Genes'!AR$12,"")</f>
        <v/>
      </c>
      <c r="CI143" s="22" t="str">
        <f ca="1">IF(ISNUMBER(AQ143-'Choose Housekeeping Genes'!AS$12),AQ143-'Choose Housekeeping Genes'!AS$12,"")</f>
        <v/>
      </c>
      <c r="CJ143" s="22" t="str">
        <f ca="1">IF(ISNUMBER(AR143-'Choose Housekeeping Genes'!AT$12),AR143-'Choose Housekeeping Genes'!AT$12,"")</f>
        <v/>
      </c>
      <c r="CK143" s="69" t="e">
        <f t="shared" ca="1" si="93"/>
        <v>#DIV/0!</v>
      </c>
      <c r="CL143" s="148" t="e">
        <f t="shared" ca="1" si="94"/>
        <v>#DIV/0!</v>
      </c>
      <c r="DA143" s="73" t="str">
        <f>'Transcript table'!C151</f>
        <v>Panct1</v>
      </c>
      <c r="DB143" s="21" t="s">
        <v>160</v>
      </c>
      <c r="DC143" s="68" t="str">
        <f t="shared" ca="1" si="95"/>
        <v/>
      </c>
      <c r="DD143" s="68" t="str">
        <f t="shared" ca="1" si="96"/>
        <v/>
      </c>
      <c r="DE143" s="68" t="str">
        <f t="shared" ca="1" si="97"/>
        <v/>
      </c>
      <c r="DF143" s="68" t="str">
        <f t="shared" ca="1" si="98"/>
        <v/>
      </c>
      <c r="DG143" s="68" t="str">
        <f t="shared" ca="1" si="99"/>
        <v/>
      </c>
      <c r="DH143" s="68" t="str">
        <f t="shared" ca="1" si="100"/>
        <v/>
      </c>
      <c r="DI143" s="68" t="str">
        <f t="shared" ca="1" si="101"/>
        <v/>
      </c>
      <c r="DJ143" s="68" t="str">
        <f t="shared" ca="1" si="102"/>
        <v/>
      </c>
      <c r="DK143" s="68" t="str">
        <f t="shared" ca="1" si="103"/>
        <v/>
      </c>
      <c r="DL143" s="68" t="str">
        <f t="shared" ca="1" si="104"/>
        <v/>
      </c>
      <c r="DM143" s="68" t="str">
        <f t="shared" ca="1" si="105"/>
        <v/>
      </c>
      <c r="DN143" s="68" t="str">
        <f t="shared" ca="1" si="106"/>
        <v/>
      </c>
      <c r="DO143" s="68" t="str">
        <f t="shared" ca="1" si="107"/>
        <v/>
      </c>
      <c r="DP143" s="68" t="str">
        <f t="shared" ca="1" si="108"/>
        <v/>
      </c>
      <c r="DQ143" s="68" t="str">
        <f t="shared" ca="1" si="109"/>
        <v/>
      </c>
      <c r="DR143" s="68" t="str">
        <f t="shared" ca="1" si="110"/>
        <v/>
      </c>
      <c r="DS143" s="68" t="str">
        <f t="shared" ca="1" si="111"/>
        <v/>
      </c>
      <c r="DT143" s="68" t="str">
        <f t="shared" ca="1" si="112"/>
        <v/>
      </c>
      <c r="DU143" s="68" t="str">
        <f t="shared" ca="1" si="113"/>
        <v/>
      </c>
      <c r="DV143" s="68" t="str">
        <f t="shared" ca="1" si="114"/>
        <v/>
      </c>
      <c r="DW143" s="146" t="str">
        <f>'Transcript table'!C151</f>
        <v>Panct1</v>
      </c>
      <c r="DX143" s="145" t="s">
        <v>160</v>
      </c>
      <c r="DY143" s="68" t="str">
        <f t="shared" ca="1" si="115"/>
        <v/>
      </c>
      <c r="DZ143" s="68" t="str">
        <f t="shared" ca="1" si="116"/>
        <v/>
      </c>
      <c r="EA143" s="68" t="str">
        <f t="shared" ca="1" si="117"/>
        <v/>
      </c>
      <c r="EB143" s="68" t="str">
        <f t="shared" ca="1" si="118"/>
        <v/>
      </c>
      <c r="EC143" s="68" t="str">
        <f t="shared" ca="1" si="119"/>
        <v/>
      </c>
      <c r="ED143" s="68" t="str">
        <f t="shared" ca="1" si="120"/>
        <v/>
      </c>
      <c r="EE143" s="68" t="str">
        <f t="shared" ca="1" si="121"/>
        <v/>
      </c>
      <c r="EF143" s="68" t="str">
        <f t="shared" ca="1" si="122"/>
        <v/>
      </c>
      <c r="EG143" s="68" t="str">
        <f t="shared" ca="1" si="123"/>
        <v/>
      </c>
      <c r="EH143" s="68" t="str">
        <f t="shared" ca="1" si="124"/>
        <v/>
      </c>
      <c r="EI143" s="68" t="str">
        <f t="shared" ca="1" si="125"/>
        <v/>
      </c>
      <c r="EJ143" s="68" t="str">
        <f t="shared" ca="1" si="126"/>
        <v/>
      </c>
      <c r="EK143" s="68" t="str">
        <f t="shared" ca="1" si="127"/>
        <v/>
      </c>
      <c r="EL143" s="68" t="str">
        <f t="shared" ca="1" si="128"/>
        <v/>
      </c>
      <c r="EM143" s="68" t="str">
        <f t="shared" ca="1" si="129"/>
        <v/>
      </c>
      <c r="EN143" s="68" t="str">
        <f t="shared" ca="1" si="130"/>
        <v/>
      </c>
      <c r="EO143" s="68" t="str">
        <f t="shared" ca="1" si="131"/>
        <v/>
      </c>
      <c r="EP143" s="68" t="str">
        <f t="shared" ca="1" si="132"/>
        <v/>
      </c>
      <c r="EQ143" s="68" t="str">
        <f t="shared" ca="1" si="133"/>
        <v/>
      </c>
      <c r="ER143" s="68" t="str">
        <f t="shared" ca="1" si="134"/>
        <v/>
      </c>
    </row>
    <row r="144" spans="1:148" ht="12.75" customHeight="1">
      <c r="A144" s="139" t="str">
        <f>'Test Sample Data'!A144</f>
        <v>PAPAS</v>
      </c>
      <c r="B144" s="141" t="s">
        <v>158</v>
      </c>
      <c r="C144" s="22" t="str">
        <f>IF(SUM('Test Sample Data'!C$3:C$194)&gt;10,IF(AND(ISNUMBER('Test Sample Data'!C144),'Test Sample Data'!C144&lt;35,'Test Sample Data'!C144&gt;0),'Test Sample Data'!C144-'Choose Housekeeping Genes'!D$20,35-'Choose Housekeeping Genes'!D$20),"")</f>
        <v/>
      </c>
      <c r="D144" s="22" t="str">
        <f>IF(SUM('Test Sample Data'!D$3:D$194)&gt;10,IF(AND(ISNUMBER('Test Sample Data'!D144),'Test Sample Data'!D144&lt;35,'Test Sample Data'!D144&gt;0),'Test Sample Data'!D144-'Choose Housekeeping Genes'!E$20,35-'Choose Housekeeping Genes'!E$20),"")</f>
        <v/>
      </c>
      <c r="E144" s="22" t="str">
        <f>IF(SUM('Test Sample Data'!E$3:E$194)&gt;10,IF(AND(ISNUMBER('Test Sample Data'!E144),'Test Sample Data'!E144&lt;35,'Test Sample Data'!E144&gt;0),'Test Sample Data'!E144-'Choose Housekeeping Genes'!F$20,35-'Choose Housekeeping Genes'!F$20),"")</f>
        <v/>
      </c>
      <c r="F144" s="22" t="str">
        <f>IF(SUM('Test Sample Data'!F$3:F$194)&gt;10,IF(AND(ISNUMBER('Test Sample Data'!F144),'Test Sample Data'!F144&lt;35,'Test Sample Data'!F144&gt;0),'Test Sample Data'!F144-'Choose Housekeeping Genes'!G$20,35-'Choose Housekeeping Genes'!G$20),"")</f>
        <v/>
      </c>
      <c r="G144" s="22" t="str">
        <f>IF(SUM('Test Sample Data'!G$3:G$194)&gt;10,IF(AND(ISNUMBER('Test Sample Data'!G144),'Test Sample Data'!G144&lt;35,'Test Sample Data'!G144&gt;0),'Test Sample Data'!G144-'Choose Housekeeping Genes'!H$20,35-'Choose Housekeeping Genes'!H$20),"")</f>
        <v/>
      </c>
      <c r="H144" s="22" t="str">
        <f>IF(SUM('Test Sample Data'!H$3:H$194)&gt;10,IF(AND(ISNUMBER('Test Sample Data'!H144),'Test Sample Data'!H144&lt;35,'Test Sample Data'!H144&gt;0),'Test Sample Data'!H144-'Choose Housekeeping Genes'!I$20,35-'Choose Housekeeping Genes'!I$20),"")</f>
        <v/>
      </c>
      <c r="I144" s="22" t="str">
        <f>IF(SUM('Test Sample Data'!I$3:I$194)&gt;10,IF(AND(ISNUMBER('Test Sample Data'!I144),'Test Sample Data'!I144&lt;35,'Test Sample Data'!I144&gt;0),'Test Sample Data'!I144-'Choose Housekeeping Genes'!J$20,35-'Choose Housekeeping Genes'!J$20),"")</f>
        <v/>
      </c>
      <c r="J144" s="22" t="str">
        <f>IF(SUM('Test Sample Data'!J$3:J$194)&gt;10,IF(AND(ISNUMBER('Test Sample Data'!J144),'Test Sample Data'!J144&lt;35,'Test Sample Data'!J144&gt;0),'Test Sample Data'!J144-'Choose Housekeeping Genes'!K$20,35-'Choose Housekeeping Genes'!K$20),"")</f>
        <v/>
      </c>
      <c r="K144" s="22" t="str">
        <f>IF(SUM('Test Sample Data'!K$3:K$194)&gt;10,IF(AND(ISNUMBER('Test Sample Data'!K144),'Test Sample Data'!K144&lt;35,'Test Sample Data'!K144&gt;0),'Test Sample Data'!K144-'Choose Housekeeping Genes'!L$20,35-'Choose Housekeeping Genes'!L$20),"")</f>
        <v/>
      </c>
      <c r="L144" s="22" t="str">
        <f>IF(SUM('Test Sample Data'!L$3:L$194)&gt;10,IF(AND(ISNUMBER('Test Sample Data'!L144),'Test Sample Data'!L144&lt;35,'Test Sample Data'!L144&gt;0),'Test Sample Data'!L144-'Choose Housekeeping Genes'!M$20,35-'Choose Housekeeping Genes'!M$20),"")</f>
        <v/>
      </c>
      <c r="M144" s="22" t="str">
        <f>IF(SUM('Test Sample Data'!M$3:M$194)&gt;10,IF(AND(ISNUMBER('Test Sample Data'!M144),'Test Sample Data'!M144&lt;35,'Test Sample Data'!M144&gt;0),'Test Sample Data'!M144-'Choose Housekeeping Genes'!N$20,35-'Choose Housekeeping Genes'!N$20),"")</f>
        <v/>
      </c>
      <c r="N144" s="22" t="str">
        <f>IF(SUM('Test Sample Data'!N$3:N$194)&gt;10,IF(AND(ISNUMBER('Test Sample Data'!N144),'Test Sample Data'!N144&lt;35,'Test Sample Data'!N144&gt;0),'Test Sample Data'!N144-'Choose Housekeeping Genes'!O$20,35-'Choose Housekeeping Genes'!O$20),"")</f>
        <v/>
      </c>
      <c r="O144" s="22" t="str">
        <f>IF(SUM('Test Sample Data'!O$3:O$194)&gt;10,IF(AND(ISNUMBER('Test Sample Data'!O144),'Test Sample Data'!O144&lt;35,'Test Sample Data'!O144&gt;0),'Test Sample Data'!O144-'Choose Housekeeping Genes'!P$20,35-'Choose Housekeeping Genes'!P$20),"")</f>
        <v/>
      </c>
      <c r="P144" s="22" t="str">
        <f>IF(SUM('Test Sample Data'!P$3:P$194)&gt;10,IF(AND(ISNUMBER('Test Sample Data'!P144),'Test Sample Data'!P144&lt;35,'Test Sample Data'!P144&gt;0),'Test Sample Data'!P144-'Choose Housekeeping Genes'!Q$20,35-'Choose Housekeeping Genes'!Q$20),"")</f>
        <v/>
      </c>
      <c r="Q144" s="22" t="str">
        <f>IF(SUM('Test Sample Data'!Q$3:Q$194)&gt;10,IF(AND(ISNUMBER('Test Sample Data'!Q144),'Test Sample Data'!Q144&lt;35,'Test Sample Data'!Q144&gt;0),'Test Sample Data'!Q144-'Choose Housekeeping Genes'!R$20,35-'Choose Housekeeping Genes'!R$20),"")</f>
        <v/>
      </c>
      <c r="R144" s="22" t="str">
        <f>IF(SUM('Test Sample Data'!R$3:R$194)&gt;10,IF(AND(ISNUMBER('Test Sample Data'!R144),'Test Sample Data'!R144&lt;35,'Test Sample Data'!R144&gt;0),'Test Sample Data'!R144-'Choose Housekeeping Genes'!S$20,35-'Choose Housekeeping Genes'!S$20),"")</f>
        <v/>
      </c>
      <c r="S144" s="22" t="str">
        <f>IF(SUM('Test Sample Data'!S$3:S$194)&gt;10,IF(AND(ISNUMBER('Test Sample Data'!S144),'Test Sample Data'!S144&lt;35,'Test Sample Data'!S144&gt;0),'Test Sample Data'!S144-'Choose Housekeeping Genes'!T$20,35-'Choose Housekeeping Genes'!T$20),"")</f>
        <v/>
      </c>
      <c r="T144" s="22" t="str">
        <f>IF(SUM('Test Sample Data'!T$3:T$194)&gt;10,IF(AND(ISNUMBER('Test Sample Data'!T144),'Test Sample Data'!T144&lt;35,'Test Sample Data'!T144&gt;0),'Test Sample Data'!T144-'Choose Housekeeping Genes'!U$20,35-'Choose Housekeeping Genes'!U$20),"")</f>
        <v/>
      </c>
      <c r="U144" s="22" t="str">
        <f>IF(SUM('Test Sample Data'!U$3:U$194)&gt;10,IF(AND(ISNUMBER('Test Sample Data'!U144),'Test Sample Data'!U144&lt;35,'Test Sample Data'!U144&gt;0),'Test Sample Data'!U144-'Choose Housekeeping Genes'!V$20,35-'Choose Housekeeping Genes'!V$20),"")</f>
        <v/>
      </c>
      <c r="V144" s="22" t="str">
        <f>IF(SUM('Test Sample Data'!V$3:V$194)&gt;10,IF(AND(ISNUMBER('Test Sample Data'!V144),'Test Sample Data'!V144&lt;35,'Test Sample Data'!V144&gt;0),'Test Sample Data'!V144-'Choose Housekeeping Genes'!W$20,35-'Choose Housekeeping Genes'!W$20),"")</f>
        <v/>
      </c>
      <c r="W144" s="144" t="str">
        <f>'Control Sample Data'!A144</f>
        <v>PAPAS</v>
      </c>
      <c r="X144" s="145" t="s">
        <v>158</v>
      </c>
      <c r="Y144" s="22" t="str">
        <f>IF(SUM('Control Sample Data'!C$3:C$194)&gt;10,IF(AND(ISNUMBER('Control Sample Data'!C144),'Control Sample Data'!C144&lt;35,'Control Sample Data'!C144&gt;0),'Control Sample Data'!C144-'Choose Housekeeping Genes'!AA$20,35-'Choose Housekeeping Genes'!AA$20),"")</f>
        <v/>
      </c>
      <c r="Z144" s="22" t="str">
        <f>IF(SUM('Control Sample Data'!D$3:D$194)&gt;10,IF(AND(ISNUMBER('Control Sample Data'!D144),'Control Sample Data'!D144&lt;35,'Control Sample Data'!D144&gt;0),'Control Sample Data'!D144-'Choose Housekeeping Genes'!AB$20,35-'Choose Housekeeping Genes'!AB$20),"")</f>
        <v/>
      </c>
      <c r="AA144" s="22" t="str">
        <f>IF(SUM('Control Sample Data'!E$3:E$194)&gt;10,IF(AND(ISNUMBER('Control Sample Data'!E144),'Control Sample Data'!E144&lt;35,'Control Sample Data'!E144&gt;0),'Control Sample Data'!E144-'Choose Housekeeping Genes'!AC$20,35-'Choose Housekeeping Genes'!AC$20),"")</f>
        <v/>
      </c>
      <c r="AB144" s="22" t="str">
        <f>IF(SUM('Control Sample Data'!F$3:F$194)&gt;10,IF(AND(ISNUMBER('Control Sample Data'!F144),'Control Sample Data'!F144&lt;35,'Control Sample Data'!F144&gt;0),'Control Sample Data'!F144-'Choose Housekeeping Genes'!AD$20,35-'Choose Housekeeping Genes'!AD$20),"")</f>
        <v/>
      </c>
      <c r="AC144" s="22" t="str">
        <f>IF(SUM('Control Sample Data'!G$3:G$194)&gt;10,IF(AND(ISNUMBER('Control Sample Data'!G144),'Control Sample Data'!G144&lt;35,'Control Sample Data'!G144&gt;0),'Control Sample Data'!G144-'Choose Housekeeping Genes'!AE$20,35-'Choose Housekeeping Genes'!AE$20),"")</f>
        <v/>
      </c>
      <c r="AD144" s="22" t="str">
        <f>IF(SUM('Control Sample Data'!H$3:H$194)&gt;10,IF(AND(ISNUMBER('Control Sample Data'!H144),'Control Sample Data'!H144&lt;35,'Control Sample Data'!H144&gt;0),'Control Sample Data'!H144-'Choose Housekeeping Genes'!AF$20,35-'Choose Housekeeping Genes'!AF$20),"")</f>
        <v/>
      </c>
      <c r="AE144" s="22" t="str">
        <f>IF(SUM('Control Sample Data'!I$3:I$194)&gt;10,IF(AND(ISNUMBER('Control Sample Data'!I144),'Control Sample Data'!I144&lt;35,'Control Sample Data'!I144&gt;0),'Control Sample Data'!I144-'Choose Housekeeping Genes'!AG$20,35-'Choose Housekeeping Genes'!AG$20),"")</f>
        <v/>
      </c>
      <c r="AF144" s="22" t="str">
        <f>IF(SUM('Control Sample Data'!J$3:J$194)&gt;10,IF(AND(ISNUMBER('Control Sample Data'!J144),'Control Sample Data'!J144&lt;35,'Control Sample Data'!J144&gt;0),'Control Sample Data'!J144-'Choose Housekeeping Genes'!AH$20,35-'Choose Housekeeping Genes'!AH$20),"")</f>
        <v/>
      </c>
      <c r="AG144" s="22" t="str">
        <f>IF(SUM('Control Sample Data'!K$3:K$194)&gt;10,IF(AND(ISNUMBER('Control Sample Data'!K144),'Control Sample Data'!K144&lt;35,'Control Sample Data'!K144&gt;0),'Control Sample Data'!K144-'Choose Housekeeping Genes'!AI$20,35-'Choose Housekeeping Genes'!AI$20),"")</f>
        <v/>
      </c>
      <c r="AH144" s="22" t="str">
        <f>IF(SUM('Control Sample Data'!L$3:L$194)&gt;10,IF(AND(ISNUMBER('Control Sample Data'!L144),'Control Sample Data'!L144&lt;35,'Control Sample Data'!L144&gt;0),'Control Sample Data'!L144-'Choose Housekeeping Genes'!AJ$20,35-'Choose Housekeeping Genes'!AJ$20),"")</f>
        <v/>
      </c>
      <c r="AI144" s="22" t="str">
        <f>IF(SUM('Control Sample Data'!M$3:M$194)&gt;10,IF(AND(ISNUMBER('Control Sample Data'!M144),'Control Sample Data'!M144&lt;35,'Control Sample Data'!M144&gt;0),'Control Sample Data'!M144-'Choose Housekeeping Genes'!AK$20,35-'Choose Housekeeping Genes'!AK$20),"")</f>
        <v/>
      </c>
      <c r="AJ144" s="22" t="str">
        <f>IF(SUM('Control Sample Data'!N$3:N$194)&gt;10,IF(AND(ISNUMBER('Control Sample Data'!N144),'Control Sample Data'!N144&lt;35,'Control Sample Data'!N144&gt;0),'Control Sample Data'!N144-'Choose Housekeeping Genes'!AL$20,35-'Choose Housekeeping Genes'!AL$20),"")</f>
        <v/>
      </c>
      <c r="AK144" s="22" t="str">
        <f>IF(SUM('Control Sample Data'!O$3:O$194)&gt;10,IF(AND(ISNUMBER('Control Sample Data'!O144),'Control Sample Data'!O144&lt;35,'Control Sample Data'!O144&gt;0),'Control Sample Data'!O144-'Choose Housekeeping Genes'!AM$20,35-'Choose Housekeeping Genes'!AM$20),"")</f>
        <v/>
      </c>
      <c r="AL144" s="22" t="str">
        <f>IF(SUM('Control Sample Data'!P$3:P$194)&gt;10,IF(AND(ISNUMBER('Control Sample Data'!P144),'Control Sample Data'!P144&lt;35,'Control Sample Data'!P144&gt;0),'Control Sample Data'!P144-'Choose Housekeeping Genes'!AN$20,35-'Choose Housekeeping Genes'!AN$20),"")</f>
        <v/>
      </c>
      <c r="AM144" s="22" t="str">
        <f>IF(SUM('Control Sample Data'!Q$3:Q$194)&gt;10,IF(AND(ISNUMBER('Control Sample Data'!Q144),'Control Sample Data'!Q144&lt;35,'Control Sample Data'!Q144&gt;0),'Control Sample Data'!Q144-'Choose Housekeeping Genes'!AO$20,35-'Choose Housekeeping Genes'!AO$20),"")</f>
        <v/>
      </c>
      <c r="AN144" s="22" t="str">
        <f>IF(SUM('Control Sample Data'!R$3:R$194)&gt;10,IF(AND(ISNUMBER('Control Sample Data'!R144),'Control Sample Data'!R144&lt;35,'Control Sample Data'!R144&gt;0),'Control Sample Data'!R144-'Choose Housekeeping Genes'!AP$20,35-'Choose Housekeeping Genes'!AP$20),"")</f>
        <v/>
      </c>
      <c r="AO144" s="22" t="str">
        <f>IF(SUM('Control Sample Data'!S$3:S$194)&gt;10,IF(AND(ISNUMBER('Control Sample Data'!S144),'Control Sample Data'!S144&lt;35,'Control Sample Data'!S144&gt;0),'Control Sample Data'!S144-'Choose Housekeeping Genes'!AQ$20,35-'Choose Housekeeping Genes'!AQ$20),"")</f>
        <v/>
      </c>
      <c r="AP144" s="22" t="str">
        <f>IF(SUM('Control Sample Data'!T$3:T$194)&gt;10,IF(AND(ISNUMBER('Control Sample Data'!T144),'Control Sample Data'!T144&lt;35,'Control Sample Data'!T144&gt;0),'Control Sample Data'!T144-'Choose Housekeeping Genes'!AR$20,35-'Choose Housekeeping Genes'!AR$20),"")</f>
        <v/>
      </c>
      <c r="AQ144" s="22" t="str">
        <f>IF(SUM('Control Sample Data'!U$3:U$194)&gt;10,IF(AND(ISNUMBER('Control Sample Data'!U144),'Control Sample Data'!U144&lt;35,'Control Sample Data'!U144&gt;0),'Control Sample Data'!U144-'Choose Housekeeping Genes'!AS$20,35-'Choose Housekeeping Genes'!AS$20),"")</f>
        <v/>
      </c>
      <c r="AR144" s="22" t="str">
        <f>IF(SUM('Control Sample Data'!V$3:V$194)&gt;10,IF(AND(ISNUMBER('Control Sample Data'!V144),'Control Sample Data'!V144&lt;35,'Control Sample Data'!V144&gt;0),'Control Sample Data'!V144-'Choose Housekeeping Genes'!AT$20,35-'Choose Housekeeping Genes'!AT$20),"")</f>
        <v/>
      </c>
      <c r="AS144" s="73" t="str">
        <f>'Control Sample Data'!A144</f>
        <v>PAPAS</v>
      </c>
      <c r="AT144" s="21" t="s">
        <v>158</v>
      </c>
      <c r="AU144" s="22" t="str">
        <f ca="1">IF(ISNUMBER(C144-'Choose Housekeeping Genes'!D$12),C144-'Choose Housekeeping Genes'!D$12,"")</f>
        <v/>
      </c>
      <c r="AV144" s="22" t="str">
        <f ca="1">IF(ISNUMBER(D144-'Choose Housekeeping Genes'!E$12),D144-'Choose Housekeeping Genes'!E$12,"")</f>
        <v/>
      </c>
      <c r="AW144" s="22" t="str">
        <f ca="1">IF(ISNUMBER(E144-'Choose Housekeeping Genes'!F$12),E144-'Choose Housekeeping Genes'!F$12,"")</f>
        <v/>
      </c>
      <c r="AX144" s="22" t="str">
        <f ca="1">IF(ISNUMBER(F144-'Choose Housekeeping Genes'!G$12),F144-'Choose Housekeeping Genes'!G$12,"")</f>
        <v/>
      </c>
      <c r="AY144" s="22" t="str">
        <f ca="1">IF(ISNUMBER(G144-'Choose Housekeeping Genes'!H$12),G144-'Choose Housekeeping Genes'!H$12,"")</f>
        <v/>
      </c>
      <c r="AZ144" s="22" t="str">
        <f ca="1">IF(ISNUMBER(H144-'Choose Housekeeping Genes'!I$12),H144-'Choose Housekeeping Genes'!I$12,"")</f>
        <v/>
      </c>
      <c r="BA144" s="22" t="str">
        <f ca="1">IF(ISNUMBER(I144-'Choose Housekeeping Genes'!J$12),I144-'Choose Housekeeping Genes'!J$12,"")</f>
        <v/>
      </c>
      <c r="BB144" s="22" t="str">
        <f ca="1">IF(ISNUMBER(J144-'Choose Housekeeping Genes'!K$12),J144-'Choose Housekeeping Genes'!K$12,"")</f>
        <v/>
      </c>
      <c r="BC144" s="22" t="str">
        <f ca="1">IF(ISNUMBER(K144-'Choose Housekeeping Genes'!L$12),K144-'Choose Housekeeping Genes'!L$12,"")</f>
        <v/>
      </c>
      <c r="BD144" s="22" t="str">
        <f ca="1">IF(ISNUMBER(L144-'Choose Housekeeping Genes'!M$12),L144-'Choose Housekeeping Genes'!M$12,"")</f>
        <v/>
      </c>
      <c r="BE144" s="22" t="str">
        <f ca="1">IF(ISNUMBER(M144-'Choose Housekeeping Genes'!N$12),M144-'Choose Housekeeping Genes'!N$12,"")</f>
        <v/>
      </c>
      <c r="BF144" s="22" t="str">
        <f ca="1">IF(ISNUMBER(N144-'Choose Housekeeping Genes'!O$12),N144-'Choose Housekeeping Genes'!O$12,"")</f>
        <v/>
      </c>
      <c r="BG144" s="22" t="str">
        <f ca="1">IF(ISNUMBER(O144-'Choose Housekeeping Genes'!P$12),O144-'Choose Housekeeping Genes'!P$12,"")</f>
        <v/>
      </c>
      <c r="BH144" s="22" t="str">
        <f ca="1">IF(ISNUMBER(P144-'Choose Housekeeping Genes'!Q$12),P144-'Choose Housekeeping Genes'!Q$12,"")</f>
        <v/>
      </c>
      <c r="BI144" s="22" t="str">
        <f ca="1">IF(ISNUMBER(Q144-'Choose Housekeeping Genes'!R$12),Q144-'Choose Housekeeping Genes'!R$12,"")</f>
        <v/>
      </c>
      <c r="BJ144" s="22" t="str">
        <f ca="1">IF(ISNUMBER(R144-'Choose Housekeeping Genes'!S$12),R144-'Choose Housekeeping Genes'!S$12,"")</f>
        <v/>
      </c>
      <c r="BK144" s="22" t="str">
        <f ca="1">IF(ISNUMBER(S144-'Choose Housekeeping Genes'!T$12),S144-'Choose Housekeeping Genes'!T$12,"")</f>
        <v/>
      </c>
      <c r="BL144" s="22" t="str">
        <f ca="1">IF(ISNUMBER(T144-'Choose Housekeeping Genes'!U$12),T144-'Choose Housekeeping Genes'!U$12,"")</f>
        <v/>
      </c>
      <c r="BM144" s="22" t="str">
        <f ca="1">IF(ISNUMBER(U144-'Choose Housekeeping Genes'!V$12),U144-'Choose Housekeeping Genes'!V$12,"")</f>
        <v/>
      </c>
      <c r="BN144" s="22" t="str">
        <f ca="1">IF(ISNUMBER(V144-'Choose Housekeeping Genes'!W$12),V144-'Choose Housekeeping Genes'!W$12,"")</f>
        <v/>
      </c>
      <c r="BO144" s="147" t="str">
        <f t="shared" si="92"/>
        <v>PAPAS</v>
      </c>
      <c r="BP144" s="145" t="s">
        <v>158</v>
      </c>
      <c r="BQ144" s="22" t="str">
        <f ca="1">IF(ISNUMBER(Y144-'Choose Housekeeping Genes'!AA$12),Y144-'Choose Housekeeping Genes'!AA$12,"")</f>
        <v/>
      </c>
      <c r="BR144" s="22" t="str">
        <f ca="1">IF(ISNUMBER(Z144-'Choose Housekeeping Genes'!AB$12),Z144-'Choose Housekeeping Genes'!AB$12,"")</f>
        <v/>
      </c>
      <c r="BS144" s="22" t="str">
        <f ca="1">IF(ISNUMBER(AA144-'Choose Housekeeping Genes'!AC$12),AA144-'Choose Housekeeping Genes'!AC$12,"")</f>
        <v/>
      </c>
      <c r="BT144" s="22" t="str">
        <f ca="1">IF(ISNUMBER(AB144-'Choose Housekeeping Genes'!AD$12),AB144-'Choose Housekeeping Genes'!AD$12,"")</f>
        <v/>
      </c>
      <c r="BU144" s="22" t="str">
        <f ca="1">IF(ISNUMBER(AC144-'Choose Housekeeping Genes'!AE$12),AC144-'Choose Housekeeping Genes'!AE$12,"")</f>
        <v/>
      </c>
      <c r="BV144" s="22" t="str">
        <f ca="1">IF(ISNUMBER(AD144-'Choose Housekeeping Genes'!AF$12),AD144-'Choose Housekeeping Genes'!AF$12,"")</f>
        <v/>
      </c>
      <c r="BW144" s="22" t="str">
        <f ca="1">IF(ISNUMBER(AE144-'Choose Housekeeping Genes'!AG$12),AE144-'Choose Housekeeping Genes'!AG$12,"")</f>
        <v/>
      </c>
      <c r="BX144" s="22" t="str">
        <f ca="1">IF(ISNUMBER(AF144-'Choose Housekeeping Genes'!AH$12),AF144-'Choose Housekeeping Genes'!AH$12,"")</f>
        <v/>
      </c>
      <c r="BY144" s="22" t="str">
        <f ca="1">IF(ISNUMBER(AG144-'Choose Housekeeping Genes'!AI$12),AG144-'Choose Housekeeping Genes'!AI$12,"")</f>
        <v/>
      </c>
      <c r="BZ144" s="22" t="str">
        <f ca="1">IF(ISNUMBER(AH144-'Choose Housekeeping Genes'!AJ$12),AH144-'Choose Housekeeping Genes'!AJ$12,"")</f>
        <v/>
      </c>
      <c r="CA144" s="22" t="str">
        <f ca="1">IF(ISNUMBER(AI144-'Choose Housekeeping Genes'!AK$12),AI144-'Choose Housekeeping Genes'!AK$12,"")</f>
        <v/>
      </c>
      <c r="CB144" s="22" t="str">
        <f ca="1">IF(ISNUMBER(AJ144-'Choose Housekeeping Genes'!AL$12),AJ144-'Choose Housekeeping Genes'!AL$12,"")</f>
        <v/>
      </c>
      <c r="CC144" s="22" t="str">
        <f ca="1">IF(ISNUMBER(AK144-'Choose Housekeeping Genes'!AM$12),AK144-'Choose Housekeeping Genes'!AM$12,"")</f>
        <v/>
      </c>
      <c r="CD144" s="22" t="str">
        <f ca="1">IF(ISNUMBER(AL144-'Choose Housekeeping Genes'!AN$12),AL144-'Choose Housekeeping Genes'!AN$12,"")</f>
        <v/>
      </c>
      <c r="CE144" s="22" t="str">
        <f ca="1">IF(ISNUMBER(AM144-'Choose Housekeeping Genes'!AO$12),AM144-'Choose Housekeeping Genes'!AO$12,"")</f>
        <v/>
      </c>
      <c r="CF144" s="22" t="str">
        <f ca="1">IF(ISNUMBER(AN144-'Choose Housekeeping Genes'!AP$12),AN144-'Choose Housekeeping Genes'!AP$12,"")</f>
        <v/>
      </c>
      <c r="CG144" s="22" t="str">
        <f ca="1">IF(ISNUMBER(AO144-'Choose Housekeeping Genes'!AQ$12),AO144-'Choose Housekeeping Genes'!AQ$12,"")</f>
        <v/>
      </c>
      <c r="CH144" s="22" t="str">
        <f ca="1">IF(ISNUMBER(AP144-'Choose Housekeeping Genes'!AR$12),AP144-'Choose Housekeeping Genes'!AR$12,"")</f>
        <v/>
      </c>
      <c r="CI144" s="22" t="str">
        <f ca="1">IF(ISNUMBER(AQ144-'Choose Housekeeping Genes'!AS$12),AQ144-'Choose Housekeeping Genes'!AS$12,"")</f>
        <v/>
      </c>
      <c r="CJ144" s="22" t="str">
        <f ca="1">IF(ISNUMBER(AR144-'Choose Housekeeping Genes'!AT$12),AR144-'Choose Housekeeping Genes'!AT$12,"")</f>
        <v/>
      </c>
      <c r="CK144" s="69" t="e">
        <f t="shared" ca="1" si="93"/>
        <v>#DIV/0!</v>
      </c>
      <c r="CL144" s="148" t="e">
        <f t="shared" ca="1" si="94"/>
        <v>#DIV/0!</v>
      </c>
      <c r="DA144" s="73" t="str">
        <f>'Transcript table'!C152</f>
        <v>PAPAS</v>
      </c>
      <c r="DB144" s="21" t="s">
        <v>158</v>
      </c>
      <c r="DC144" s="68" t="str">
        <f t="shared" ca="1" si="95"/>
        <v/>
      </c>
      <c r="DD144" s="68" t="str">
        <f t="shared" ca="1" si="96"/>
        <v/>
      </c>
      <c r="DE144" s="68" t="str">
        <f t="shared" ca="1" si="97"/>
        <v/>
      </c>
      <c r="DF144" s="68" t="str">
        <f t="shared" ca="1" si="98"/>
        <v/>
      </c>
      <c r="DG144" s="68" t="str">
        <f t="shared" ca="1" si="99"/>
        <v/>
      </c>
      <c r="DH144" s="68" t="str">
        <f t="shared" ca="1" si="100"/>
        <v/>
      </c>
      <c r="DI144" s="68" t="str">
        <f t="shared" ca="1" si="101"/>
        <v/>
      </c>
      <c r="DJ144" s="68" t="str">
        <f t="shared" ca="1" si="102"/>
        <v/>
      </c>
      <c r="DK144" s="68" t="str">
        <f t="shared" ca="1" si="103"/>
        <v/>
      </c>
      <c r="DL144" s="68" t="str">
        <f t="shared" ca="1" si="104"/>
        <v/>
      </c>
      <c r="DM144" s="68" t="str">
        <f t="shared" ca="1" si="105"/>
        <v/>
      </c>
      <c r="DN144" s="68" t="str">
        <f t="shared" ca="1" si="106"/>
        <v/>
      </c>
      <c r="DO144" s="68" t="str">
        <f t="shared" ca="1" si="107"/>
        <v/>
      </c>
      <c r="DP144" s="68" t="str">
        <f t="shared" ca="1" si="108"/>
        <v/>
      </c>
      <c r="DQ144" s="68" t="str">
        <f t="shared" ca="1" si="109"/>
        <v/>
      </c>
      <c r="DR144" s="68" t="str">
        <f t="shared" ca="1" si="110"/>
        <v/>
      </c>
      <c r="DS144" s="68" t="str">
        <f t="shared" ca="1" si="111"/>
        <v/>
      </c>
      <c r="DT144" s="68" t="str">
        <f t="shared" ca="1" si="112"/>
        <v/>
      </c>
      <c r="DU144" s="68" t="str">
        <f t="shared" ca="1" si="113"/>
        <v/>
      </c>
      <c r="DV144" s="68" t="str">
        <f t="shared" ca="1" si="114"/>
        <v/>
      </c>
      <c r="DW144" s="146" t="str">
        <f>'Transcript table'!C152</f>
        <v>PAPAS</v>
      </c>
      <c r="DX144" s="145" t="s">
        <v>158</v>
      </c>
      <c r="DY144" s="68" t="str">
        <f t="shared" ca="1" si="115"/>
        <v/>
      </c>
      <c r="DZ144" s="68" t="str">
        <f t="shared" ca="1" si="116"/>
        <v/>
      </c>
      <c r="EA144" s="68" t="str">
        <f t="shared" ca="1" si="117"/>
        <v/>
      </c>
      <c r="EB144" s="68" t="str">
        <f t="shared" ca="1" si="118"/>
        <v/>
      </c>
      <c r="EC144" s="68" t="str">
        <f t="shared" ca="1" si="119"/>
        <v/>
      </c>
      <c r="ED144" s="68" t="str">
        <f t="shared" ca="1" si="120"/>
        <v/>
      </c>
      <c r="EE144" s="68" t="str">
        <f t="shared" ca="1" si="121"/>
        <v/>
      </c>
      <c r="EF144" s="68" t="str">
        <f t="shared" ca="1" si="122"/>
        <v/>
      </c>
      <c r="EG144" s="68" t="str">
        <f t="shared" ca="1" si="123"/>
        <v/>
      </c>
      <c r="EH144" s="68" t="str">
        <f t="shared" ca="1" si="124"/>
        <v/>
      </c>
      <c r="EI144" s="68" t="str">
        <f t="shared" ca="1" si="125"/>
        <v/>
      </c>
      <c r="EJ144" s="68" t="str">
        <f t="shared" ca="1" si="126"/>
        <v/>
      </c>
      <c r="EK144" s="68" t="str">
        <f t="shared" ca="1" si="127"/>
        <v/>
      </c>
      <c r="EL144" s="68" t="str">
        <f t="shared" ca="1" si="128"/>
        <v/>
      </c>
      <c r="EM144" s="68" t="str">
        <f t="shared" ca="1" si="129"/>
        <v/>
      </c>
      <c r="EN144" s="68" t="str">
        <f t="shared" ca="1" si="130"/>
        <v/>
      </c>
      <c r="EO144" s="68" t="str">
        <f t="shared" ca="1" si="131"/>
        <v/>
      </c>
      <c r="EP144" s="68" t="str">
        <f t="shared" ca="1" si="132"/>
        <v/>
      </c>
      <c r="EQ144" s="68" t="str">
        <f t="shared" ca="1" si="133"/>
        <v/>
      </c>
      <c r="ER144" s="68" t="str">
        <f t="shared" ca="1" si="134"/>
        <v/>
      </c>
    </row>
    <row r="145" spans="1:148" ht="12.75" customHeight="1">
      <c r="A145" s="139" t="str">
        <f>'Test Sample Data'!A145</f>
        <v>Paupar</v>
      </c>
      <c r="B145" s="141" t="s">
        <v>156</v>
      </c>
      <c r="C145" s="22" t="str">
        <f>IF(SUM('Test Sample Data'!C$3:C$194)&gt;10,IF(AND(ISNUMBER('Test Sample Data'!C145),'Test Sample Data'!C145&lt;35,'Test Sample Data'!C145&gt;0),'Test Sample Data'!C145-'Choose Housekeeping Genes'!D$20,35-'Choose Housekeeping Genes'!D$20),"")</f>
        <v/>
      </c>
      <c r="D145" s="22" t="str">
        <f>IF(SUM('Test Sample Data'!D$3:D$194)&gt;10,IF(AND(ISNUMBER('Test Sample Data'!D145),'Test Sample Data'!D145&lt;35,'Test Sample Data'!D145&gt;0),'Test Sample Data'!D145-'Choose Housekeeping Genes'!E$20,35-'Choose Housekeeping Genes'!E$20),"")</f>
        <v/>
      </c>
      <c r="E145" s="22" t="str">
        <f>IF(SUM('Test Sample Data'!E$3:E$194)&gt;10,IF(AND(ISNUMBER('Test Sample Data'!E145),'Test Sample Data'!E145&lt;35,'Test Sample Data'!E145&gt;0),'Test Sample Data'!E145-'Choose Housekeeping Genes'!F$20,35-'Choose Housekeeping Genes'!F$20),"")</f>
        <v/>
      </c>
      <c r="F145" s="22" t="str">
        <f>IF(SUM('Test Sample Data'!F$3:F$194)&gt;10,IF(AND(ISNUMBER('Test Sample Data'!F145),'Test Sample Data'!F145&lt;35,'Test Sample Data'!F145&gt;0),'Test Sample Data'!F145-'Choose Housekeeping Genes'!G$20,35-'Choose Housekeeping Genes'!G$20),"")</f>
        <v/>
      </c>
      <c r="G145" s="22" t="str">
        <f>IF(SUM('Test Sample Data'!G$3:G$194)&gt;10,IF(AND(ISNUMBER('Test Sample Data'!G145),'Test Sample Data'!G145&lt;35,'Test Sample Data'!G145&gt;0),'Test Sample Data'!G145-'Choose Housekeeping Genes'!H$20,35-'Choose Housekeeping Genes'!H$20),"")</f>
        <v/>
      </c>
      <c r="H145" s="22" t="str">
        <f>IF(SUM('Test Sample Data'!H$3:H$194)&gt;10,IF(AND(ISNUMBER('Test Sample Data'!H145),'Test Sample Data'!H145&lt;35,'Test Sample Data'!H145&gt;0),'Test Sample Data'!H145-'Choose Housekeeping Genes'!I$20,35-'Choose Housekeeping Genes'!I$20),"")</f>
        <v/>
      </c>
      <c r="I145" s="22" t="str">
        <f>IF(SUM('Test Sample Data'!I$3:I$194)&gt;10,IF(AND(ISNUMBER('Test Sample Data'!I145),'Test Sample Data'!I145&lt;35,'Test Sample Data'!I145&gt;0),'Test Sample Data'!I145-'Choose Housekeeping Genes'!J$20,35-'Choose Housekeeping Genes'!J$20),"")</f>
        <v/>
      </c>
      <c r="J145" s="22" t="str">
        <f>IF(SUM('Test Sample Data'!J$3:J$194)&gt;10,IF(AND(ISNUMBER('Test Sample Data'!J145),'Test Sample Data'!J145&lt;35,'Test Sample Data'!J145&gt;0),'Test Sample Data'!J145-'Choose Housekeeping Genes'!K$20,35-'Choose Housekeeping Genes'!K$20),"")</f>
        <v/>
      </c>
      <c r="K145" s="22" t="str">
        <f>IF(SUM('Test Sample Data'!K$3:K$194)&gt;10,IF(AND(ISNUMBER('Test Sample Data'!K145),'Test Sample Data'!K145&lt;35,'Test Sample Data'!K145&gt;0),'Test Sample Data'!K145-'Choose Housekeeping Genes'!L$20,35-'Choose Housekeeping Genes'!L$20),"")</f>
        <v/>
      </c>
      <c r="L145" s="22" t="str">
        <f>IF(SUM('Test Sample Data'!L$3:L$194)&gt;10,IF(AND(ISNUMBER('Test Sample Data'!L145),'Test Sample Data'!L145&lt;35,'Test Sample Data'!L145&gt;0),'Test Sample Data'!L145-'Choose Housekeeping Genes'!M$20,35-'Choose Housekeeping Genes'!M$20),"")</f>
        <v/>
      </c>
      <c r="M145" s="22" t="str">
        <f>IF(SUM('Test Sample Data'!M$3:M$194)&gt;10,IF(AND(ISNUMBER('Test Sample Data'!M145),'Test Sample Data'!M145&lt;35,'Test Sample Data'!M145&gt;0),'Test Sample Data'!M145-'Choose Housekeeping Genes'!N$20,35-'Choose Housekeeping Genes'!N$20),"")</f>
        <v/>
      </c>
      <c r="N145" s="22" t="str">
        <f>IF(SUM('Test Sample Data'!N$3:N$194)&gt;10,IF(AND(ISNUMBER('Test Sample Data'!N145),'Test Sample Data'!N145&lt;35,'Test Sample Data'!N145&gt;0),'Test Sample Data'!N145-'Choose Housekeeping Genes'!O$20,35-'Choose Housekeeping Genes'!O$20),"")</f>
        <v/>
      </c>
      <c r="O145" s="22" t="str">
        <f>IF(SUM('Test Sample Data'!O$3:O$194)&gt;10,IF(AND(ISNUMBER('Test Sample Data'!O145),'Test Sample Data'!O145&lt;35,'Test Sample Data'!O145&gt;0),'Test Sample Data'!O145-'Choose Housekeeping Genes'!P$20,35-'Choose Housekeeping Genes'!P$20),"")</f>
        <v/>
      </c>
      <c r="P145" s="22" t="str">
        <f>IF(SUM('Test Sample Data'!P$3:P$194)&gt;10,IF(AND(ISNUMBER('Test Sample Data'!P145),'Test Sample Data'!P145&lt;35,'Test Sample Data'!P145&gt;0),'Test Sample Data'!P145-'Choose Housekeeping Genes'!Q$20,35-'Choose Housekeeping Genes'!Q$20),"")</f>
        <v/>
      </c>
      <c r="Q145" s="22" t="str">
        <f>IF(SUM('Test Sample Data'!Q$3:Q$194)&gt;10,IF(AND(ISNUMBER('Test Sample Data'!Q145),'Test Sample Data'!Q145&lt;35,'Test Sample Data'!Q145&gt;0),'Test Sample Data'!Q145-'Choose Housekeeping Genes'!R$20,35-'Choose Housekeeping Genes'!R$20),"")</f>
        <v/>
      </c>
      <c r="R145" s="22" t="str">
        <f>IF(SUM('Test Sample Data'!R$3:R$194)&gt;10,IF(AND(ISNUMBER('Test Sample Data'!R145),'Test Sample Data'!R145&lt;35,'Test Sample Data'!R145&gt;0),'Test Sample Data'!R145-'Choose Housekeeping Genes'!S$20,35-'Choose Housekeeping Genes'!S$20),"")</f>
        <v/>
      </c>
      <c r="S145" s="22" t="str">
        <f>IF(SUM('Test Sample Data'!S$3:S$194)&gt;10,IF(AND(ISNUMBER('Test Sample Data'!S145),'Test Sample Data'!S145&lt;35,'Test Sample Data'!S145&gt;0),'Test Sample Data'!S145-'Choose Housekeeping Genes'!T$20,35-'Choose Housekeeping Genes'!T$20),"")</f>
        <v/>
      </c>
      <c r="T145" s="22" t="str">
        <f>IF(SUM('Test Sample Data'!T$3:T$194)&gt;10,IF(AND(ISNUMBER('Test Sample Data'!T145),'Test Sample Data'!T145&lt;35,'Test Sample Data'!T145&gt;0),'Test Sample Data'!T145-'Choose Housekeeping Genes'!U$20,35-'Choose Housekeeping Genes'!U$20),"")</f>
        <v/>
      </c>
      <c r="U145" s="22" t="str">
        <f>IF(SUM('Test Sample Data'!U$3:U$194)&gt;10,IF(AND(ISNUMBER('Test Sample Data'!U145),'Test Sample Data'!U145&lt;35,'Test Sample Data'!U145&gt;0),'Test Sample Data'!U145-'Choose Housekeeping Genes'!V$20,35-'Choose Housekeeping Genes'!V$20),"")</f>
        <v/>
      </c>
      <c r="V145" s="22" t="str">
        <f>IF(SUM('Test Sample Data'!V$3:V$194)&gt;10,IF(AND(ISNUMBER('Test Sample Data'!V145),'Test Sample Data'!V145&lt;35,'Test Sample Data'!V145&gt;0),'Test Sample Data'!V145-'Choose Housekeeping Genes'!W$20,35-'Choose Housekeeping Genes'!W$20),"")</f>
        <v/>
      </c>
      <c r="W145" s="144" t="str">
        <f>'Control Sample Data'!A145</f>
        <v>Paupar</v>
      </c>
      <c r="X145" s="145" t="s">
        <v>156</v>
      </c>
      <c r="Y145" s="22" t="str">
        <f>IF(SUM('Control Sample Data'!C$3:C$194)&gt;10,IF(AND(ISNUMBER('Control Sample Data'!C145),'Control Sample Data'!C145&lt;35,'Control Sample Data'!C145&gt;0),'Control Sample Data'!C145-'Choose Housekeeping Genes'!AA$20,35-'Choose Housekeeping Genes'!AA$20),"")</f>
        <v/>
      </c>
      <c r="Z145" s="22" t="str">
        <f>IF(SUM('Control Sample Data'!D$3:D$194)&gt;10,IF(AND(ISNUMBER('Control Sample Data'!D145),'Control Sample Data'!D145&lt;35,'Control Sample Data'!D145&gt;0),'Control Sample Data'!D145-'Choose Housekeeping Genes'!AB$20,35-'Choose Housekeeping Genes'!AB$20),"")</f>
        <v/>
      </c>
      <c r="AA145" s="22" t="str">
        <f>IF(SUM('Control Sample Data'!E$3:E$194)&gt;10,IF(AND(ISNUMBER('Control Sample Data'!E145),'Control Sample Data'!E145&lt;35,'Control Sample Data'!E145&gt;0),'Control Sample Data'!E145-'Choose Housekeeping Genes'!AC$20,35-'Choose Housekeeping Genes'!AC$20),"")</f>
        <v/>
      </c>
      <c r="AB145" s="22" t="str">
        <f>IF(SUM('Control Sample Data'!F$3:F$194)&gt;10,IF(AND(ISNUMBER('Control Sample Data'!F145),'Control Sample Data'!F145&lt;35,'Control Sample Data'!F145&gt;0),'Control Sample Data'!F145-'Choose Housekeeping Genes'!AD$20,35-'Choose Housekeeping Genes'!AD$20),"")</f>
        <v/>
      </c>
      <c r="AC145" s="22" t="str">
        <f>IF(SUM('Control Sample Data'!G$3:G$194)&gt;10,IF(AND(ISNUMBER('Control Sample Data'!G145),'Control Sample Data'!G145&lt;35,'Control Sample Data'!G145&gt;0),'Control Sample Data'!G145-'Choose Housekeeping Genes'!AE$20,35-'Choose Housekeeping Genes'!AE$20),"")</f>
        <v/>
      </c>
      <c r="AD145" s="22" t="str">
        <f>IF(SUM('Control Sample Data'!H$3:H$194)&gt;10,IF(AND(ISNUMBER('Control Sample Data'!H145),'Control Sample Data'!H145&lt;35,'Control Sample Data'!H145&gt;0),'Control Sample Data'!H145-'Choose Housekeeping Genes'!AF$20,35-'Choose Housekeeping Genes'!AF$20),"")</f>
        <v/>
      </c>
      <c r="AE145" s="22" t="str">
        <f>IF(SUM('Control Sample Data'!I$3:I$194)&gt;10,IF(AND(ISNUMBER('Control Sample Data'!I145),'Control Sample Data'!I145&lt;35,'Control Sample Data'!I145&gt;0),'Control Sample Data'!I145-'Choose Housekeeping Genes'!AG$20,35-'Choose Housekeeping Genes'!AG$20),"")</f>
        <v/>
      </c>
      <c r="AF145" s="22" t="str">
        <f>IF(SUM('Control Sample Data'!J$3:J$194)&gt;10,IF(AND(ISNUMBER('Control Sample Data'!J145),'Control Sample Data'!J145&lt;35,'Control Sample Data'!J145&gt;0),'Control Sample Data'!J145-'Choose Housekeeping Genes'!AH$20,35-'Choose Housekeeping Genes'!AH$20),"")</f>
        <v/>
      </c>
      <c r="AG145" s="22" t="str">
        <f>IF(SUM('Control Sample Data'!K$3:K$194)&gt;10,IF(AND(ISNUMBER('Control Sample Data'!K145),'Control Sample Data'!K145&lt;35,'Control Sample Data'!K145&gt;0),'Control Sample Data'!K145-'Choose Housekeeping Genes'!AI$20,35-'Choose Housekeeping Genes'!AI$20),"")</f>
        <v/>
      </c>
      <c r="AH145" s="22" t="str">
        <f>IF(SUM('Control Sample Data'!L$3:L$194)&gt;10,IF(AND(ISNUMBER('Control Sample Data'!L145),'Control Sample Data'!L145&lt;35,'Control Sample Data'!L145&gt;0),'Control Sample Data'!L145-'Choose Housekeeping Genes'!AJ$20,35-'Choose Housekeeping Genes'!AJ$20),"")</f>
        <v/>
      </c>
      <c r="AI145" s="22" t="str">
        <f>IF(SUM('Control Sample Data'!M$3:M$194)&gt;10,IF(AND(ISNUMBER('Control Sample Data'!M145),'Control Sample Data'!M145&lt;35,'Control Sample Data'!M145&gt;0),'Control Sample Data'!M145-'Choose Housekeeping Genes'!AK$20,35-'Choose Housekeeping Genes'!AK$20),"")</f>
        <v/>
      </c>
      <c r="AJ145" s="22" t="str">
        <f>IF(SUM('Control Sample Data'!N$3:N$194)&gt;10,IF(AND(ISNUMBER('Control Sample Data'!N145),'Control Sample Data'!N145&lt;35,'Control Sample Data'!N145&gt;0),'Control Sample Data'!N145-'Choose Housekeeping Genes'!AL$20,35-'Choose Housekeeping Genes'!AL$20),"")</f>
        <v/>
      </c>
      <c r="AK145" s="22" t="str">
        <f>IF(SUM('Control Sample Data'!O$3:O$194)&gt;10,IF(AND(ISNUMBER('Control Sample Data'!O145),'Control Sample Data'!O145&lt;35,'Control Sample Data'!O145&gt;0),'Control Sample Data'!O145-'Choose Housekeeping Genes'!AM$20,35-'Choose Housekeeping Genes'!AM$20),"")</f>
        <v/>
      </c>
      <c r="AL145" s="22" t="str">
        <f>IF(SUM('Control Sample Data'!P$3:P$194)&gt;10,IF(AND(ISNUMBER('Control Sample Data'!P145),'Control Sample Data'!P145&lt;35,'Control Sample Data'!P145&gt;0),'Control Sample Data'!P145-'Choose Housekeeping Genes'!AN$20,35-'Choose Housekeeping Genes'!AN$20),"")</f>
        <v/>
      </c>
      <c r="AM145" s="22" t="str">
        <f>IF(SUM('Control Sample Data'!Q$3:Q$194)&gt;10,IF(AND(ISNUMBER('Control Sample Data'!Q145),'Control Sample Data'!Q145&lt;35,'Control Sample Data'!Q145&gt;0),'Control Sample Data'!Q145-'Choose Housekeeping Genes'!AO$20,35-'Choose Housekeeping Genes'!AO$20),"")</f>
        <v/>
      </c>
      <c r="AN145" s="22" t="str">
        <f>IF(SUM('Control Sample Data'!R$3:R$194)&gt;10,IF(AND(ISNUMBER('Control Sample Data'!R145),'Control Sample Data'!R145&lt;35,'Control Sample Data'!R145&gt;0),'Control Sample Data'!R145-'Choose Housekeeping Genes'!AP$20,35-'Choose Housekeeping Genes'!AP$20),"")</f>
        <v/>
      </c>
      <c r="AO145" s="22" t="str">
        <f>IF(SUM('Control Sample Data'!S$3:S$194)&gt;10,IF(AND(ISNUMBER('Control Sample Data'!S145),'Control Sample Data'!S145&lt;35,'Control Sample Data'!S145&gt;0),'Control Sample Data'!S145-'Choose Housekeeping Genes'!AQ$20,35-'Choose Housekeeping Genes'!AQ$20),"")</f>
        <v/>
      </c>
      <c r="AP145" s="22" t="str">
        <f>IF(SUM('Control Sample Data'!T$3:T$194)&gt;10,IF(AND(ISNUMBER('Control Sample Data'!T145),'Control Sample Data'!T145&lt;35,'Control Sample Data'!T145&gt;0),'Control Sample Data'!T145-'Choose Housekeeping Genes'!AR$20,35-'Choose Housekeeping Genes'!AR$20),"")</f>
        <v/>
      </c>
      <c r="AQ145" s="22" t="str">
        <f>IF(SUM('Control Sample Data'!U$3:U$194)&gt;10,IF(AND(ISNUMBER('Control Sample Data'!U145),'Control Sample Data'!U145&lt;35,'Control Sample Data'!U145&gt;0),'Control Sample Data'!U145-'Choose Housekeeping Genes'!AS$20,35-'Choose Housekeeping Genes'!AS$20),"")</f>
        <v/>
      </c>
      <c r="AR145" s="22" t="str">
        <f>IF(SUM('Control Sample Data'!V$3:V$194)&gt;10,IF(AND(ISNUMBER('Control Sample Data'!V145),'Control Sample Data'!V145&lt;35,'Control Sample Data'!V145&gt;0),'Control Sample Data'!V145-'Choose Housekeeping Genes'!AT$20,35-'Choose Housekeeping Genes'!AT$20),"")</f>
        <v/>
      </c>
      <c r="AS145" s="73" t="str">
        <f>'Control Sample Data'!A145</f>
        <v>Paupar</v>
      </c>
      <c r="AT145" s="21" t="s">
        <v>156</v>
      </c>
      <c r="AU145" s="22" t="str">
        <f ca="1">IF(ISNUMBER(C145-'Choose Housekeeping Genes'!D$12),C145-'Choose Housekeeping Genes'!D$12,"")</f>
        <v/>
      </c>
      <c r="AV145" s="22" t="str">
        <f ca="1">IF(ISNUMBER(D145-'Choose Housekeeping Genes'!E$12),D145-'Choose Housekeeping Genes'!E$12,"")</f>
        <v/>
      </c>
      <c r="AW145" s="22" t="str">
        <f ca="1">IF(ISNUMBER(E145-'Choose Housekeeping Genes'!F$12),E145-'Choose Housekeeping Genes'!F$12,"")</f>
        <v/>
      </c>
      <c r="AX145" s="22" t="str">
        <f ca="1">IF(ISNUMBER(F145-'Choose Housekeeping Genes'!G$12),F145-'Choose Housekeeping Genes'!G$12,"")</f>
        <v/>
      </c>
      <c r="AY145" s="22" t="str">
        <f ca="1">IF(ISNUMBER(G145-'Choose Housekeeping Genes'!H$12),G145-'Choose Housekeeping Genes'!H$12,"")</f>
        <v/>
      </c>
      <c r="AZ145" s="22" t="str">
        <f ca="1">IF(ISNUMBER(H145-'Choose Housekeeping Genes'!I$12),H145-'Choose Housekeeping Genes'!I$12,"")</f>
        <v/>
      </c>
      <c r="BA145" s="22" t="str">
        <f ca="1">IF(ISNUMBER(I145-'Choose Housekeeping Genes'!J$12),I145-'Choose Housekeeping Genes'!J$12,"")</f>
        <v/>
      </c>
      <c r="BB145" s="22" t="str">
        <f ca="1">IF(ISNUMBER(J145-'Choose Housekeeping Genes'!K$12),J145-'Choose Housekeeping Genes'!K$12,"")</f>
        <v/>
      </c>
      <c r="BC145" s="22" t="str">
        <f ca="1">IF(ISNUMBER(K145-'Choose Housekeeping Genes'!L$12),K145-'Choose Housekeeping Genes'!L$12,"")</f>
        <v/>
      </c>
      <c r="BD145" s="22" t="str">
        <f ca="1">IF(ISNUMBER(L145-'Choose Housekeeping Genes'!M$12),L145-'Choose Housekeeping Genes'!M$12,"")</f>
        <v/>
      </c>
      <c r="BE145" s="22" t="str">
        <f ca="1">IF(ISNUMBER(M145-'Choose Housekeeping Genes'!N$12),M145-'Choose Housekeeping Genes'!N$12,"")</f>
        <v/>
      </c>
      <c r="BF145" s="22" t="str">
        <f ca="1">IF(ISNUMBER(N145-'Choose Housekeeping Genes'!O$12),N145-'Choose Housekeeping Genes'!O$12,"")</f>
        <v/>
      </c>
      <c r="BG145" s="22" t="str">
        <f ca="1">IF(ISNUMBER(O145-'Choose Housekeeping Genes'!P$12),O145-'Choose Housekeeping Genes'!P$12,"")</f>
        <v/>
      </c>
      <c r="BH145" s="22" t="str">
        <f ca="1">IF(ISNUMBER(P145-'Choose Housekeeping Genes'!Q$12),P145-'Choose Housekeeping Genes'!Q$12,"")</f>
        <v/>
      </c>
      <c r="BI145" s="22" t="str">
        <f ca="1">IF(ISNUMBER(Q145-'Choose Housekeeping Genes'!R$12),Q145-'Choose Housekeeping Genes'!R$12,"")</f>
        <v/>
      </c>
      <c r="BJ145" s="22" t="str">
        <f ca="1">IF(ISNUMBER(R145-'Choose Housekeeping Genes'!S$12),R145-'Choose Housekeeping Genes'!S$12,"")</f>
        <v/>
      </c>
      <c r="BK145" s="22" t="str">
        <f ca="1">IF(ISNUMBER(S145-'Choose Housekeeping Genes'!T$12),S145-'Choose Housekeeping Genes'!T$12,"")</f>
        <v/>
      </c>
      <c r="BL145" s="22" t="str">
        <f ca="1">IF(ISNUMBER(T145-'Choose Housekeeping Genes'!U$12),T145-'Choose Housekeeping Genes'!U$12,"")</f>
        <v/>
      </c>
      <c r="BM145" s="22" t="str">
        <f ca="1">IF(ISNUMBER(U145-'Choose Housekeeping Genes'!V$12),U145-'Choose Housekeeping Genes'!V$12,"")</f>
        <v/>
      </c>
      <c r="BN145" s="22" t="str">
        <f ca="1">IF(ISNUMBER(V145-'Choose Housekeeping Genes'!W$12),V145-'Choose Housekeeping Genes'!W$12,"")</f>
        <v/>
      </c>
      <c r="BO145" s="147" t="str">
        <f t="shared" si="92"/>
        <v>Paupar</v>
      </c>
      <c r="BP145" s="145" t="s">
        <v>156</v>
      </c>
      <c r="BQ145" s="22" t="str">
        <f ca="1">IF(ISNUMBER(Y145-'Choose Housekeeping Genes'!AA$12),Y145-'Choose Housekeeping Genes'!AA$12,"")</f>
        <v/>
      </c>
      <c r="BR145" s="22" t="str">
        <f ca="1">IF(ISNUMBER(Z145-'Choose Housekeeping Genes'!AB$12),Z145-'Choose Housekeeping Genes'!AB$12,"")</f>
        <v/>
      </c>
      <c r="BS145" s="22" t="str">
        <f ca="1">IF(ISNUMBER(AA145-'Choose Housekeeping Genes'!AC$12),AA145-'Choose Housekeeping Genes'!AC$12,"")</f>
        <v/>
      </c>
      <c r="BT145" s="22" t="str">
        <f ca="1">IF(ISNUMBER(AB145-'Choose Housekeeping Genes'!AD$12),AB145-'Choose Housekeeping Genes'!AD$12,"")</f>
        <v/>
      </c>
      <c r="BU145" s="22" t="str">
        <f ca="1">IF(ISNUMBER(AC145-'Choose Housekeeping Genes'!AE$12),AC145-'Choose Housekeeping Genes'!AE$12,"")</f>
        <v/>
      </c>
      <c r="BV145" s="22" t="str">
        <f ca="1">IF(ISNUMBER(AD145-'Choose Housekeeping Genes'!AF$12),AD145-'Choose Housekeeping Genes'!AF$12,"")</f>
        <v/>
      </c>
      <c r="BW145" s="22" t="str">
        <f ca="1">IF(ISNUMBER(AE145-'Choose Housekeeping Genes'!AG$12),AE145-'Choose Housekeeping Genes'!AG$12,"")</f>
        <v/>
      </c>
      <c r="BX145" s="22" t="str">
        <f ca="1">IF(ISNUMBER(AF145-'Choose Housekeeping Genes'!AH$12),AF145-'Choose Housekeeping Genes'!AH$12,"")</f>
        <v/>
      </c>
      <c r="BY145" s="22" t="str">
        <f ca="1">IF(ISNUMBER(AG145-'Choose Housekeeping Genes'!AI$12),AG145-'Choose Housekeeping Genes'!AI$12,"")</f>
        <v/>
      </c>
      <c r="BZ145" s="22" t="str">
        <f ca="1">IF(ISNUMBER(AH145-'Choose Housekeeping Genes'!AJ$12),AH145-'Choose Housekeeping Genes'!AJ$12,"")</f>
        <v/>
      </c>
      <c r="CA145" s="22" t="str">
        <f ca="1">IF(ISNUMBER(AI145-'Choose Housekeeping Genes'!AK$12),AI145-'Choose Housekeeping Genes'!AK$12,"")</f>
        <v/>
      </c>
      <c r="CB145" s="22" t="str">
        <f ca="1">IF(ISNUMBER(AJ145-'Choose Housekeeping Genes'!AL$12),AJ145-'Choose Housekeeping Genes'!AL$12,"")</f>
        <v/>
      </c>
      <c r="CC145" s="22" t="str">
        <f ca="1">IF(ISNUMBER(AK145-'Choose Housekeeping Genes'!AM$12),AK145-'Choose Housekeeping Genes'!AM$12,"")</f>
        <v/>
      </c>
      <c r="CD145" s="22" t="str">
        <f ca="1">IF(ISNUMBER(AL145-'Choose Housekeeping Genes'!AN$12),AL145-'Choose Housekeeping Genes'!AN$12,"")</f>
        <v/>
      </c>
      <c r="CE145" s="22" t="str">
        <f ca="1">IF(ISNUMBER(AM145-'Choose Housekeeping Genes'!AO$12),AM145-'Choose Housekeeping Genes'!AO$12,"")</f>
        <v/>
      </c>
      <c r="CF145" s="22" t="str">
        <f ca="1">IF(ISNUMBER(AN145-'Choose Housekeeping Genes'!AP$12),AN145-'Choose Housekeeping Genes'!AP$12,"")</f>
        <v/>
      </c>
      <c r="CG145" s="22" t="str">
        <f ca="1">IF(ISNUMBER(AO145-'Choose Housekeeping Genes'!AQ$12),AO145-'Choose Housekeeping Genes'!AQ$12,"")</f>
        <v/>
      </c>
      <c r="CH145" s="22" t="str">
        <f ca="1">IF(ISNUMBER(AP145-'Choose Housekeeping Genes'!AR$12),AP145-'Choose Housekeeping Genes'!AR$12,"")</f>
        <v/>
      </c>
      <c r="CI145" s="22" t="str">
        <f ca="1">IF(ISNUMBER(AQ145-'Choose Housekeeping Genes'!AS$12),AQ145-'Choose Housekeeping Genes'!AS$12,"")</f>
        <v/>
      </c>
      <c r="CJ145" s="22" t="str">
        <f ca="1">IF(ISNUMBER(AR145-'Choose Housekeeping Genes'!AT$12),AR145-'Choose Housekeeping Genes'!AT$12,"")</f>
        <v/>
      </c>
      <c r="CK145" s="69" t="e">
        <f t="shared" ca="1" si="93"/>
        <v>#DIV/0!</v>
      </c>
      <c r="CL145" s="148" t="e">
        <f t="shared" ca="1" si="94"/>
        <v>#DIV/0!</v>
      </c>
      <c r="DA145" s="73" t="str">
        <f>'Transcript table'!C153</f>
        <v>Paupar</v>
      </c>
      <c r="DB145" s="21" t="s">
        <v>156</v>
      </c>
      <c r="DC145" s="68" t="str">
        <f t="shared" ca="1" si="95"/>
        <v/>
      </c>
      <c r="DD145" s="68" t="str">
        <f t="shared" ca="1" si="96"/>
        <v/>
      </c>
      <c r="DE145" s="68" t="str">
        <f t="shared" ca="1" si="97"/>
        <v/>
      </c>
      <c r="DF145" s="68" t="str">
        <f t="shared" ca="1" si="98"/>
        <v/>
      </c>
      <c r="DG145" s="68" t="str">
        <f t="shared" ca="1" si="99"/>
        <v/>
      </c>
      <c r="DH145" s="68" t="str">
        <f t="shared" ca="1" si="100"/>
        <v/>
      </c>
      <c r="DI145" s="68" t="str">
        <f t="shared" ca="1" si="101"/>
        <v/>
      </c>
      <c r="DJ145" s="68" t="str">
        <f t="shared" ca="1" si="102"/>
        <v/>
      </c>
      <c r="DK145" s="68" t="str">
        <f t="shared" ca="1" si="103"/>
        <v/>
      </c>
      <c r="DL145" s="68" t="str">
        <f t="shared" ca="1" si="104"/>
        <v/>
      </c>
      <c r="DM145" s="68" t="str">
        <f t="shared" ca="1" si="105"/>
        <v/>
      </c>
      <c r="DN145" s="68" t="str">
        <f t="shared" ca="1" si="106"/>
        <v/>
      </c>
      <c r="DO145" s="68" t="str">
        <f t="shared" ca="1" si="107"/>
        <v/>
      </c>
      <c r="DP145" s="68" t="str">
        <f t="shared" ca="1" si="108"/>
        <v/>
      </c>
      <c r="DQ145" s="68" t="str">
        <f t="shared" ca="1" si="109"/>
        <v/>
      </c>
      <c r="DR145" s="68" t="str">
        <f t="shared" ca="1" si="110"/>
        <v/>
      </c>
      <c r="DS145" s="68" t="str">
        <f t="shared" ca="1" si="111"/>
        <v/>
      </c>
      <c r="DT145" s="68" t="str">
        <f t="shared" ca="1" si="112"/>
        <v/>
      </c>
      <c r="DU145" s="68" t="str">
        <f t="shared" ca="1" si="113"/>
        <v/>
      </c>
      <c r="DV145" s="68" t="str">
        <f t="shared" ca="1" si="114"/>
        <v/>
      </c>
      <c r="DW145" s="146" t="str">
        <f>'Transcript table'!C153</f>
        <v>Paupar</v>
      </c>
      <c r="DX145" s="145" t="s">
        <v>156</v>
      </c>
      <c r="DY145" s="68" t="str">
        <f t="shared" ca="1" si="115"/>
        <v/>
      </c>
      <c r="DZ145" s="68" t="str">
        <f t="shared" ca="1" si="116"/>
        <v/>
      </c>
      <c r="EA145" s="68" t="str">
        <f t="shared" ca="1" si="117"/>
        <v/>
      </c>
      <c r="EB145" s="68" t="str">
        <f t="shared" ca="1" si="118"/>
        <v/>
      </c>
      <c r="EC145" s="68" t="str">
        <f t="shared" ca="1" si="119"/>
        <v/>
      </c>
      <c r="ED145" s="68" t="str">
        <f t="shared" ca="1" si="120"/>
        <v/>
      </c>
      <c r="EE145" s="68" t="str">
        <f t="shared" ca="1" si="121"/>
        <v/>
      </c>
      <c r="EF145" s="68" t="str">
        <f t="shared" ca="1" si="122"/>
        <v/>
      </c>
      <c r="EG145" s="68" t="str">
        <f t="shared" ca="1" si="123"/>
        <v/>
      </c>
      <c r="EH145" s="68" t="str">
        <f t="shared" ca="1" si="124"/>
        <v/>
      </c>
      <c r="EI145" s="68" t="str">
        <f t="shared" ca="1" si="125"/>
        <v/>
      </c>
      <c r="EJ145" s="68" t="str">
        <f t="shared" ca="1" si="126"/>
        <v/>
      </c>
      <c r="EK145" s="68" t="str">
        <f t="shared" ca="1" si="127"/>
        <v/>
      </c>
      <c r="EL145" s="68" t="str">
        <f t="shared" ca="1" si="128"/>
        <v/>
      </c>
      <c r="EM145" s="68" t="str">
        <f t="shared" ca="1" si="129"/>
        <v/>
      </c>
      <c r="EN145" s="68" t="str">
        <f t="shared" ca="1" si="130"/>
        <v/>
      </c>
      <c r="EO145" s="68" t="str">
        <f t="shared" ca="1" si="131"/>
        <v/>
      </c>
      <c r="EP145" s="68" t="str">
        <f t="shared" ca="1" si="132"/>
        <v/>
      </c>
      <c r="EQ145" s="68" t="str">
        <f t="shared" ca="1" si="133"/>
        <v/>
      </c>
      <c r="ER145" s="68" t="str">
        <f t="shared" ca="1" si="134"/>
        <v/>
      </c>
    </row>
    <row r="146" spans="1:148" ht="12.75" customHeight="1">
      <c r="A146" s="139" t="str">
        <f>'Test Sample Data'!A146</f>
        <v>Pinc</v>
      </c>
      <c r="B146" s="141" t="s">
        <v>154</v>
      </c>
      <c r="C146" s="22" t="str">
        <f>IF(SUM('Test Sample Data'!C$3:C$194)&gt;10,IF(AND(ISNUMBER('Test Sample Data'!C146),'Test Sample Data'!C146&lt;35,'Test Sample Data'!C146&gt;0),'Test Sample Data'!C146-'Choose Housekeeping Genes'!D$20,35-'Choose Housekeeping Genes'!D$20),"")</f>
        <v/>
      </c>
      <c r="D146" s="22" t="str">
        <f>IF(SUM('Test Sample Data'!D$3:D$194)&gt;10,IF(AND(ISNUMBER('Test Sample Data'!D146),'Test Sample Data'!D146&lt;35,'Test Sample Data'!D146&gt;0),'Test Sample Data'!D146-'Choose Housekeeping Genes'!E$20,35-'Choose Housekeeping Genes'!E$20),"")</f>
        <v/>
      </c>
      <c r="E146" s="22" t="str">
        <f>IF(SUM('Test Sample Data'!E$3:E$194)&gt;10,IF(AND(ISNUMBER('Test Sample Data'!E146),'Test Sample Data'!E146&lt;35,'Test Sample Data'!E146&gt;0),'Test Sample Data'!E146-'Choose Housekeeping Genes'!F$20,35-'Choose Housekeeping Genes'!F$20),"")</f>
        <v/>
      </c>
      <c r="F146" s="22" t="str">
        <f>IF(SUM('Test Sample Data'!F$3:F$194)&gt;10,IF(AND(ISNUMBER('Test Sample Data'!F146),'Test Sample Data'!F146&lt;35,'Test Sample Data'!F146&gt;0),'Test Sample Data'!F146-'Choose Housekeeping Genes'!G$20,35-'Choose Housekeeping Genes'!G$20),"")</f>
        <v/>
      </c>
      <c r="G146" s="22" t="str">
        <f>IF(SUM('Test Sample Data'!G$3:G$194)&gt;10,IF(AND(ISNUMBER('Test Sample Data'!G146),'Test Sample Data'!G146&lt;35,'Test Sample Data'!G146&gt;0),'Test Sample Data'!G146-'Choose Housekeeping Genes'!H$20,35-'Choose Housekeeping Genes'!H$20),"")</f>
        <v/>
      </c>
      <c r="H146" s="22" t="str">
        <f>IF(SUM('Test Sample Data'!H$3:H$194)&gt;10,IF(AND(ISNUMBER('Test Sample Data'!H146),'Test Sample Data'!H146&lt;35,'Test Sample Data'!H146&gt;0),'Test Sample Data'!H146-'Choose Housekeeping Genes'!I$20,35-'Choose Housekeeping Genes'!I$20),"")</f>
        <v/>
      </c>
      <c r="I146" s="22" t="str">
        <f>IF(SUM('Test Sample Data'!I$3:I$194)&gt;10,IF(AND(ISNUMBER('Test Sample Data'!I146),'Test Sample Data'!I146&lt;35,'Test Sample Data'!I146&gt;0),'Test Sample Data'!I146-'Choose Housekeeping Genes'!J$20,35-'Choose Housekeeping Genes'!J$20),"")</f>
        <v/>
      </c>
      <c r="J146" s="22" t="str">
        <f>IF(SUM('Test Sample Data'!J$3:J$194)&gt;10,IF(AND(ISNUMBER('Test Sample Data'!J146),'Test Sample Data'!J146&lt;35,'Test Sample Data'!J146&gt;0),'Test Sample Data'!J146-'Choose Housekeeping Genes'!K$20,35-'Choose Housekeeping Genes'!K$20),"")</f>
        <v/>
      </c>
      <c r="K146" s="22" t="str">
        <f>IF(SUM('Test Sample Data'!K$3:K$194)&gt;10,IF(AND(ISNUMBER('Test Sample Data'!K146),'Test Sample Data'!K146&lt;35,'Test Sample Data'!K146&gt;0),'Test Sample Data'!K146-'Choose Housekeeping Genes'!L$20,35-'Choose Housekeeping Genes'!L$20),"")</f>
        <v/>
      </c>
      <c r="L146" s="22" t="str">
        <f>IF(SUM('Test Sample Data'!L$3:L$194)&gt;10,IF(AND(ISNUMBER('Test Sample Data'!L146),'Test Sample Data'!L146&lt;35,'Test Sample Data'!L146&gt;0),'Test Sample Data'!L146-'Choose Housekeeping Genes'!M$20,35-'Choose Housekeeping Genes'!M$20),"")</f>
        <v/>
      </c>
      <c r="M146" s="22" t="str">
        <f>IF(SUM('Test Sample Data'!M$3:M$194)&gt;10,IF(AND(ISNUMBER('Test Sample Data'!M146),'Test Sample Data'!M146&lt;35,'Test Sample Data'!M146&gt;0),'Test Sample Data'!M146-'Choose Housekeeping Genes'!N$20,35-'Choose Housekeeping Genes'!N$20),"")</f>
        <v/>
      </c>
      <c r="N146" s="22" t="str">
        <f>IF(SUM('Test Sample Data'!N$3:N$194)&gt;10,IF(AND(ISNUMBER('Test Sample Data'!N146),'Test Sample Data'!N146&lt;35,'Test Sample Data'!N146&gt;0),'Test Sample Data'!N146-'Choose Housekeeping Genes'!O$20,35-'Choose Housekeeping Genes'!O$20),"")</f>
        <v/>
      </c>
      <c r="O146" s="22" t="str">
        <f>IF(SUM('Test Sample Data'!O$3:O$194)&gt;10,IF(AND(ISNUMBER('Test Sample Data'!O146),'Test Sample Data'!O146&lt;35,'Test Sample Data'!O146&gt;0),'Test Sample Data'!O146-'Choose Housekeeping Genes'!P$20,35-'Choose Housekeeping Genes'!P$20),"")</f>
        <v/>
      </c>
      <c r="P146" s="22" t="str">
        <f>IF(SUM('Test Sample Data'!P$3:P$194)&gt;10,IF(AND(ISNUMBER('Test Sample Data'!P146),'Test Sample Data'!P146&lt;35,'Test Sample Data'!P146&gt;0),'Test Sample Data'!P146-'Choose Housekeeping Genes'!Q$20,35-'Choose Housekeeping Genes'!Q$20),"")</f>
        <v/>
      </c>
      <c r="Q146" s="22" t="str">
        <f>IF(SUM('Test Sample Data'!Q$3:Q$194)&gt;10,IF(AND(ISNUMBER('Test Sample Data'!Q146),'Test Sample Data'!Q146&lt;35,'Test Sample Data'!Q146&gt;0),'Test Sample Data'!Q146-'Choose Housekeeping Genes'!R$20,35-'Choose Housekeeping Genes'!R$20),"")</f>
        <v/>
      </c>
      <c r="R146" s="22" t="str">
        <f>IF(SUM('Test Sample Data'!R$3:R$194)&gt;10,IF(AND(ISNUMBER('Test Sample Data'!R146),'Test Sample Data'!R146&lt;35,'Test Sample Data'!R146&gt;0),'Test Sample Data'!R146-'Choose Housekeeping Genes'!S$20,35-'Choose Housekeeping Genes'!S$20),"")</f>
        <v/>
      </c>
      <c r="S146" s="22" t="str">
        <f>IF(SUM('Test Sample Data'!S$3:S$194)&gt;10,IF(AND(ISNUMBER('Test Sample Data'!S146),'Test Sample Data'!S146&lt;35,'Test Sample Data'!S146&gt;0),'Test Sample Data'!S146-'Choose Housekeeping Genes'!T$20,35-'Choose Housekeeping Genes'!T$20),"")</f>
        <v/>
      </c>
      <c r="T146" s="22" t="str">
        <f>IF(SUM('Test Sample Data'!T$3:T$194)&gt;10,IF(AND(ISNUMBER('Test Sample Data'!T146),'Test Sample Data'!T146&lt;35,'Test Sample Data'!T146&gt;0),'Test Sample Data'!T146-'Choose Housekeeping Genes'!U$20,35-'Choose Housekeeping Genes'!U$20),"")</f>
        <v/>
      </c>
      <c r="U146" s="22" t="str">
        <f>IF(SUM('Test Sample Data'!U$3:U$194)&gt;10,IF(AND(ISNUMBER('Test Sample Data'!U146),'Test Sample Data'!U146&lt;35,'Test Sample Data'!U146&gt;0),'Test Sample Data'!U146-'Choose Housekeeping Genes'!V$20,35-'Choose Housekeeping Genes'!V$20),"")</f>
        <v/>
      </c>
      <c r="V146" s="22" t="str">
        <f>IF(SUM('Test Sample Data'!V$3:V$194)&gt;10,IF(AND(ISNUMBER('Test Sample Data'!V146),'Test Sample Data'!V146&lt;35,'Test Sample Data'!V146&gt;0),'Test Sample Data'!V146-'Choose Housekeeping Genes'!W$20,35-'Choose Housekeeping Genes'!W$20),"")</f>
        <v/>
      </c>
      <c r="W146" s="144" t="str">
        <f>'Control Sample Data'!A146</f>
        <v>Pinc</v>
      </c>
      <c r="X146" s="145" t="s">
        <v>154</v>
      </c>
      <c r="Y146" s="22" t="str">
        <f>IF(SUM('Control Sample Data'!C$3:C$194)&gt;10,IF(AND(ISNUMBER('Control Sample Data'!C146),'Control Sample Data'!C146&lt;35,'Control Sample Data'!C146&gt;0),'Control Sample Data'!C146-'Choose Housekeeping Genes'!AA$20,35-'Choose Housekeeping Genes'!AA$20),"")</f>
        <v/>
      </c>
      <c r="Z146" s="22" t="str">
        <f>IF(SUM('Control Sample Data'!D$3:D$194)&gt;10,IF(AND(ISNUMBER('Control Sample Data'!D146),'Control Sample Data'!D146&lt;35,'Control Sample Data'!D146&gt;0),'Control Sample Data'!D146-'Choose Housekeeping Genes'!AB$20,35-'Choose Housekeeping Genes'!AB$20),"")</f>
        <v/>
      </c>
      <c r="AA146" s="22" t="str">
        <f>IF(SUM('Control Sample Data'!E$3:E$194)&gt;10,IF(AND(ISNUMBER('Control Sample Data'!E146),'Control Sample Data'!E146&lt;35,'Control Sample Data'!E146&gt;0),'Control Sample Data'!E146-'Choose Housekeeping Genes'!AC$20,35-'Choose Housekeeping Genes'!AC$20),"")</f>
        <v/>
      </c>
      <c r="AB146" s="22" t="str">
        <f>IF(SUM('Control Sample Data'!F$3:F$194)&gt;10,IF(AND(ISNUMBER('Control Sample Data'!F146),'Control Sample Data'!F146&lt;35,'Control Sample Data'!F146&gt;0),'Control Sample Data'!F146-'Choose Housekeeping Genes'!AD$20,35-'Choose Housekeeping Genes'!AD$20),"")</f>
        <v/>
      </c>
      <c r="AC146" s="22" t="str">
        <f>IF(SUM('Control Sample Data'!G$3:G$194)&gt;10,IF(AND(ISNUMBER('Control Sample Data'!G146),'Control Sample Data'!G146&lt;35,'Control Sample Data'!G146&gt;0),'Control Sample Data'!G146-'Choose Housekeeping Genes'!AE$20,35-'Choose Housekeeping Genes'!AE$20),"")</f>
        <v/>
      </c>
      <c r="AD146" s="22" t="str">
        <f>IF(SUM('Control Sample Data'!H$3:H$194)&gt;10,IF(AND(ISNUMBER('Control Sample Data'!H146),'Control Sample Data'!H146&lt;35,'Control Sample Data'!H146&gt;0),'Control Sample Data'!H146-'Choose Housekeeping Genes'!AF$20,35-'Choose Housekeeping Genes'!AF$20),"")</f>
        <v/>
      </c>
      <c r="AE146" s="22" t="str">
        <f>IF(SUM('Control Sample Data'!I$3:I$194)&gt;10,IF(AND(ISNUMBER('Control Sample Data'!I146),'Control Sample Data'!I146&lt;35,'Control Sample Data'!I146&gt;0),'Control Sample Data'!I146-'Choose Housekeeping Genes'!AG$20,35-'Choose Housekeeping Genes'!AG$20),"")</f>
        <v/>
      </c>
      <c r="AF146" s="22" t="str">
        <f>IF(SUM('Control Sample Data'!J$3:J$194)&gt;10,IF(AND(ISNUMBER('Control Sample Data'!J146),'Control Sample Data'!J146&lt;35,'Control Sample Data'!J146&gt;0),'Control Sample Data'!J146-'Choose Housekeeping Genes'!AH$20,35-'Choose Housekeeping Genes'!AH$20),"")</f>
        <v/>
      </c>
      <c r="AG146" s="22" t="str">
        <f>IF(SUM('Control Sample Data'!K$3:K$194)&gt;10,IF(AND(ISNUMBER('Control Sample Data'!K146),'Control Sample Data'!K146&lt;35,'Control Sample Data'!K146&gt;0),'Control Sample Data'!K146-'Choose Housekeeping Genes'!AI$20,35-'Choose Housekeeping Genes'!AI$20),"")</f>
        <v/>
      </c>
      <c r="AH146" s="22" t="str">
        <f>IF(SUM('Control Sample Data'!L$3:L$194)&gt;10,IF(AND(ISNUMBER('Control Sample Data'!L146),'Control Sample Data'!L146&lt;35,'Control Sample Data'!L146&gt;0),'Control Sample Data'!L146-'Choose Housekeeping Genes'!AJ$20,35-'Choose Housekeeping Genes'!AJ$20),"")</f>
        <v/>
      </c>
      <c r="AI146" s="22" t="str">
        <f>IF(SUM('Control Sample Data'!M$3:M$194)&gt;10,IF(AND(ISNUMBER('Control Sample Data'!M146),'Control Sample Data'!M146&lt;35,'Control Sample Data'!M146&gt;0),'Control Sample Data'!M146-'Choose Housekeeping Genes'!AK$20,35-'Choose Housekeeping Genes'!AK$20),"")</f>
        <v/>
      </c>
      <c r="AJ146" s="22" t="str">
        <f>IF(SUM('Control Sample Data'!N$3:N$194)&gt;10,IF(AND(ISNUMBER('Control Sample Data'!N146),'Control Sample Data'!N146&lt;35,'Control Sample Data'!N146&gt;0),'Control Sample Data'!N146-'Choose Housekeeping Genes'!AL$20,35-'Choose Housekeeping Genes'!AL$20),"")</f>
        <v/>
      </c>
      <c r="AK146" s="22" t="str">
        <f>IF(SUM('Control Sample Data'!O$3:O$194)&gt;10,IF(AND(ISNUMBER('Control Sample Data'!O146),'Control Sample Data'!O146&lt;35,'Control Sample Data'!O146&gt;0),'Control Sample Data'!O146-'Choose Housekeeping Genes'!AM$20,35-'Choose Housekeeping Genes'!AM$20),"")</f>
        <v/>
      </c>
      <c r="AL146" s="22" t="str">
        <f>IF(SUM('Control Sample Data'!P$3:P$194)&gt;10,IF(AND(ISNUMBER('Control Sample Data'!P146),'Control Sample Data'!P146&lt;35,'Control Sample Data'!P146&gt;0),'Control Sample Data'!P146-'Choose Housekeeping Genes'!AN$20,35-'Choose Housekeeping Genes'!AN$20),"")</f>
        <v/>
      </c>
      <c r="AM146" s="22" t="str">
        <f>IF(SUM('Control Sample Data'!Q$3:Q$194)&gt;10,IF(AND(ISNUMBER('Control Sample Data'!Q146),'Control Sample Data'!Q146&lt;35,'Control Sample Data'!Q146&gt;0),'Control Sample Data'!Q146-'Choose Housekeeping Genes'!AO$20,35-'Choose Housekeeping Genes'!AO$20),"")</f>
        <v/>
      </c>
      <c r="AN146" s="22" t="str">
        <f>IF(SUM('Control Sample Data'!R$3:R$194)&gt;10,IF(AND(ISNUMBER('Control Sample Data'!R146),'Control Sample Data'!R146&lt;35,'Control Sample Data'!R146&gt;0),'Control Sample Data'!R146-'Choose Housekeeping Genes'!AP$20,35-'Choose Housekeeping Genes'!AP$20),"")</f>
        <v/>
      </c>
      <c r="AO146" s="22" t="str">
        <f>IF(SUM('Control Sample Data'!S$3:S$194)&gt;10,IF(AND(ISNUMBER('Control Sample Data'!S146),'Control Sample Data'!S146&lt;35,'Control Sample Data'!S146&gt;0),'Control Sample Data'!S146-'Choose Housekeeping Genes'!AQ$20,35-'Choose Housekeeping Genes'!AQ$20),"")</f>
        <v/>
      </c>
      <c r="AP146" s="22" t="str">
        <f>IF(SUM('Control Sample Data'!T$3:T$194)&gt;10,IF(AND(ISNUMBER('Control Sample Data'!T146),'Control Sample Data'!T146&lt;35,'Control Sample Data'!T146&gt;0),'Control Sample Data'!T146-'Choose Housekeeping Genes'!AR$20,35-'Choose Housekeeping Genes'!AR$20),"")</f>
        <v/>
      </c>
      <c r="AQ146" s="22" t="str">
        <f>IF(SUM('Control Sample Data'!U$3:U$194)&gt;10,IF(AND(ISNUMBER('Control Sample Data'!U146),'Control Sample Data'!U146&lt;35,'Control Sample Data'!U146&gt;0),'Control Sample Data'!U146-'Choose Housekeeping Genes'!AS$20,35-'Choose Housekeeping Genes'!AS$20),"")</f>
        <v/>
      </c>
      <c r="AR146" s="22" t="str">
        <f>IF(SUM('Control Sample Data'!V$3:V$194)&gt;10,IF(AND(ISNUMBER('Control Sample Data'!V146),'Control Sample Data'!V146&lt;35,'Control Sample Data'!V146&gt;0),'Control Sample Data'!V146-'Choose Housekeeping Genes'!AT$20,35-'Choose Housekeeping Genes'!AT$20),"")</f>
        <v/>
      </c>
      <c r="AS146" s="73" t="str">
        <f>'Control Sample Data'!A146</f>
        <v>Pinc</v>
      </c>
      <c r="AT146" s="21" t="s">
        <v>154</v>
      </c>
      <c r="AU146" s="22" t="str">
        <f ca="1">IF(ISNUMBER(C146-'Choose Housekeeping Genes'!D$12),C146-'Choose Housekeeping Genes'!D$12,"")</f>
        <v/>
      </c>
      <c r="AV146" s="22" t="str">
        <f ca="1">IF(ISNUMBER(D146-'Choose Housekeeping Genes'!E$12),D146-'Choose Housekeeping Genes'!E$12,"")</f>
        <v/>
      </c>
      <c r="AW146" s="22" t="str">
        <f ca="1">IF(ISNUMBER(E146-'Choose Housekeeping Genes'!F$12),E146-'Choose Housekeeping Genes'!F$12,"")</f>
        <v/>
      </c>
      <c r="AX146" s="22" t="str">
        <f ca="1">IF(ISNUMBER(F146-'Choose Housekeeping Genes'!G$12),F146-'Choose Housekeeping Genes'!G$12,"")</f>
        <v/>
      </c>
      <c r="AY146" s="22" t="str">
        <f ca="1">IF(ISNUMBER(G146-'Choose Housekeeping Genes'!H$12),G146-'Choose Housekeeping Genes'!H$12,"")</f>
        <v/>
      </c>
      <c r="AZ146" s="22" t="str">
        <f ca="1">IF(ISNUMBER(H146-'Choose Housekeeping Genes'!I$12),H146-'Choose Housekeeping Genes'!I$12,"")</f>
        <v/>
      </c>
      <c r="BA146" s="22" t="str">
        <f ca="1">IF(ISNUMBER(I146-'Choose Housekeeping Genes'!J$12),I146-'Choose Housekeeping Genes'!J$12,"")</f>
        <v/>
      </c>
      <c r="BB146" s="22" t="str">
        <f ca="1">IF(ISNUMBER(J146-'Choose Housekeeping Genes'!K$12),J146-'Choose Housekeeping Genes'!K$12,"")</f>
        <v/>
      </c>
      <c r="BC146" s="22" t="str">
        <f ca="1">IF(ISNUMBER(K146-'Choose Housekeeping Genes'!L$12),K146-'Choose Housekeeping Genes'!L$12,"")</f>
        <v/>
      </c>
      <c r="BD146" s="22" t="str">
        <f ca="1">IF(ISNUMBER(L146-'Choose Housekeeping Genes'!M$12),L146-'Choose Housekeeping Genes'!M$12,"")</f>
        <v/>
      </c>
      <c r="BE146" s="22" t="str">
        <f ca="1">IF(ISNUMBER(M146-'Choose Housekeeping Genes'!N$12),M146-'Choose Housekeeping Genes'!N$12,"")</f>
        <v/>
      </c>
      <c r="BF146" s="22" t="str">
        <f ca="1">IF(ISNUMBER(N146-'Choose Housekeeping Genes'!O$12),N146-'Choose Housekeeping Genes'!O$12,"")</f>
        <v/>
      </c>
      <c r="BG146" s="22" t="str">
        <f ca="1">IF(ISNUMBER(O146-'Choose Housekeeping Genes'!P$12),O146-'Choose Housekeeping Genes'!P$12,"")</f>
        <v/>
      </c>
      <c r="BH146" s="22" t="str">
        <f ca="1">IF(ISNUMBER(P146-'Choose Housekeeping Genes'!Q$12),P146-'Choose Housekeeping Genes'!Q$12,"")</f>
        <v/>
      </c>
      <c r="BI146" s="22" t="str">
        <f ca="1">IF(ISNUMBER(Q146-'Choose Housekeeping Genes'!R$12),Q146-'Choose Housekeeping Genes'!R$12,"")</f>
        <v/>
      </c>
      <c r="BJ146" s="22" t="str">
        <f ca="1">IF(ISNUMBER(R146-'Choose Housekeeping Genes'!S$12),R146-'Choose Housekeeping Genes'!S$12,"")</f>
        <v/>
      </c>
      <c r="BK146" s="22" t="str">
        <f ca="1">IF(ISNUMBER(S146-'Choose Housekeeping Genes'!T$12),S146-'Choose Housekeeping Genes'!T$12,"")</f>
        <v/>
      </c>
      <c r="BL146" s="22" t="str">
        <f ca="1">IF(ISNUMBER(T146-'Choose Housekeeping Genes'!U$12),T146-'Choose Housekeeping Genes'!U$12,"")</f>
        <v/>
      </c>
      <c r="BM146" s="22" t="str">
        <f ca="1">IF(ISNUMBER(U146-'Choose Housekeeping Genes'!V$12),U146-'Choose Housekeeping Genes'!V$12,"")</f>
        <v/>
      </c>
      <c r="BN146" s="22" t="str">
        <f ca="1">IF(ISNUMBER(V146-'Choose Housekeeping Genes'!W$12),V146-'Choose Housekeeping Genes'!W$12,"")</f>
        <v/>
      </c>
      <c r="BO146" s="147" t="str">
        <f t="shared" si="92"/>
        <v>Pinc</v>
      </c>
      <c r="BP146" s="145" t="s">
        <v>154</v>
      </c>
      <c r="BQ146" s="22" t="str">
        <f ca="1">IF(ISNUMBER(Y146-'Choose Housekeeping Genes'!AA$12),Y146-'Choose Housekeeping Genes'!AA$12,"")</f>
        <v/>
      </c>
      <c r="BR146" s="22" t="str">
        <f ca="1">IF(ISNUMBER(Z146-'Choose Housekeeping Genes'!AB$12),Z146-'Choose Housekeeping Genes'!AB$12,"")</f>
        <v/>
      </c>
      <c r="BS146" s="22" t="str">
        <f ca="1">IF(ISNUMBER(AA146-'Choose Housekeeping Genes'!AC$12),AA146-'Choose Housekeeping Genes'!AC$12,"")</f>
        <v/>
      </c>
      <c r="BT146" s="22" t="str">
        <f ca="1">IF(ISNUMBER(AB146-'Choose Housekeeping Genes'!AD$12),AB146-'Choose Housekeeping Genes'!AD$12,"")</f>
        <v/>
      </c>
      <c r="BU146" s="22" t="str">
        <f ca="1">IF(ISNUMBER(AC146-'Choose Housekeeping Genes'!AE$12),AC146-'Choose Housekeeping Genes'!AE$12,"")</f>
        <v/>
      </c>
      <c r="BV146" s="22" t="str">
        <f ca="1">IF(ISNUMBER(AD146-'Choose Housekeeping Genes'!AF$12),AD146-'Choose Housekeeping Genes'!AF$12,"")</f>
        <v/>
      </c>
      <c r="BW146" s="22" t="str">
        <f ca="1">IF(ISNUMBER(AE146-'Choose Housekeeping Genes'!AG$12),AE146-'Choose Housekeeping Genes'!AG$12,"")</f>
        <v/>
      </c>
      <c r="BX146" s="22" t="str">
        <f ca="1">IF(ISNUMBER(AF146-'Choose Housekeeping Genes'!AH$12),AF146-'Choose Housekeeping Genes'!AH$12,"")</f>
        <v/>
      </c>
      <c r="BY146" s="22" t="str">
        <f ca="1">IF(ISNUMBER(AG146-'Choose Housekeeping Genes'!AI$12),AG146-'Choose Housekeeping Genes'!AI$12,"")</f>
        <v/>
      </c>
      <c r="BZ146" s="22" t="str">
        <f ca="1">IF(ISNUMBER(AH146-'Choose Housekeeping Genes'!AJ$12),AH146-'Choose Housekeeping Genes'!AJ$12,"")</f>
        <v/>
      </c>
      <c r="CA146" s="22" t="str">
        <f ca="1">IF(ISNUMBER(AI146-'Choose Housekeeping Genes'!AK$12),AI146-'Choose Housekeeping Genes'!AK$12,"")</f>
        <v/>
      </c>
      <c r="CB146" s="22" t="str">
        <f ca="1">IF(ISNUMBER(AJ146-'Choose Housekeeping Genes'!AL$12),AJ146-'Choose Housekeeping Genes'!AL$12,"")</f>
        <v/>
      </c>
      <c r="CC146" s="22" t="str">
        <f ca="1">IF(ISNUMBER(AK146-'Choose Housekeeping Genes'!AM$12),AK146-'Choose Housekeeping Genes'!AM$12,"")</f>
        <v/>
      </c>
      <c r="CD146" s="22" t="str">
        <f ca="1">IF(ISNUMBER(AL146-'Choose Housekeeping Genes'!AN$12),AL146-'Choose Housekeeping Genes'!AN$12,"")</f>
        <v/>
      </c>
      <c r="CE146" s="22" t="str">
        <f ca="1">IF(ISNUMBER(AM146-'Choose Housekeeping Genes'!AO$12),AM146-'Choose Housekeeping Genes'!AO$12,"")</f>
        <v/>
      </c>
      <c r="CF146" s="22" t="str">
        <f ca="1">IF(ISNUMBER(AN146-'Choose Housekeeping Genes'!AP$12),AN146-'Choose Housekeeping Genes'!AP$12,"")</f>
        <v/>
      </c>
      <c r="CG146" s="22" t="str">
        <f ca="1">IF(ISNUMBER(AO146-'Choose Housekeeping Genes'!AQ$12),AO146-'Choose Housekeeping Genes'!AQ$12,"")</f>
        <v/>
      </c>
      <c r="CH146" s="22" t="str">
        <f ca="1">IF(ISNUMBER(AP146-'Choose Housekeeping Genes'!AR$12),AP146-'Choose Housekeeping Genes'!AR$12,"")</f>
        <v/>
      </c>
      <c r="CI146" s="22" t="str">
        <f ca="1">IF(ISNUMBER(AQ146-'Choose Housekeeping Genes'!AS$12),AQ146-'Choose Housekeeping Genes'!AS$12,"")</f>
        <v/>
      </c>
      <c r="CJ146" s="22" t="str">
        <f ca="1">IF(ISNUMBER(AR146-'Choose Housekeeping Genes'!AT$12),AR146-'Choose Housekeeping Genes'!AT$12,"")</f>
        <v/>
      </c>
      <c r="CK146" s="69" t="e">
        <f t="shared" ca="1" si="93"/>
        <v>#DIV/0!</v>
      </c>
      <c r="CL146" s="148" t="e">
        <f t="shared" ca="1" si="94"/>
        <v>#DIV/0!</v>
      </c>
      <c r="DA146" s="73" t="str">
        <f>'Transcript table'!C154</f>
        <v>Pinc</v>
      </c>
      <c r="DB146" s="21" t="s">
        <v>154</v>
      </c>
      <c r="DC146" s="68" t="str">
        <f t="shared" ca="1" si="95"/>
        <v/>
      </c>
      <c r="DD146" s="68" t="str">
        <f t="shared" ca="1" si="96"/>
        <v/>
      </c>
      <c r="DE146" s="68" t="str">
        <f t="shared" ca="1" si="97"/>
        <v/>
      </c>
      <c r="DF146" s="68" t="str">
        <f t="shared" ca="1" si="98"/>
        <v/>
      </c>
      <c r="DG146" s="68" t="str">
        <f t="shared" ca="1" si="99"/>
        <v/>
      </c>
      <c r="DH146" s="68" t="str">
        <f t="shared" ca="1" si="100"/>
        <v/>
      </c>
      <c r="DI146" s="68" t="str">
        <f t="shared" ca="1" si="101"/>
        <v/>
      </c>
      <c r="DJ146" s="68" t="str">
        <f t="shared" ca="1" si="102"/>
        <v/>
      </c>
      <c r="DK146" s="68" t="str">
        <f t="shared" ca="1" si="103"/>
        <v/>
      </c>
      <c r="DL146" s="68" t="str">
        <f t="shared" ca="1" si="104"/>
        <v/>
      </c>
      <c r="DM146" s="68" t="str">
        <f t="shared" ca="1" si="105"/>
        <v/>
      </c>
      <c r="DN146" s="68" t="str">
        <f t="shared" ca="1" si="106"/>
        <v/>
      </c>
      <c r="DO146" s="68" t="str">
        <f t="shared" ca="1" si="107"/>
        <v/>
      </c>
      <c r="DP146" s="68" t="str">
        <f t="shared" ca="1" si="108"/>
        <v/>
      </c>
      <c r="DQ146" s="68" t="str">
        <f t="shared" ca="1" si="109"/>
        <v/>
      </c>
      <c r="DR146" s="68" t="str">
        <f t="shared" ca="1" si="110"/>
        <v/>
      </c>
      <c r="DS146" s="68" t="str">
        <f t="shared" ca="1" si="111"/>
        <v/>
      </c>
      <c r="DT146" s="68" t="str">
        <f t="shared" ca="1" si="112"/>
        <v/>
      </c>
      <c r="DU146" s="68" t="str">
        <f t="shared" ca="1" si="113"/>
        <v/>
      </c>
      <c r="DV146" s="68" t="str">
        <f t="shared" ca="1" si="114"/>
        <v/>
      </c>
      <c r="DW146" s="146" t="str">
        <f>'Transcript table'!C154</f>
        <v>Pinc</v>
      </c>
      <c r="DX146" s="145" t="s">
        <v>154</v>
      </c>
      <c r="DY146" s="68" t="str">
        <f t="shared" ca="1" si="115"/>
        <v/>
      </c>
      <c r="DZ146" s="68" t="str">
        <f t="shared" ca="1" si="116"/>
        <v/>
      </c>
      <c r="EA146" s="68" t="str">
        <f t="shared" ca="1" si="117"/>
        <v/>
      </c>
      <c r="EB146" s="68" t="str">
        <f t="shared" ca="1" si="118"/>
        <v/>
      </c>
      <c r="EC146" s="68" t="str">
        <f t="shared" ca="1" si="119"/>
        <v/>
      </c>
      <c r="ED146" s="68" t="str">
        <f t="shared" ca="1" si="120"/>
        <v/>
      </c>
      <c r="EE146" s="68" t="str">
        <f t="shared" ca="1" si="121"/>
        <v/>
      </c>
      <c r="EF146" s="68" t="str">
        <f t="shared" ca="1" si="122"/>
        <v/>
      </c>
      <c r="EG146" s="68" t="str">
        <f t="shared" ca="1" si="123"/>
        <v/>
      </c>
      <c r="EH146" s="68" t="str">
        <f t="shared" ca="1" si="124"/>
        <v/>
      </c>
      <c r="EI146" s="68" t="str">
        <f t="shared" ca="1" si="125"/>
        <v/>
      </c>
      <c r="EJ146" s="68" t="str">
        <f t="shared" ca="1" si="126"/>
        <v/>
      </c>
      <c r="EK146" s="68" t="str">
        <f t="shared" ca="1" si="127"/>
        <v/>
      </c>
      <c r="EL146" s="68" t="str">
        <f t="shared" ca="1" si="128"/>
        <v/>
      </c>
      <c r="EM146" s="68" t="str">
        <f t="shared" ca="1" si="129"/>
        <v/>
      </c>
      <c r="EN146" s="68" t="str">
        <f t="shared" ca="1" si="130"/>
        <v/>
      </c>
      <c r="EO146" s="68" t="str">
        <f t="shared" ca="1" si="131"/>
        <v/>
      </c>
      <c r="EP146" s="68" t="str">
        <f t="shared" ca="1" si="132"/>
        <v/>
      </c>
      <c r="EQ146" s="68" t="str">
        <f t="shared" ca="1" si="133"/>
        <v/>
      </c>
      <c r="ER146" s="68" t="str">
        <f t="shared" ca="1" si="134"/>
        <v/>
      </c>
    </row>
    <row r="147" spans="1:148" ht="12.75" customHeight="1">
      <c r="A147" s="139" t="str">
        <f>'Test Sample Data'!A147</f>
        <v>Platr14-1</v>
      </c>
      <c r="B147" s="141" t="s">
        <v>152</v>
      </c>
      <c r="C147" s="22" t="str">
        <f>IF(SUM('Test Sample Data'!C$3:C$194)&gt;10,IF(AND(ISNUMBER('Test Sample Data'!C147),'Test Sample Data'!C147&lt;35,'Test Sample Data'!C147&gt;0),'Test Sample Data'!C147-'Choose Housekeeping Genes'!D$20,35-'Choose Housekeeping Genes'!D$20),"")</f>
        <v/>
      </c>
      <c r="D147" s="22" t="str">
        <f>IF(SUM('Test Sample Data'!D$3:D$194)&gt;10,IF(AND(ISNUMBER('Test Sample Data'!D147),'Test Sample Data'!D147&lt;35,'Test Sample Data'!D147&gt;0),'Test Sample Data'!D147-'Choose Housekeeping Genes'!E$20,35-'Choose Housekeeping Genes'!E$20),"")</f>
        <v/>
      </c>
      <c r="E147" s="22" t="str">
        <f>IF(SUM('Test Sample Data'!E$3:E$194)&gt;10,IF(AND(ISNUMBER('Test Sample Data'!E147),'Test Sample Data'!E147&lt;35,'Test Sample Data'!E147&gt;0),'Test Sample Data'!E147-'Choose Housekeeping Genes'!F$20,35-'Choose Housekeeping Genes'!F$20),"")</f>
        <v/>
      </c>
      <c r="F147" s="22" t="str">
        <f>IF(SUM('Test Sample Data'!F$3:F$194)&gt;10,IF(AND(ISNUMBER('Test Sample Data'!F147),'Test Sample Data'!F147&lt;35,'Test Sample Data'!F147&gt;0),'Test Sample Data'!F147-'Choose Housekeeping Genes'!G$20,35-'Choose Housekeeping Genes'!G$20),"")</f>
        <v/>
      </c>
      <c r="G147" s="22" t="str">
        <f>IF(SUM('Test Sample Data'!G$3:G$194)&gt;10,IF(AND(ISNUMBER('Test Sample Data'!G147),'Test Sample Data'!G147&lt;35,'Test Sample Data'!G147&gt;0),'Test Sample Data'!G147-'Choose Housekeeping Genes'!H$20,35-'Choose Housekeeping Genes'!H$20),"")</f>
        <v/>
      </c>
      <c r="H147" s="22" t="str">
        <f>IF(SUM('Test Sample Data'!H$3:H$194)&gt;10,IF(AND(ISNUMBER('Test Sample Data'!H147),'Test Sample Data'!H147&lt;35,'Test Sample Data'!H147&gt;0),'Test Sample Data'!H147-'Choose Housekeeping Genes'!I$20,35-'Choose Housekeeping Genes'!I$20),"")</f>
        <v/>
      </c>
      <c r="I147" s="22" t="str">
        <f>IF(SUM('Test Sample Data'!I$3:I$194)&gt;10,IF(AND(ISNUMBER('Test Sample Data'!I147),'Test Sample Data'!I147&lt;35,'Test Sample Data'!I147&gt;0),'Test Sample Data'!I147-'Choose Housekeeping Genes'!J$20,35-'Choose Housekeeping Genes'!J$20),"")</f>
        <v/>
      </c>
      <c r="J147" s="22" t="str">
        <f>IF(SUM('Test Sample Data'!J$3:J$194)&gt;10,IF(AND(ISNUMBER('Test Sample Data'!J147),'Test Sample Data'!J147&lt;35,'Test Sample Data'!J147&gt;0),'Test Sample Data'!J147-'Choose Housekeeping Genes'!K$20,35-'Choose Housekeeping Genes'!K$20),"")</f>
        <v/>
      </c>
      <c r="K147" s="22" t="str">
        <f>IF(SUM('Test Sample Data'!K$3:K$194)&gt;10,IF(AND(ISNUMBER('Test Sample Data'!K147),'Test Sample Data'!K147&lt;35,'Test Sample Data'!K147&gt;0),'Test Sample Data'!K147-'Choose Housekeeping Genes'!L$20,35-'Choose Housekeeping Genes'!L$20),"")</f>
        <v/>
      </c>
      <c r="L147" s="22" t="str">
        <f>IF(SUM('Test Sample Data'!L$3:L$194)&gt;10,IF(AND(ISNUMBER('Test Sample Data'!L147),'Test Sample Data'!L147&lt;35,'Test Sample Data'!L147&gt;0),'Test Sample Data'!L147-'Choose Housekeeping Genes'!M$20,35-'Choose Housekeeping Genes'!M$20),"")</f>
        <v/>
      </c>
      <c r="M147" s="22" t="str">
        <f>IF(SUM('Test Sample Data'!M$3:M$194)&gt;10,IF(AND(ISNUMBER('Test Sample Data'!M147),'Test Sample Data'!M147&lt;35,'Test Sample Data'!M147&gt;0),'Test Sample Data'!M147-'Choose Housekeeping Genes'!N$20,35-'Choose Housekeeping Genes'!N$20),"")</f>
        <v/>
      </c>
      <c r="N147" s="22" t="str">
        <f>IF(SUM('Test Sample Data'!N$3:N$194)&gt;10,IF(AND(ISNUMBER('Test Sample Data'!N147),'Test Sample Data'!N147&lt;35,'Test Sample Data'!N147&gt;0),'Test Sample Data'!N147-'Choose Housekeeping Genes'!O$20,35-'Choose Housekeeping Genes'!O$20),"")</f>
        <v/>
      </c>
      <c r="O147" s="22" t="str">
        <f>IF(SUM('Test Sample Data'!O$3:O$194)&gt;10,IF(AND(ISNUMBER('Test Sample Data'!O147),'Test Sample Data'!O147&lt;35,'Test Sample Data'!O147&gt;0),'Test Sample Data'!O147-'Choose Housekeeping Genes'!P$20,35-'Choose Housekeeping Genes'!P$20),"")</f>
        <v/>
      </c>
      <c r="P147" s="22" t="str">
        <f>IF(SUM('Test Sample Data'!P$3:P$194)&gt;10,IF(AND(ISNUMBER('Test Sample Data'!P147),'Test Sample Data'!P147&lt;35,'Test Sample Data'!P147&gt;0),'Test Sample Data'!P147-'Choose Housekeeping Genes'!Q$20,35-'Choose Housekeeping Genes'!Q$20),"")</f>
        <v/>
      </c>
      <c r="Q147" s="22" t="str">
        <f>IF(SUM('Test Sample Data'!Q$3:Q$194)&gt;10,IF(AND(ISNUMBER('Test Sample Data'!Q147),'Test Sample Data'!Q147&lt;35,'Test Sample Data'!Q147&gt;0),'Test Sample Data'!Q147-'Choose Housekeeping Genes'!R$20,35-'Choose Housekeeping Genes'!R$20),"")</f>
        <v/>
      </c>
      <c r="R147" s="22" t="str">
        <f>IF(SUM('Test Sample Data'!R$3:R$194)&gt;10,IF(AND(ISNUMBER('Test Sample Data'!R147),'Test Sample Data'!R147&lt;35,'Test Sample Data'!R147&gt;0),'Test Sample Data'!R147-'Choose Housekeeping Genes'!S$20,35-'Choose Housekeeping Genes'!S$20),"")</f>
        <v/>
      </c>
      <c r="S147" s="22" t="str">
        <f>IF(SUM('Test Sample Data'!S$3:S$194)&gt;10,IF(AND(ISNUMBER('Test Sample Data'!S147),'Test Sample Data'!S147&lt;35,'Test Sample Data'!S147&gt;0),'Test Sample Data'!S147-'Choose Housekeeping Genes'!T$20,35-'Choose Housekeeping Genes'!T$20),"")</f>
        <v/>
      </c>
      <c r="T147" s="22" t="str">
        <f>IF(SUM('Test Sample Data'!T$3:T$194)&gt;10,IF(AND(ISNUMBER('Test Sample Data'!T147),'Test Sample Data'!T147&lt;35,'Test Sample Data'!T147&gt;0),'Test Sample Data'!T147-'Choose Housekeeping Genes'!U$20,35-'Choose Housekeeping Genes'!U$20),"")</f>
        <v/>
      </c>
      <c r="U147" s="22" t="str">
        <f>IF(SUM('Test Sample Data'!U$3:U$194)&gt;10,IF(AND(ISNUMBER('Test Sample Data'!U147),'Test Sample Data'!U147&lt;35,'Test Sample Data'!U147&gt;0),'Test Sample Data'!U147-'Choose Housekeeping Genes'!V$20,35-'Choose Housekeeping Genes'!V$20),"")</f>
        <v/>
      </c>
      <c r="V147" s="22" t="str">
        <f>IF(SUM('Test Sample Data'!V$3:V$194)&gt;10,IF(AND(ISNUMBER('Test Sample Data'!V147),'Test Sample Data'!V147&lt;35,'Test Sample Data'!V147&gt;0),'Test Sample Data'!V147-'Choose Housekeeping Genes'!W$20,35-'Choose Housekeeping Genes'!W$20),"")</f>
        <v/>
      </c>
      <c r="W147" s="144" t="str">
        <f>'Control Sample Data'!A147</f>
        <v>Platr14-1</v>
      </c>
      <c r="X147" s="145" t="s">
        <v>152</v>
      </c>
      <c r="Y147" s="22" t="str">
        <f>IF(SUM('Control Sample Data'!C$3:C$194)&gt;10,IF(AND(ISNUMBER('Control Sample Data'!C147),'Control Sample Data'!C147&lt;35,'Control Sample Data'!C147&gt;0),'Control Sample Data'!C147-'Choose Housekeeping Genes'!AA$20,35-'Choose Housekeeping Genes'!AA$20),"")</f>
        <v/>
      </c>
      <c r="Z147" s="22" t="str">
        <f>IF(SUM('Control Sample Data'!D$3:D$194)&gt;10,IF(AND(ISNUMBER('Control Sample Data'!D147),'Control Sample Data'!D147&lt;35,'Control Sample Data'!D147&gt;0),'Control Sample Data'!D147-'Choose Housekeeping Genes'!AB$20,35-'Choose Housekeeping Genes'!AB$20),"")</f>
        <v/>
      </c>
      <c r="AA147" s="22" t="str">
        <f>IF(SUM('Control Sample Data'!E$3:E$194)&gt;10,IF(AND(ISNUMBER('Control Sample Data'!E147),'Control Sample Data'!E147&lt;35,'Control Sample Data'!E147&gt;0),'Control Sample Data'!E147-'Choose Housekeeping Genes'!AC$20,35-'Choose Housekeeping Genes'!AC$20),"")</f>
        <v/>
      </c>
      <c r="AB147" s="22" t="str">
        <f>IF(SUM('Control Sample Data'!F$3:F$194)&gt;10,IF(AND(ISNUMBER('Control Sample Data'!F147),'Control Sample Data'!F147&lt;35,'Control Sample Data'!F147&gt;0),'Control Sample Data'!F147-'Choose Housekeeping Genes'!AD$20,35-'Choose Housekeeping Genes'!AD$20),"")</f>
        <v/>
      </c>
      <c r="AC147" s="22" t="str">
        <f>IF(SUM('Control Sample Data'!G$3:G$194)&gt;10,IF(AND(ISNUMBER('Control Sample Data'!G147),'Control Sample Data'!G147&lt;35,'Control Sample Data'!G147&gt;0),'Control Sample Data'!G147-'Choose Housekeeping Genes'!AE$20,35-'Choose Housekeeping Genes'!AE$20),"")</f>
        <v/>
      </c>
      <c r="AD147" s="22" t="str">
        <f>IF(SUM('Control Sample Data'!H$3:H$194)&gt;10,IF(AND(ISNUMBER('Control Sample Data'!H147),'Control Sample Data'!H147&lt;35,'Control Sample Data'!H147&gt;0),'Control Sample Data'!H147-'Choose Housekeeping Genes'!AF$20,35-'Choose Housekeeping Genes'!AF$20),"")</f>
        <v/>
      </c>
      <c r="AE147" s="22" t="str">
        <f>IF(SUM('Control Sample Data'!I$3:I$194)&gt;10,IF(AND(ISNUMBER('Control Sample Data'!I147),'Control Sample Data'!I147&lt;35,'Control Sample Data'!I147&gt;0),'Control Sample Data'!I147-'Choose Housekeeping Genes'!AG$20,35-'Choose Housekeeping Genes'!AG$20),"")</f>
        <v/>
      </c>
      <c r="AF147" s="22" t="str">
        <f>IF(SUM('Control Sample Data'!J$3:J$194)&gt;10,IF(AND(ISNUMBER('Control Sample Data'!J147),'Control Sample Data'!J147&lt;35,'Control Sample Data'!J147&gt;0),'Control Sample Data'!J147-'Choose Housekeeping Genes'!AH$20,35-'Choose Housekeeping Genes'!AH$20),"")</f>
        <v/>
      </c>
      <c r="AG147" s="22" t="str">
        <f>IF(SUM('Control Sample Data'!K$3:K$194)&gt;10,IF(AND(ISNUMBER('Control Sample Data'!K147),'Control Sample Data'!K147&lt;35,'Control Sample Data'!K147&gt;0),'Control Sample Data'!K147-'Choose Housekeeping Genes'!AI$20,35-'Choose Housekeeping Genes'!AI$20),"")</f>
        <v/>
      </c>
      <c r="AH147" s="22" t="str">
        <f>IF(SUM('Control Sample Data'!L$3:L$194)&gt;10,IF(AND(ISNUMBER('Control Sample Data'!L147),'Control Sample Data'!L147&lt;35,'Control Sample Data'!L147&gt;0),'Control Sample Data'!L147-'Choose Housekeeping Genes'!AJ$20,35-'Choose Housekeeping Genes'!AJ$20),"")</f>
        <v/>
      </c>
      <c r="AI147" s="22" t="str">
        <f>IF(SUM('Control Sample Data'!M$3:M$194)&gt;10,IF(AND(ISNUMBER('Control Sample Data'!M147),'Control Sample Data'!M147&lt;35,'Control Sample Data'!M147&gt;0),'Control Sample Data'!M147-'Choose Housekeeping Genes'!AK$20,35-'Choose Housekeeping Genes'!AK$20),"")</f>
        <v/>
      </c>
      <c r="AJ147" s="22" t="str">
        <f>IF(SUM('Control Sample Data'!N$3:N$194)&gt;10,IF(AND(ISNUMBER('Control Sample Data'!N147),'Control Sample Data'!N147&lt;35,'Control Sample Data'!N147&gt;0),'Control Sample Data'!N147-'Choose Housekeeping Genes'!AL$20,35-'Choose Housekeeping Genes'!AL$20),"")</f>
        <v/>
      </c>
      <c r="AK147" s="22" t="str">
        <f>IF(SUM('Control Sample Data'!O$3:O$194)&gt;10,IF(AND(ISNUMBER('Control Sample Data'!O147),'Control Sample Data'!O147&lt;35,'Control Sample Data'!O147&gt;0),'Control Sample Data'!O147-'Choose Housekeeping Genes'!AM$20,35-'Choose Housekeeping Genes'!AM$20),"")</f>
        <v/>
      </c>
      <c r="AL147" s="22" t="str">
        <f>IF(SUM('Control Sample Data'!P$3:P$194)&gt;10,IF(AND(ISNUMBER('Control Sample Data'!P147),'Control Sample Data'!P147&lt;35,'Control Sample Data'!P147&gt;0),'Control Sample Data'!P147-'Choose Housekeeping Genes'!AN$20,35-'Choose Housekeeping Genes'!AN$20),"")</f>
        <v/>
      </c>
      <c r="AM147" s="22" t="str">
        <f>IF(SUM('Control Sample Data'!Q$3:Q$194)&gt;10,IF(AND(ISNUMBER('Control Sample Data'!Q147),'Control Sample Data'!Q147&lt;35,'Control Sample Data'!Q147&gt;0),'Control Sample Data'!Q147-'Choose Housekeeping Genes'!AO$20,35-'Choose Housekeeping Genes'!AO$20),"")</f>
        <v/>
      </c>
      <c r="AN147" s="22" t="str">
        <f>IF(SUM('Control Sample Data'!R$3:R$194)&gt;10,IF(AND(ISNUMBER('Control Sample Data'!R147),'Control Sample Data'!R147&lt;35,'Control Sample Data'!R147&gt;0),'Control Sample Data'!R147-'Choose Housekeeping Genes'!AP$20,35-'Choose Housekeeping Genes'!AP$20),"")</f>
        <v/>
      </c>
      <c r="AO147" s="22" t="str">
        <f>IF(SUM('Control Sample Data'!S$3:S$194)&gt;10,IF(AND(ISNUMBER('Control Sample Data'!S147),'Control Sample Data'!S147&lt;35,'Control Sample Data'!S147&gt;0),'Control Sample Data'!S147-'Choose Housekeeping Genes'!AQ$20,35-'Choose Housekeeping Genes'!AQ$20),"")</f>
        <v/>
      </c>
      <c r="AP147" s="22" t="str">
        <f>IF(SUM('Control Sample Data'!T$3:T$194)&gt;10,IF(AND(ISNUMBER('Control Sample Data'!T147),'Control Sample Data'!T147&lt;35,'Control Sample Data'!T147&gt;0),'Control Sample Data'!T147-'Choose Housekeeping Genes'!AR$20,35-'Choose Housekeeping Genes'!AR$20),"")</f>
        <v/>
      </c>
      <c r="AQ147" s="22" t="str">
        <f>IF(SUM('Control Sample Data'!U$3:U$194)&gt;10,IF(AND(ISNUMBER('Control Sample Data'!U147),'Control Sample Data'!U147&lt;35,'Control Sample Data'!U147&gt;0),'Control Sample Data'!U147-'Choose Housekeeping Genes'!AS$20,35-'Choose Housekeeping Genes'!AS$20),"")</f>
        <v/>
      </c>
      <c r="AR147" s="22" t="str">
        <f>IF(SUM('Control Sample Data'!V$3:V$194)&gt;10,IF(AND(ISNUMBER('Control Sample Data'!V147),'Control Sample Data'!V147&lt;35,'Control Sample Data'!V147&gt;0),'Control Sample Data'!V147-'Choose Housekeeping Genes'!AT$20,35-'Choose Housekeeping Genes'!AT$20),"")</f>
        <v/>
      </c>
      <c r="AS147" s="73" t="str">
        <f>'Control Sample Data'!A147</f>
        <v>Platr14-1</v>
      </c>
      <c r="AT147" s="21" t="s">
        <v>152</v>
      </c>
      <c r="AU147" s="22" t="str">
        <f ca="1">IF(ISNUMBER(C147-'Choose Housekeeping Genes'!D$12),C147-'Choose Housekeeping Genes'!D$12,"")</f>
        <v/>
      </c>
      <c r="AV147" s="22" t="str">
        <f ca="1">IF(ISNUMBER(D147-'Choose Housekeeping Genes'!E$12),D147-'Choose Housekeeping Genes'!E$12,"")</f>
        <v/>
      </c>
      <c r="AW147" s="22" t="str">
        <f ca="1">IF(ISNUMBER(E147-'Choose Housekeeping Genes'!F$12),E147-'Choose Housekeeping Genes'!F$12,"")</f>
        <v/>
      </c>
      <c r="AX147" s="22" t="str">
        <f ca="1">IF(ISNUMBER(F147-'Choose Housekeeping Genes'!G$12),F147-'Choose Housekeeping Genes'!G$12,"")</f>
        <v/>
      </c>
      <c r="AY147" s="22" t="str">
        <f ca="1">IF(ISNUMBER(G147-'Choose Housekeeping Genes'!H$12),G147-'Choose Housekeeping Genes'!H$12,"")</f>
        <v/>
      </c>
      <c r="AZ147" s="22" t="str">
        <f ca="1">IF(ISNUMBER(H147-'Choose Housekeeping Genes'!I$12),H147-'Choose Housekeeping Genes'!I$12,"")</f>
        <v/>
      </c>
      <c r="BA147" s="22" t="str">
        <f ca="1">IF(ISNUMBER(I147-'Choose Housekeeping Genes'!J$12),I147-'Choose Housekeeping Genes'!J$12,"")</f>
        <v/>
      </c>
      <c r="BB147" s="22" t="str">
        <f ca="1">IF(ISNUMBER(J147-'Choose Housekeeping Genes'!K$12),J147-'Choose Housekeeping Genes'!K$12,"")</f>
        <v/>
      </c>
      <c r="BC147" s="22" t="str">
        <f ca="1">IF(ISNUMBER(K147-'Choose Housekeeping Genes'!L$12),K147-'Choose Housekeeping Genes'!L$12,"")</f>
        <v/>
      </c>
      <c r="BD147" s="22" t="str">
        <f ca="1">IF(ISNUMBER(L147-'Choose Housekeeping Genes'!M$12),L147-'Choose Housekeeping Genes'!M$12,"")</f>
        <v/>
      </c>
      <c r="BE147" s="22" t="str">
        <f ca="1">IF(ISNUMBER(M147-'Choose Housekeeping Genes'!N$12),M147-'Choose Housekeeping Genes'!N$12,"")</f>
        <v/>
      </c>
      <c r="BF147" s="22" t="str">
        <f ca="1">IF(ISNUMBER(N147-'Choose Housekeeping Genes'!O$12),N147-'Choose Housekeeping Genes'!O$12,"")</f>
        <v/>
      </c>
      <c r="BG147" s="22" t="str">
        <f ca="1">IF(ISNUMBER(O147-'Choose Housekeeping Genes'!P$12),O147-'Choose Housekeeping Genes'!P$12,"")</f>
        <v/>
      </c>
      <c r="BH147" s="22" t="str">
        <f ca="1">IF(ISNUMBER(P147-'Choose Housekeeping Genes'!Q$12),P147-'Choose Housekeeping Genes'!Q$12,"")</f>
        <v/>
      </c>
      <c r="BI147" s="22" t="str">
        <f ca="1">IF(ISNUMBER(Q147-'Choose Housekeeping Genes'!R$12),Q147-'Choose Housekeeping Genes'!R$12,"")</f>
        <v/>
      </c>
      <c r="BJ147" s="22" t="str">
        <f ca="1">IF(ISNUMBER(R147-'Choose Housekeeping Genes'!S$12),R147-'Choose Housekeeping Genes'!S$12,"")</f>
        <v/>
      </c>
      <c r="BK147" s="22" t="str">
        <f ca="1">IF(ISNUMBER(S147-'Choose Housekeeping Genes'!T$12),S147-'Choose Housekeeping Genes'!T$12,"")</f>
        <v/>
      </c>
      <c r="BL147" s="22" t="str">
        <f ca="1">IF(ISNUMBER(T147-'Choose Housekeeping Genes'!U$12),T147-'Choose Housekeeping Genes'!U$12,"")</f>
        <v/>
      </c>
      <c r="BM147" s="22" t="str">
        <f ca="1">IF(ISNUMBER(U147-'Choose Housekeeping Genes'!V$12),U147-'Choose Housekeeping Genes'!V$12,"")</f>
        <v/>
      </c>
      <c r="BN147" s="22" t="str">
        <f ca="1">IF(ISNUMBER(V147-'Choose Housekeeping Genes'!W$12),V147-'Choose Housekeeping Genes'!W$12,"")</f>
        <v/>
      </c>
      <c r="BO147" s="147" t="str">
        <f t="shared" si="92"/>
        <v>Platr14-1</v>
      </c>
      <c r="BP147" s="145" t="s">
        <v>152</v>
      </c>
      <c r="BQ147" s="22" t="str">
        <f ca="1">IF(ISNUMBER(Y147-'Choose Housekeeping Genes'!AA$12),Y147-'Choose Housekeeping Genes'!AA$12,"")</f>
        <v/>
      </c>
      <c r="BR147" s="22" t="str">
        <f ca="1">IF(ISNUMBER(Z147-'Choose Housekeeping Genes'!AB$12),Z147-'Choose Housekeeping Genes'!AB$12,"")</f>
        <v/>
      </c>
      <c r="BS147" s="22" t="str">
        <f ca="1">IF(ISNUMBER(AA147-'Choose Housekeeping Genes'!AC$12),AA147-'Choose Housekeeping Genes'!AC$12,"")</f>
        <v/>
      </c>
      <c r="BT147" s="22" t="str">
        <f ca="1">IF(ISNUMBER(AB147-'Choose Housekeeping Genes'!AD$12),AB147-'Choose Housekeeping Genes'!AD$12,"")</f>
        <v/>
      </c>
      <c r="BU147" s="22" t="str">
        <f ca="1">IF(ISNUMBER(AC147-'Choose Housekeeping Genes'!AE$12),AC147-'Choose Housekeeping Genes'!AE$12,"")</f>
        <v/>
      </c>
      <c r="BV147" s="22" t="str">
        <f ca="1">IF(ISNUMBER(AD147-'Choose Housekeeping Genes'!AF$12),AD147-'Choose Housekeeping Genes'!AF$12,"")</f>
        <v/>
      </c>
      <c r="BW147" s="22" t="str">
        <f ca="1">IF(ISNUMBER(AE147-'Choose Housekeeping Genes'!AG$12),AE147-'Choose Housekeeping Genes'!AG$12,"")</f>
        <v/>
      </c>
      <c r="BX147" s="22" t="str">
        <f ca="1">IF(ISNUMBER(AF147-'Choose Housekeeping Genes'!AH$12),AF147-'Choose Housekeeping Genes'!AH$12,"")</f>
        <v/>
      </c>
      <c r="BY147" s="22" t="str">
        <f ca="1">IF(ISNUMBER(AG147-'Choose Housekeeping Genes'!AI$12),AG147-'Choose Housekeeping Genes'!AI$12,"")</f>
        <v/>
      </c>
      <c r="BZ147" s="22" t="str">
        <f ca="1">IF(ISNUMBER(AH147-'Choose Housekeeping Genes'!AJ$12),AH147-'Choose Housekeeping Genes'!AJ$12,"")</f>
        <v/>
      </c>
      <c r="CA147" s="22" t="str">
        <f ca="1">IF(ISNUMBER(AI147-'Choose Housekeeping Genes'!AK$12),AI147-'Choose Housekeeping Genes'!AK$12,"")</f>
        <v/>
      </c>
      <c r="CB147" s="22" t="str">
        <f ca="1">IF(ISNUMBER(AJ147-'Choose Housekeeping Genes'!AL$12),AJ147-'Choose Housekeeping Genes'!AL$12,"")</f>
        <v/>
      </c>
      <c r="CC147" s="22" t="str">
        <f ca="1">IF(ISNUMBER(AK147-'Choose Housekeeping Genes'!AM$12),AK147-'Choose Housekeeping Genes'!AM$12,"")</f>
        <v/>
      </c>
      <c r="CD147" s="22" t="str">
        <f ca="1">IF(ISNUMBER(AL147-'Choose Housekeeping Genes'!AN$12),AL147-'Choose Housekeeping Genes'!AN$12,"")</f>
        <v/>
      </c>
      <c r="CE147" s="22" t="str">
        <f ca="1">IF(ISNUMBER(AM147-'Choose Housekeeping Genes'!AO$12),AM147-'Choose Housekeeping Genes'!AO$12,"")</f>
        <v/>
      </c>
      <c r="CF147" s="22" t="str">
        <f ca="1">IF(ISNUMBER(AN147-'Choose Housekeeping Genes'!AP$12),AN147-'Choose Housekeeping Genes'!AP$12,"")</f>
        <v/>
      </c>
      <c r="CG147" s="22" t="str">
        <f ca="1">IF(ISNUMBER(AO147-'Choose Housekeeping Genes'!AQ$12),AO147-'Choose Housekeeping Genes'!AQ$12,"")</f>
        <v/>
      </c>
      <c r="CH147" s="22" t="str">
        <f ca="1">IF(ISNUMBER(AP147-'Choose Housekeeping Genes'!AR$12),AP147-'Choose Housekeeping Genes'!AR$12,"")</f>
        <v/>
      </c>
      <c r="CI147" s="22" t="str">
        <f ca="1">IF(ISNUMBER(AQ147-'Choose Housekeeping Genes'!AS$12),AQ147-'Choose Housekeeping Genes'!AS$12,"")</f>
        <v/>
      </c>
      <c r="CJ147" s="22" t="str">
        <f ca="1">IF(ISNUMBER(AR147-'Choose Housekeeping Genes'!AT$12),AR147-'Choose Housekeeping Genes'!AT$12,"")</f>
        <v/>
      </c>
      <c r="CK147" s="69" t="e">
        <f t="shared" ca="1" si="93"/>
        <v>#DIV/0!</v>
      </c>
      <c r="CL147" s="148" t="e">
        <f t="shared" ca="1" si="94"/>
        <v>#DIV/0!</v>
      </c>
      <c r="DA147" s="73" t="str">
        <f>'Transcript table'!C155</f>
        <v>Platr14-1</v>
      </c>
      <c r="DB147" s="21" t="s">
        <v>152</v>
      </c>
      <c r="DC147" s="68" t="str">
        <f t="shared" ca="1" si="95"/>
        <v/>
      </c>
      <c r="DD147" s="68" t="str">
        <f t="shared" ca="1" si="96"/>
        <v/>
      </c>
      <c r="DE147" s="68" t="str">
        <f t="shared" ca="1" si="97"/>
        <v/>
      </c>
      <c r="DF147" s="68" t="str">
        <f t="shared" ca="1" si="98"/>
        <v/>
      </c>
      <c r="DG147" s="68" t="str">
        <f t="shared" ca="1" si="99"/>
        <v/>
      </c>
      <c r="DH147" s="68" t="str">
        <f t="shared" ca="1" si="100"/>
        <v/>
      </c>
      <c r="DI147" s="68" t="str">
        <f t="shared" ca="1" si="101"/>
        <v/>
      </c>
      <c r="DJ147" s="68" t="str">
        <f t="shared" ca="1" si="102"/>
        <v/>
      </c>
      <c r="DK147" s="68" t="str">
        <f t="shared" ca="1" si="103"/>
        <v/>
      </c>
      <c r="DL147" s="68" t="str">
        <f t="shared" ca="1" si="104"/>
        <v/>
      </c>
      <c r="DM147" s="68" t="str">
        <f t="shared" ca="1" si="105"/>
        <v/>
      </c>
      <c r="DN147" s="68" t="str">
        <f t="shared" ca="1" si="106"/>
        <v/>
      </c>
      <c r="DO147" s="68" t="str">
        <f t="shared" ca="1" si="107"/>
        <v/>
      </c>
      <c r="DP147" s="68" t="str">
        <f t="shared" ca="1" si="108"/>
        <v/>
      </c>
      <c r="DQ147" s="68" t="str">
        <f t="shared" ca="1" si="109"/>
        <v/>
      </c>
      <c r="DR147" s="68" t="str">
        <f t="shared" ca="1" si="110"/>
        <v/>
      </c>
      <c r="DS147" s="68" t="str">
        <f t="shared" ca="1" si="111"/>
        <v/>
      </c>
      <c r="DT147" s="68" t="str">
        <f t="shared" ca="1" si="112"/>
        <v/>
      </c>
      <c r="DU147" s="68" t="str">
        <f t="shared" ca="1" si="113"/>
        <v/>
      </c>
      <c r="DV147" s="68" t="str">
        <f t="shared" ca="1" si="114"/>
        <v/>
      </c>
      <c r="DW147" s="146" t="str">
        <f>'Transcript table'!C155</f>
        <v>Platr14-1</v>
      </c>
      <c r="DX147" s="145" t="s">
        <v>152</v>
      </c>
      <c r="DY147" s="68" t="str">
        <f t="shared" ca="1" si="115"/>
        <v/>
      </c>
      <c r="DZ147" s="68" t="str">
        <f t="shared" ca="1" si="116"/>
        <v/>
      </c>
      <c r="EA147" s="68" t="str">
        <f t="shared" ca="1" si="117"/>
        <v/>
      </c>
      <c r="EB147" s="68" t="str">
        <f t="shared" ca="1" si="118"/>
        <v/>
      </c>
      <c r="EC147" s="68" t="str">
        <f t="shared" ca="1" si="119"/>
        <v/>
      </c>
      <c r="ED147" s="68" t="str">
        <f t="shared" ca="1" si="120"/>
        <v/>
      </c>
      <c r="EE147" s="68" t="str">
        <f t="shared" ca="1" si="121"/>
        <v/>
      </c>
      <c r="EF147" s="68" t="str">
        <f t="shared" ca="1" si="122"/>
        <v/>
      </c>
      <c r="EG147" s="68" t="str">
        <f t="shared" ca="1" si="123"/>
        <v/>
      </c>
      <c r="EH147" s="68" t="str">
        <f t="shared" ca="1" si="124"/>
        <v/>
      </c>
      <c r="EI147" s="68" t="str">
        <f t="shared" ca="1" si="125"/>
        <v/>
      </c>
      <c r="EJ147" s="68" t="str">
        <f t="shared" ca="1" si="126"/>
        <v/>
      </c>
      <c r="EK147" s="68" t="str">
        <f t="shared" ca="1" si="127"/>
        <v/>
      </c>
      <c r="EL147" s="68" t="str">
        <f t="shared" ca="1" si="128"/>
        <v/>
      </c>
      <c r="EM147" s="68" t="str">
        <f t="shared" ca="1" si="129"/>
        <v/>
      </c>
      <c r="EN147" s="68" t="str">
        <f t="shared" ca="1" si="130"/>
        <v/>
      </c>
      <c r="EO147" s="68" t="str">
        <f t="shared" ca="1" si="131"/>
        <v/>
      </c>
      <c r="EP147" s="68" t="str">
        <f t="shared" ca="1" si="132"/>
        <v/>
      </c>
      <c r="EQ147" s="68" t="str">
        <f t="shared" ca="1" si="133"/>
        <v/>
      </c>
      <c r="ER147" s="68" t="str">
        <f t="shared" ca="1" si="134"/>
        <v/>
      </c>
    </row>
    <row r="148" spans="1:148" ht="12.75" customHeight="1">
      <c r="A148" s="139" t="str">
        <f>'Test Sample Data'!A148</f>
        <v>Platr14-2</v>
      </c>
      <c r="B148" s="141" t="s">
        <v>150</v>
      </c>
      <c r="C148" s="22" t="str">
        <f>IF(SUM('Test Sample Data'!C$3:C$194)&gt;10,IF(AND(ISNUMBER('Test Sample Data'!C148),'Test Sample Data'!C148&lt;35,'Test Sample Data'!C148&gt;0),'Test Sample Data'!C148-'Choose Housekeeping Genes'!D$20,35-'Choose Housekeeping Genes'!D$20),"")</f>
        <v/>
      </c>
      <c r="D148" s="22" t="str">
        <f>IF(SUM('Test Sample Data'!D$3:D$194)&gt;10,IF(AND(ISNUMBER('Test Sample Data'!D148),'Test Sample Data'!D148&lt;35,'Test Sample Data'!D148&gt;0),'Test Sample Data'!D148-'Choose Housekeeping Genes'!E$20,35-'Choose Housekeeping Genes'!E$20),"")</f>
        <v/>
      </c>
      <c r="E148" s="22" t="str">
        <f>IF(SUM('Test Sample Data'!E$3:E$194)&gt;10,IF(AND(ISNUMBER('Test Sample Data'!E148),'Test Sample Data'!E148&lt;35,'Test Sample Data'!E148&gt;0),'Test Sample Data'!E148-'Choose Housekeeping Genes'!F$20,35-'Choose Housekeeping Genes'!F$20),"")</f>
        <v/>
      </c>
      <c r="F148" s="22" t="str">
        <f>IF(SUM('Test Sample Data'!F$3:F$194)&gt;10,IF(AND(ISNUMBER('Test Sample Data'!F148),'Test Sample Data'!F148&lt;35,'Test Sample Data'!F148&gt;0),'Test Sample Data'!F148-'Choose Housekeeping Genes'!G$20,35-'Choose Housekeeping Genes'!G$20),"")</f>
        <v/>
      </c>
      <c r="G148" s="22" t="str">
        <f>IF(SUM('Test Sample Data'!G$3:G$194)&gt;10,IF(AND(ISNUMBER('Test Sample Data'!G148),'Test Sample Data'!G148&lt;35,'Test Sample Data'!G148&gt;0),'Test Sample Data'!G148-'Choose Housekeeping Genes'!H$20,35-'Choose Housekeeping Genes'!H$20),"")</f>
        <v/>
      </c>
      <c r="H148" s="22" t="str">
        <f>IF(SUM('Test Sample Data'!H$3:H$194)&gt;10,IF(AND(ISNUMBER('Test Sample Data'!H148),'Test Sample Data'!H148&lt;35,'Test Sample Data'!H148&gt;0),'Test Sample Data'!H148-'Choose Housekeeping Genes'!I$20,35-'Choose Housekeeping Genes'!I$20),"")</f>
        <v/>
      </c>
      <c r="I148" s="22" t="str">
        <f>IF(SUM('Test Sample Data'!I$3:I$194)&gt;10,IF(AND(ISNUMBER('Test Sample Data'!I148),'Test Sample Data'!I148&lt;35,'Test Sample Data'!I148&gt;0),'Test Sample Data'!I148-'Choose Housekeeping Genes'!J$20,35-'Choose Housekeeping Genes'!J$20),"")</f>
        <v/>
      </c>
      <c r="J148" s="22" t="str">
        <f>IF(SUM('Test Sample Data'!J$3:J$194)&gt;10,IF(AND(ISNUMBER('Test Sample Data'!J148),'Test Sample Data'!J148&lt;35,'Test Sample Data'!J148&gt;0),'Test Sample Data'!J148-'Choose Housekeeping Genes'!K$20,35-'Choose Housekeeping Genes'!K$20),"")</f>
        <v/>
      </c>
      <c r="K148" s="22" t="str">
        <f>IF(SUM('Test Sample Data'!K$3:K$194)&gt;10,IF(AND(ISNUMBER('Test Sample Data'!K148),'Test Sample Data'!K148&lt;35,'Test Sample Data'!K148&gt;0),'Test Sample Data'!K148-'Choose Housekeeping Genes'!L$20,35-'Choose Housekeeping Genes'!L$20),"")</f>
        <v/>
      </c>
      <c r="L148" s="22" t="str">
        <f>IF(SUM('Test Sample Data'!L$3:L$194)&gt;10,IF(AND(ISNUMBER('Test Sample Data'!L148),'Test Sample Data'!L148&lt;35,'Test Sample Data'!L148&gt;0),'Test Sample Data'!L148-'Choose Housekeeping Genes'!M$20,35-'Choose Housekeeping Genes'!M$20),"")</f>
        <v/>
      </c>
      <c r="M148" s="22" t="str">
        <f>IF(SUM('Test Sample Data'!M$3:M$194)&gt;10,IF(AND(ISNUMBER('Test Sample Data'!M148),'Test Sample Data'!M148&lt;35,'Test Sample Data'!M148&gt;0),'Test Sample Data'!M148-'Choose Housekeeping Genes'!N$20,35-'Choose Housekeeping Genes'!N$20),"")</f>
        <v/>
      </c>
      <c r="N148" s="22" t="str">
        <f>IF(SUM('Test Sample Data'!N$3:N$194)&gt;10,IF(AND(ISNUMBER('Test Sample Data'!N148),'Test Sample Data'!N148&lt;35,'Test Sample Data'!N148&gt;0),'Test Sample Data'!N148-'Choose Housekeeping Genes'!O$20,35-'Choose Housekeeping Genes'!O$20),"")</f>
        <v/>
      </c>
      <c r="O148" s="22" t="str">
        <f>IF(SUM('Test Sample Data'!O$3:O$194)&gt;10,IF(AND(ISNUMBER('Test Sample Data'!O148),'Test Sample Data'!O148&lt;35,'Test Sample Data'!O148&gt;0),'Test Sample Data'!O148-'Choose Housekeeping Genes'!P$20,35-'Choose Housekeeping Genes'!P$20),"")</f>
        <v/>
      </c>
      <c r="P148" s="22" t="str">
        <f>IF(SUM('Test Sample Data'!P$3:P$194)&gt;10,IF(AND(ISNUMBER('Test Sample Data'!P148),'Test Sample Data'!P148&lt;35,'Test Sample Data'!P148&gt;0),'Test Sample Data'!P148-'Choose Housekeeping Genes'!Q$20,35-'Choose Housekeeping Genes'!Q$20),"")</f>
        <v/>
      </c>
      <c r="Q148" s="22" t="str">
        <f>IF(SUM('Test Sample Data'!Q$3:Q$194)&gt;10,IF(AND(ISNUMBER('Test Sample Data'!Q148),'Test Sample Data'!Q148&lt;35,'Test Sample Data'!Q148&gt;0),'Test Sample Data'!Q148-'Choose Housekeeping Genes'!R$20,35-'Choose Housekeeping Genes'!R$20),"")</f>
        <v/>
      </c>
      <c r="R148" s="22" t="str">
        <f>IF(SUM('Test Sample Data'!R$3:R$194)&gt;10,IF(AND(ISNUMBER('Test Sample Data'!R148),'Test Sample Data'!R148&lt;35,'Test Sample Data'!R148&gt;0),'Test Sample Data'!R148-'Choose Housekeeping Genes'!S$20,35-'Choose Housekeeping Genes'!S$20),"")</f>
        <v/>
      </c>
      <c r="S148" s="22" t="str">
        <f>IF(SUM('Test Sample Data'!S$3:S$194)&gt;10,IF(AND(ISNUMBER('Test Sample Data'!S148),'Test Sample Data'!S148&lt;35,'Test Sample Data'!S148&gt;0),'Test Sample Data'!S148-'Choose Housekeeping Genes'!T$20,35-'Choose Housekeeping Genes'!T$20),"")</f>
        <v/>
      </c>
      <c r="T148" s="22" t="str">
        <f>IF(SUM('Test Sample Data'!T$3:T$194)&gt;10,IF(AND(ISNUMBER('Test Sample Data'!T148),'Test Sample Data'!T148&lt;35,'Test Sample Data'!T148&gt;0),'Test Sample Data'!T148-'Choose Housekeeping Genes'!U$20,35-'Choose Housekeeping Genes'!U$20),"")</f>
        <v/>
      </c>
      <c r="U148" s="22" t="str">
        <f>IF(SUM('Test Sample Data'!U$3:U$194)&gt;10,IF(AND(ISNUMBER('Test Sample Data'!U148),'Test Sample Data'!U148&lt;35,'Test Sample Data'!U148&gt;0),'Test Sample Data'!U148-'Choose Housekeeping Genes'!V$20,35-'Choose Housekeeping Genes'!V$20),"")</f>
        <v/>
      </c>
      <c r="V148" s="22" t="str">
        <f>IF(SUM('Test Sample Data'!V$3:V$194)&gt;10,IF(AND(ISNUMBER('Test Sample Data'!V148),'Test Sample Data'!V148&lt;35,'Test Sample Data'!V148&gt;0),'Test Sample Data'!V148-'Choose Housekeeping Genes'!W$20,35-'Choose Housekeeping Genes'!W$20),"")</f>
        <v/>
      </c>
      <c r="W148" s="144" t="str">
        <f>'Control Sample Data'!A148</f>
        <v>Platr14-2</v>
      </c>
      <c r="X148" s="145" t="s">
        <v>150</v>
      </c>
      <c r="Y148" s="22" t="str">
        <f>IF(SUM('Control Sample Data'!C$3:C$194)&gt;10,IF(AND(ISNUMBER('Control Sample Data'!C148),'Control Sample Data'!C148&lt;35,'Control Sample Data'!C148&gt;0),'Control Sample Data'!C148-'Choose Housekeeping Genes'!AA$20,35-'Choose Housekeeping Genes'!AA$20),"")</f>
        <v/>
      </c>
      <c r="Z148" s="22" t="str">
        <f>IF(SUM('Control Sample Data'!D$3:D$194)&gt;10,IF(AND(ISNUMBER('Control Sample Data'!D148),'Control Sample Data'!D148&lt;35,'Control Sample Data'!D148&gt;0),'Control Sample Data'!D148-'Choose Housekeeping Genes'!AB$20,35-'Choose Housekeeping Genes'!AB$20),"")</f>
        <v/>
      </c>
      <c r="AA148" s="22" t="str">
        <f>IF(SUM('Control Sample Data'!E$3:E$194)&gt;10,IF(AND(ISNUMBER('Control Sample Data'!E148),'Control Sample Data'!E148&lt;35,'Control Sample Data'!E148&gt;0),'Control Sample Data'!E148-'Choose Housekeeping Genes'!AC$20,35-'Choose Housekeeping Genes'!AC$20),"")</f>
        <v/>
      </c>
      <c r="AB148" s="22" t="str">
        <f>IF(SUM('Control Sample Data'!F$3:F$194)&gt;10,IF(AND(ISNUMBER('Control Sample Data'!F148),'Control Sample Data'!F148&lt;35,'Control Sample Data'!F148&gt;0),'Control Sample Data'!F148-'Choose Housekeeping Genes'!AD$20,35-'Choose Housekeeping Genes'!AD$20),"")</f>
        <v/>
      </c>
      <c r="AC148" s="22" t="str">
        <f>IF(SUM('Control Sample Data'!G$3:G$194)&gt;10,IF(AND(ISNUMBER('Control Sample Data'!G148),'Control Sample Data'!G148&lt;35,'Control Sample Data'!G148&gt;0),'Control Sample Data'!G148-'Choose Housekeeping Genes'!AE$20,35-'Choose Housekeeping Genes'!AE$20),"")</f>
        <v/>
      </c>
      <c r="AD148" s="22" t="str">
        <f>IF(SUM('Control Sample Data'!H$3:H$194)&gt;10,IF(AND(ISNUMBER('Control Sample Data'!H148),'Control Sample Data'!H148&lt;35,'Control Sample Data'!H148&gt;0),'Control Sample Data'!H148-'Choose Housekeeping Genes'!AF$20,35-'Choose Housekeeping Genes'!AF$20),"")</f>
        <v/>
      </c>
      <c r="AE148" s="22" t="str">
        <f>IF(SUM('Control Sample Data'!I$3:I$194)&gt;10,IF(AND(ISNUMBER('Control Sample Data'!I148),'Control Sample Data'!I148&lt;35,'Control Sample Data'!I148&gt;0),'Control Sample Data'!I148-'Choose Housekeeping Genes'!AG$20,35-'Choose Housekeeping Genes'!AG$20),"")</f>
        <v/>
      </c>
      <c r="AF148" s="22" t="str">
        <f>IF(SUM('Control Sample Data'!J$3:J$194)&gt;10,IF(AND(ISNUMBER('Control Sample Data'!J148),'Control Sample Data'!J148&lt;35,'Control Sample Data'!J148&gt;0),'Control Sample Data'!J148-'Choose Housekeeping Genes'!AH$20,35-'Choose Housekeeping Genes'!AH$20),"")</f>
        <v/>
      </c>
      <c r="AG148" s="22" t="str">
        <f>IF(SUM('Control Sample Data'!K$3:K$194)&gt;10,IF(AND(ISNUMBER('Control Sample Data'!K148),'Control Sample Data'!K148&lt;35,'Control Sample Data'!K148&gt;0),'Control Sample Data'!K148-'Choose Housekeeping Genes'!AI$20,35-'Choose Housekeeping Genes'!AI$20),"")</f>
        <v/>
      </c>
      <c r="AH148" s="22" t="str">
        <f>IF(SUM('Control Sample Data'!L$3:L$194)&gt;10,IF(AND(ISNUMBER('Control Sample Data'!L148),'Control Sample Data'!L148&lt;35,'Control Sample Data'!L148&gt;0),'Control Sample Data'!L148-'Choose Housekeeping Genes'!AJ$20,35-'Choose Housekeeping Genes'!AJ$20),"")</f>
        <v/>
      </c>
      <c r="AI148" s="22" t="str">
        <f>IF(SUM('Control Sample Data'!M$3:M$194)&gt;10,IF(AND(ISNUMBER('Control Sample Data'!M148),'Control Sample Data'!M148&lt;35,'Control Sample Data'!M148&gt;0),'Control Sample Data'!M148-'Choose Housekeeping Genes'!AK$20,35-'Choose Housekeeping Genes'!AK$20),"")</f>
        <v/>
      </c>
      <c r="AJ148" s="22" t="str">
        <f>IF(SUM('Control Sample Data'!N$3:N$194)&gt;10,IF(AND(ISNUMBER('Control Sample Data'!N148),'Control Sample Data'!N148&lt;35,'Control Sample Data'!N148&gt;0),'Control Sample Data'!N148-'Choose Housekeeping Genes'!AL$20,35-'Choose Housekeeping Genes'!AL$20),"")</f>
        <v/>
      </c>
      <c r="AK148" s="22" t="str">
        <f>IF(SUM('Control Sample Data'!O$3:O$194)&gt;10,IF(AND(ISNUMBER('Control Sample Data'!O148),'Control Sample Data'!O148&lt;35,'Control Sample Data'!O148&gt;0),'Control Sample Data'!O148-'Choose Housekeeping Genes'!AM$20,35-'Choose Housekeeping Genes'!AM$20),"")</f>
        <v/>
      </c>
      <c r="AL148" s="22" t="str">
        <f>IF(SUM('Control Sample Data'!P$3:P$194)&gt;10,IF(AND(ISNUMBER('Control Sample Data'!P148),'Control Sample Data'!P148&lt;35,'Control Sample Data'!P148&gt;0),'Control Sample Data'!P148-'Choose Housekeeping Genes'!AN$20,35-'Choose Housekeeping Genes'!AN$20),"")</f>
        <v/>
      </c>
      <c r="AM148" s="22" t="str">
        <f>IF(SUM('Control Sample Data'!Q$3:Q$194)&gt;10,IF(AND(ISNUMBER('Control Sample Data'!Q148),'Control Sample Data'!Q148&lt;35,'Control Sample Data'!Q148&gt;0),'Control Sample Data'!Q148-'Choose Housekeeping Genes'!AO$20,35-'Choose Housekeeping Genes'!AO$20),"")</f>
        <v/>
      </c>
      <c r="AN148" s="22" t="str">
        <f>IF(SUM('Control Sample Data'!R$3:R$194)&gt;10,IF(AND(ISNUMBER('Control Sample Data'!R148),'Control Sample Data'!R148&lt;35,'Control Sample Data'!R148&gt;0),'Control Sample Data'!R148-'Choose Housekeeping Genes'!AP$20,35-'Choose Housekeeping Genes'!AP$20),"")</f>
        <v/>
      </c>
      <c r="AO148" s="22" t="str">
        <f>IF(SUM('Control Sample Data'!S$3:S$194)&gt;10,IF(AND(ISNUMBER('Control Sample Data'!S148),'Control Sample Data'!S148&lt;35,'Control Sample Data'!S148&gt;0),'Control Sample Data'!S148-'Choose Housekeeping Genes'!AQ$20,35-'Choose Housekeeping Genes'!AQ$20),"")</f>
        <v/>
      </c>
      <c r="AP148" s="22" t="str">
        <f>IF(SUM('Control Sample Data'!T$3:T$194)&gt;10,IF(AND(ISNUMBER('Control Sample Data'!T148),'Control Sample Data'!T148&lt;35,'Control Sample Data'!T148&gt;0),'Control Sample Data'!T148-'Choose Housekeeping Genes'!AR$20,35-'Choose Housekeeping Genes'!AR$20),"")</f>
        <v/>
      </c>
      <c r="AQ148" s="22" t="str">
        <f>IF(SUM('Control Sample Data'!U$3:U$194)&gt;10,IF(AND(ISNUMBER('Control Sample Data'!U148),'Control Sample Data'!U148&lt;35,'Control Sample Data'!U148&gt;0),'Control Sample Data'!U148-'Choose Housekeeping Genes'!AS$20,35-'Choose Housekeeping Genes'!AS$20),"")</f>
        <v/>
      </c>
      <c r="AR148" s="22" t="str">
        <f>IF(SUM('Control Sample Data'!V$3:V$194)&gt;10,IF(AND(ISNUMBER('Control Sample Data'!V148),'Control Sample Data'!V148&lt;35,'Control Sample Data'!V148&gt;0),'Control Sample Data'!V148-'Choose Housekeeping Genes'!AT$20,35-'Choose Housekeeping Genes'!AT$20),"")</f>
        <v/>
      </c>
      <c r="AS148" s="73" t="str">
        <f>'Control Sample Data'!A148</f>
        <v>Platr14-2</v>
      </c>
      <c r="AT148" s="21" t="s">
        <v>150</v>
      </c>
      <c r="AU148" s="22" t="str">
        <f ca="1">IF(ISNUMBER(C148-'Choose Housekeeping Genes'!D$12),C148-'Choose Housekeeping Genes'!D$12,"")</f>
        <v/>
      </c>
      <c r="AV148" s="22" t="str">
        <f ca="1">IF(ISNUMBER(D148-'Choose Housekeeping Genes'!E$12),D148-'Choose Housekeeping Genes'!E$12,"")</f>
        <v/>
      </c>
      <c r="AW148" s="22" t="str">
        <f ca="1">IF(ISNUMBER(E148-'Choose Housekeeping Genes'!F$12),E148-'Choose Housekeeping Genes'!F$12,"")</f>
        <v/>
      </c>
      <c r="AX148" s="22" t="str">
        <f ca="1">IF(ISNUMBER(F148-'Choose Housekeeping Genes'!G$12),F148-'Choose Housekeeping Genes'!G$12,"")</f>
        <v/>
      </c>
      <c r="AY148" s="22" t="str">
        <f ca="1">IF(ISNUMBER(G148-'Choose Housekeeping Genes'!H$12),G148-'Choose Housekeeping Genes'!H$12,"")</f>
        <v/>
      </c>
      <c r="AZ148" s="22" t="str">
        <f ca="1">IF(ISNUMBER(H148-'Choose Housekeeping Genes'!I$12),H148-'Choose Housekeeping Genes'!I$12,"")</f>
        <v/>
      </c>
      <c r="BA148" s="22" t="str">
        <f ca="1">IF(ISNUMBER(I148-'Choose Housekeeping Genes'!J$12),I148-'Choose Housekeeping Genes'!J$12,"")</f>
        <v/>
      </c>
      <c r="BB148" s="22" t="str">
        <f ca="1">IF(ISNUMBER(J148-'Choose Housekeeping Genes'!K$12),J148-'Choose Housekeeping Genes'!K$12,"")</f>
        <v/>
      </c>
      <c r="BC148" s="22" t="str">
        <f ca="1">IF(ISNUMBER(K148-'Choose Housekeeping Genes'!L$12),K148-'Choose Housekeeping Genes'!L$12,"")</f>
        <v/>
      </c>
      <c r="BD148" s="22" t="str">
        <f ca="1">IF(ISNUMBER(L148-'Choose Housekeeping Genes'!M$12),L148-'Choose Housekeeping Genes'!M$12,"")</f>
        <v/>
      </c>
      <c r="BE148" s="22" t="str">
        <f ca="1">IF(ISNUMBER(M148-'Choose Housekeeping Genes'!N$12),M148-'Choose Housekeeping Genes'!N$12,"")</f>
        <v/>
      </c>
      <c r="BF148" s="22" t="str">
        <f ca="1">IF(ISNUMBER(N148-'Choose Housekeeping Genes'!O$12),N148-'Choose Housekeeping Genes'!O$12,"")</f>
        <v/>
      </c>
      <c r="BG148" s="22" t="str">
        <f ca="1">IF(ISNUMBER(O148-'Choose Housekeeping Genes'!P$12),O148-'Choose Housekeeping Genes'!P$12,"")</f>
        <v/>
      </c>
      <c r="BH148" s="22" t="str">
        <f ca="1">IF(ISNUMBER(P148-'Choose Housekeeping Genes'!Q$12),P148-'Choose Housekeeping Genes'!Q$12,"")</f>
        <v/>
      </c>
      <c r="BI148" s="22" t="str">
        <f ca="1">IF(ISNUMBER(Q148-'Choose Housekeeping Genes'!R$12),Q148-'Choose Housekeeping Genes'!R$12,"")</f>
        <v/>
      </c>
      <c r="BJ148" s="22" t="str">
        <f ca="1">IF(ISNUMBER(R148-'Choose Housekeeping Genes'!S$12),R148-'Choose Housekeeping Genes'!S$12,"")</f>
        <v/>
      </c>
      <c r="BK148" s="22" t="str">
        <f ca="1">IF(ISNUMBER(S148-'Choose Housekeeping Genes'!T$12),S148-'Choose Housekeeping Genes'!T$12,"")</f>
        <v/>
      </c>
      <c r="BL148" s="22" t="str">
        <f ca="1">IF(ISNUMBER(T148-'Choose Housekeeping Genes'!U$12),T148-'Choose Housekeeping Genes'!U$12,"")</f>
        <v/>
      </c>
      <c r="BM148" s="22" t="str">
        <f ca="1">IF(ISNUMBER(U148-'Choose Housekeeping Genes'!V$12),U148-'Choose Housekeeping Genes'!V$12,"")</f>
        <v/>
      </c>
      <c r="BN148" s="22" t="str">
        <f ca="1">IF(ISNUMBER(V148-'Choose Housekeeping Genes'!W$12),V148-'Choose Housekeeping Genes'!W$12,"")</f>
        <v/>
      </c>
      <c r="BO148" s="147" t="str">
        <f t="shared" si="92"/>
        <v>Platr14-2</v>
      </c>
      <c r="BP148" s="145" t="s">
        <v>150</v>
      </c>
      <c r="BQ148" s="22" t="str">
        <f ca="1">IF(ISNUMBER(Y148-'Choose Housekeeping Genes'!AA$12),Y148-'Choose Housekeeping Genes'!AA$12,"")</f>
        <v/>
      </c>
      <c r="BR148" s="22" t="str">
        <f ca="1">IF(ISNUMBER(Z148-'Choose Housekeeping Genes'!AB$12),Z148-'Choose Housekeeping Genes'!AB$12,"")</f>
        <v/>
      </c>
      <c r="BS148" s="22" t="str">
        <f ca="1">IF(ISNUMBER(AA148-'Choose Housekeeping Genes'!AC$12),AA148-'Choose Housekeeping Genes'!AC$12,"")</f>
        <v/>
      </c>
      <c r="BT148" s="22" t="str">
        <f ca="1">IF(ISNUMBER(AB148-'Choose Housekeeping Genes'!AD$12),AB148-'Choose Housekeeping Genes'!AD$12,"")</f>
        <v/>
      </c>
      <c r="BU148" s="22" t="str">
        <f ca="1">IF(ISNUMBER(AC148-'Choose Housekeeping Genes'!AE$12),AC148-'Choose Housekeeping Genes'!AE$12,"")</f>
        <v/>
      </c>
      <c r="BV148" s="22" t="str">
        <f ca="1">IF(ISNUMBER(AD148-'Choose Housekeeping Genes'!AF$12),AD148-'Choose Housekeeping Genes'!AF$12,"")</f>
        <v/>
      </c>
      <c r="BW148" s="22" t="str">
        <f ca="1">IF(ISNUMBER(AE148-'Choose Housekeeping Genes'!AG$12),AE148-'Choose Housekeeping Genes'!AG$12,"")</f>
        <v/>
      </c>
      <c r="BX148" s="22" t="str">
        <f ca="1">IF(ISNUMBER(AF148-'Choose Housekeeping Genes'!AH$12),AF148-'Choose Housekeeping Genes'!AH$12,"")</f>
        <v/>
      </c>
      <c r="BY148" s="22" t="str">
        <f ca="1">IF(ISNUMBER(AG148-'Choose Housekeeping Genes'!AI$12),AG148-'Choose Housekeeping Genes'!AI$12,"")</f>
        <v/>
      </c>
      <c r="BZ148" s="22" t="str">
        <f ca="1">IF(ISNUMBER(AH148-'Choose Housekeeping Genes'!AJ$12),AH148-'Choose Housekeeping Genes'!AJ$12,"")</f>
        <v/>
      </c>
      <c r="CA148" s="22" t="str">
        <f ca="1">IF(ISNUMBER(AI148-'Choose Housekeeping Genes'!AK$12),AI148-'Choose Housekeeping Genes'!AK$12,"")</f>
        <v/>
      </c>
      <c r="CB148" s="22" t="str">
        <f ca="1">IF(ISNUMBER(AJ148-'Choose Housekeeping Genes'!AL$12),AJ148-'Choose Housekeeping Genes'!AL$12,"")</f>
        <v/>
      </c>
      <c r="CC148" s="22" t="str">
        <f ca="1">IF(ISNUMBER(AK148-'Choose Housekeeping Genes'!AM$12),AK148-'Choose Housekeeping Genes'!AM$12,"")</f>
        <v/>
      </c>
      <c r="CD148" s="22" t="str">
        <f ca="1">IF(ISNUMBER(AL148-'Choose Housekeeping Genes'!AN$12),AL148-'Choose Housekeeping Genes'!AN$12,"")</f>
        <v/>
      </c>
      <c r="CE148" s="22" t="str">
        <f ca="1">IF(ISNUMBER(AM148-'Choose Housekeeping Genes'!AO$12),AM148-'Choose Housekeeping Genes'!AO$12,"")</f>
        <v/>
      </c>
      <c r="CF148" s="22" t="str">
        <f ca="1">IF(ISNUMBER(AN148-'Choose Housekeeping Genes'!AP$12),AN148-'Choose Housekeeping Genes'!AP$12,"")</f>
        <v/>
      </c>
      <c r="CG148" s="22" t="str">
        <f ca="1">IF(ISNUMBER(AO148-'Choose Housekeeping Genes'!AQ$12),AO148-'Choose Housekeeping Genes'!AQ$12,"")</f>
        <v/>
      </c>
      <c r="CH148" s="22" t="str">
        <f ca="1">IF(ISNUMBER(AP148-'Choose Housekeeping Genes'!AR$12),AP148-'Choose Housekeeping Genes'!AR$12,"")</f>
        <v/>
      </c>
      <c r="CI148" s="22" t="str">
        <f ca="1">IF(ISNUMBER(AQ148-'Choose Housekeeping Genes'!AS$12),AQ148-'Choose Housekeeping Genes'!AS$12,"")</f>
        <v/>
      </c>
      <c r="CJ148" s="22" t="str">
        <f ca="1">IF(ISNUMBER(AR148-'Choose Housekeeping Genes'!AT$12),AR148-'Choose Housekeeping Genes'!AT$12,"")</f>
        <v/>
      </c>
      <c r="CK148" s="69" t="e">
        <f t="shared" ca="1" si="93"/>
        <v>#DIV/0!</v>
      </c>
      <c r="CL148" s="148" t="e">
        <f t="shared" ca="1" si="94"/>
        <v>#DIV/0!</v>
      </c>
      <c r="DA148" s="73" t="str">
        <f>'Transcript table'!C156</f>
        <v>Platr14-2</v>
      </c>
      <c r="DB148" s="21" t="s">
        <v>150</v>
      </c>
      <c r="DC148" s="68" t="str">
        <f t="shared" ca="1" si="95"/>
        <v/>
      </c>
      <c r="DD148" s="68" t="str">
        <f t="shared" ca="1" si="96"/>
        <v/>
      </c>
      <c r="DE148" s="68" t="str">
        <f t="shared" ca="1" si="97"/>
        <v/>
      </c>
      <c r="DF148" s="68" t="str">
        <f t="shared" ca="1" si="98"/>
        <v/>
      </c>
      <c r="DG148" s="68" t="str">
        <f t="shared" ca="1" si="99"/>
        <v/>
      </c>
      <c r="DH148" s="68" t="str">
        <f t="shared" ca="1" si="100"/>
        <v/>
      </c>
      <c r="DI148" s="68" t="str">
        <f t="shared" ca="1" si="101"/>
        <v/>
      </c>
      <c r="DJ148" s="68" t="str">
        <f t="shared" ca="1" si="102"/>
        <v/>
      </c>
      <c r="DK148" s="68" t="str">
        <f t="shared" ca="1" si="103"/>
        <v/>
      </c>
      <c r="DL148" s="68" t="str">
        <f t="shared" ca="1" si="104"/>
        <v/>
      </c>
      <c r="DM148" s="68" t="str">
        <f t="shared" ca="1" si="105"/>
        <v/>
      </c>
      <c r="DN148" s="68" t="str">
        <f t="shared" ca="1" si="106"/>
        <v/>
      </c>
      <c r="DO148" s="68" t="str">
        <f t="shared" ca="1" si="107"/>
        <v/>
      </c>
      <c r="DP148" s="68" t="str">
        <f t="shared" ca="1" si="108"/>
        <v/>
      </c>
      <c r="DQ148" s="68" t="str">
        <f t="shared" ca="1" si="109"/>
        <v/>
      </c>
      <c r="DR148" s="68" t="str">
        <f t="shared" ca="1" si="110"/>
        <v/>
      </c>
      <c r="DS148" s="68" t="str">
        <f t="shared" ca="1" si="111"/>
        <v/>
      </c>
      <c r="DT148" s="68" t="str">
        <f t="shared" ca="1" si="112"/>
        <v/>
      </c>
      <c r="DU148" s="68" t="str">
        <f t="shared" ca="1" si="113"/>
        <v/>
      </c>
      <c r="DV148" s="68" t="str">
        <f t="shared" ca="1" si="114"/>
        <v/>
      </c>
      <c r="DW148" s="146" t="str">
        <f>'Transcript table'!C156</f>
        <v>Platr14-2</v>
      </c>
      <c r="DX148" s="145" t="s">
        <v>150</v>
      </c>
      <c r="DY148" s="68" t="str">
        <f t="shared" ca="1" si="115"/>
        <v/>
      </c>
      <c r="DZ148" s="68" t="str">
        <f t="shared" ca="1" si="116"/>
        <v/>
      </c>
      <c r="EA148" s="68" t="str">
        <f t="shared" ca="1" si="117"/>
        <v/>
      </c>
      <c r="EB148" s="68" t="str">
        <f t="shared" ca="1" si="118"/>
        <v/>
      </c>
      <c r="EC148" s="68" t="str">
        <f t="shared" ca="1" si="119"/>
        <v/>
      </c>
      <c r="ED148" s="68" t="str">
        <f t="shared" ca="1" si="120"/>
        <v/>
      </c>
      <c r="EE148" s="68" t="str">
        <f t="shared" ca="1" si="121"/>
        <v/>
      </c>
      <c r="EF148" s="68" t="str">
        <f t="shared" ca="1" si="122"/>
        <v/>
      </c>
      <c r="EG148" s="68" t="str">
        <f t="shared" ca="1" si="123"/>
        <v/>
      </c>
      <c r="EH148" s="68" t="str">
        <f t="shared" ca="1" si="124"/>
        <v/>
      </c>
      <c r="EI148" s="68" t="str">
        <f t="shared" ca="1" si="125"/>
        <v/>
      </c>
      <c r="EJ148" s="68" t="str">
        <f t="shared" ca="1" si="126"/>
        <v/>
      </c>
      <c r="EK148" s="68" t="str">
        <f t="shared" ca="1" si="127"/>
        <v/>
      </c>
      <c r="EL148" s="68" t="str">
        <f t="shared" ca="1" si="128"/>
        <v/>
      </c>
      <c r="EM148" s="68" t="str">
        <f t="shared" ca="1" si="129"/>
        <v/>
      </c>
      <c r="EN148" s="68" t="str">
        <f t="shared" ca="1" si="130"/>
        <v/>
      </c>
      <c r="EO148" s="68" t="str">
        <f t="shared" ca="1" si="131"/>
        <v/>
      </c>
      <c r="EP148" s="68" t="str">
        <f t="shared" ca="1" si="132"/>
        <v/>
      </c>
      <c r="EQ148" s="68" t="str">
        <f t="shared" ca="1" si="133"/>
        <v/>
      </c>
      <c r="ER148" s="68" t="str">
        <f t="shared" ca="1" si="134"/>
        <v/>
      </c>
    </row>
    <row r="149" spans="1:148" ht="12.75" customHeight="1">
      <c r="A149" s="139" t="str">
        <f>'Test Sample Data'!A149</f>
        <v>Pluto</v>
      </c>
      <c r="B149" s="141" t="s">
        <v>148</v>
      </c>
      <c r="C149" s="22" t="str">
        <f>IF(SUM('Test Sample Data'!C$3:C$194)&gt;10,IF(AND(ISNUMBER('Test Sample Data'!C149),'Test Sample Data'!C149&lt;35,'Test Sample Data'!C149&gt;0),'Test Sample Data'!C149-'Choose Housekeeping Genes'!D$20,35-'Choose Housekeeping Genes'!D$20),"")</f>
        <v/>
      </c>
      <c r="D149" s="22" t="str">
        <f>IF(SUM('Test Sample Data'!D$3:D$194)&gt;10,IF(AND(ISNUMBER('Test Sample Data'!D149),'Test Sample Data'!D149&lt;35,'Test Sample Data'!D149&gt;0),'Test Sample Data'!D149-'Choose Housekeeping Genes'!E$20,35-'Choose Housekeeping Genes'!E$20),"")</f>
        <v/>
      </c>
      <c r="E149" s="22" t="str">
        <f>IF(SUM('Test Sample Data'!E$3:E$194)&gt;10,IF(AND(ISNUMBER('Test Sample Data'!E149),'Test Sample Data'!E149&lt;35,'Test Sample Data'!E149&gt;0),'Test Sample Data'!E149-'Choose Housekeeping Genes'!F$20,35-'Choose Housekeeping Genes'!F$20),"")</f>
        <v/>
      </c>
      <c r="F149" s="22" t="str">
        <f>IF(SUM('Test Sample Data'!F$3:F$194)&gt;10,IF(AND(ISNUMBER('Test Sample Data'!F149),'Test Sample Data'!F149&lt;35,'Test Sample Data'!F149&gt;0),'Test Sample Data'!F149-'Choose Housekeeping Genes'!G$20,35-'Choose Housekeeping Genes'!G$20),"")</f>
        <v/>
      </c>
      <c r="G149" s="22" t="str">
        <f>IF(SUM('Test Sample Data'!G$3:G$194)&gt;10,IF(AND(ISNUMBER('Test Sample Data'!G149),'Test Sample Data'!G149&lt;35,'Test Sample Data'!G149&gt;0),'Test Sample Data'!G149-'Choose Housekeeping Genes'!H$20,35-'Choose Housekeeping Genes'!H$20),"")</f>
        <v/>
      </c>
      <c r="H149" s="22" t="str">
        <f>IF(SUM('Test Sample Data'!H$3:H$194)&gt;10,IF(AND(ISNUMBER('Test Sample Data'!H149),'Test Sample Data'!H149&lt;35,'Test Sample Data'!H149&gt;0),'Test Sample Data'!H149-'Choose Housekeeping Genes'!I$20,35-'Choose Housekeeping Genes'!I$20),"")</f>
        <v/>
      </c>
      <c r="I149" s="22" t="str">
        <f>IF(SUM('Test Sample Data'!I$3:I$194)&gt;10,IF(AND(ISNUMBER('Test Sample Data'!I149),'Test Sample Data'!I149&lt;35,'Test Sample Data'!I149&gt;0),'Test Sample Data'!I149-'Choose Housekeeping Genes'!J$20,35-'Choose Housekeeping Genes'!J$20),"")</f>
        <v/>
      </c>
      <c r="J149" s="22" t="str">
        <f>IF(SUM('Test Sample Data'!J$3:J$194)&gt;10,IF(AND(ISNUMBER('Test Sample Data'!J149),'Test Sample Data'!J149&lt;35,'Test Sample Data'!J149&gt;0),'Test Sample Data'!J149-'Choose Housekeeping Genes'!K$20,35-'Choose Housekeeping Genes'!K$20),"")</f>
        <v/>
      </c>
      <c r="K149" s="22" t="str">
        <f>IF(SUM('Test Sample Data'!K$3:K$194)&gt;10,IF(AND(ISNUMBER('Test Sample Data'!K149),'Test Sample Data'!K149&lt;35,'Test Sample Data'!K149&gt;0),'Test Sample Data'!K149-'Choose Housekeeping Genes'!L$20,35-'Choose Housekeeping Genes'!L$20),"")</f>
        <v/>
      </c>
      <c r="L149" s="22" t="str">
        <f>IF(SUM('Test Sample Data'!L$3:L$194)&gt;10,IF(AND(ISNUMBER('Test Sample Data'!L149),'Test Sample Data'!L149&lt;35,'Test Sample Data'!L149&gt;0),'Test Sample Data'!L149-'Choose Housekeeping Genes'!M$20,35-'Choose Housekeeping Genes'!M$20),"")</f>
        <v/>
      </c>
      <c r="M149" s="22" t="str">
        <f>IF(SUM('Test Sample Data'!M$3:M$194)&gt;10,IF(AND(ISNUMBER('Test Sample Data'!M149),'Test Sample Data'!M149&lt;35,'Test Sample Data'!M149&gt;0),'Test Sample Data'!M149-'Choose Housekeeping Genes'!N$20,35-'Choose Housekeeping Genes'!N$20),"")</f>
        <v/>
      </c>
      <c r="N149" s="22" t="str">
        <f>IF(SUM('Test Sample Data'!N$3:N$194)&gt;10,IF(AND(ISNUMBER('Test Sample Data'!N149),'Test Sample Data'!N149&lt;35,'Test Sample Data'!N149&gt;0),'Test Sample Data'!N149-'Choose Housekeeping Genes'!O$20,35-'Choose Housekeeping Genes'!O$20),"")</f>
        <v/>
      </c>
      <c r="O149" s="22" t="str">
        <f>IF(SUM('Test Sample Data'!O$3:O$194)&gt;10,IF(AND(ISNUMBER('Test Sample Data'!O149),'Test Sample Data'!O149&lt;35,'Test Sample Data'!O149&gt;0),'Test Sample Data'!O149-'Choose Housekeeping Genes'!P$20,35-'Choose Housekeeping Genes'!P$20),"")</f>
        <v/>
      </c>
      <c r="P149" s="22" t="str">
        <f>IF(SUM('Test Sample Data'!P$3:P$194)&gt;10,IF(AND(ISNUMBER('Test Sample Data'!P149),'Test Sample Data'!P149&lt;35,'Test Sample Data'!P149&gt;0),'Test Sample Data'!P149-'Choose Housekeeping Genes'!Q$20,35-'Choose Housekeeping Genes'!Q$20),"")</f>
        <v/>
      </c>
      <c r="Q149" s="22" t="str">
        <f>IF(SUM('Test Sample Data'!Q$3:Q$194)&gt;10,IF(AND(ISNUMBER('Test Sample Data'!Q149),'Test Sample Data'!Q149&lt;35,'Test Sample Data'!Q149&gt;0),'Test Sample Data'!Q149-'Choose Housekeeping Genes'!R$20,35-'Choose Housekeeping Genes'!R$20),"")</f>
        <v/>
      </c>
      <c r="R149" s="22" t="str">
        <f>IF(SUM('Test Sample Data'!R$3:R$194)&gt;10,IF(AND(ISNUMBER('Test Sample Data'!R149),'Test Sample Data'!R149&lt;35,'Test Sample Data'!R149&gt;0),'Test Sample Data'!R149-'Choose Housekeeping Genes'!S$20,35-'Choose Housekeeping Genes'!S$20),"")</f>
        <v/>
      </c>
      <c r="S149" s="22" t="str">
        <f>IF(SUM('Test Sample Data'!S$3:S$194)&gt;10,IF(AND(ISNUMBER('Test Sample Data'!S149),'Test Sample Data'!S149&lt;35,'Test Sample Data'!S149&gt;0),'Test Sample Data'!S149-'Choose Housekeeping Genes'!T$20,35-'Choose Housekeeping Genes'!T$20),"")</f>
        <v/>
      </c>
      <c r="T149" s="22" t="str">
        <f>IF(SUM('Test Sample Data'!T$3:T$194)&gt;10,IF(AND(ISNUMBER('Test Sample Data'!T149),'Test Sample Data'!T149&lt;35,'Test Sample Data'!T149&gt;0),'Test Sample Data'!T149-'Choose Housekeeping Genes'!U$20,35-'Choose Housekeeping Genes'!U$20),"")</f>
        <v/>
      </c>
      <c r="U149" s="22" t="str">
        <f>IF(SUM('Test Sample Data'!U$3:U$194)&gt;10,IF(AND(ISNUMBER('Test Sample Data'!U149),'Test Sample Data'!U149&lt;35,'Test Sample Data'!U149&gt;0),'Test Sample Data'!U149-'Choose Housekeeping Genes'!V$20,35-'Choose Housekeeping Genes'!V$20),"")</f>
        <v/>
      </c>
      <c r="V149" s="22" t="str">
        <f>IF(SUM('Test Sample Data'!V$3:V$194)&gt;10,IF(AND(ISNUMBER('Test Sample Data'!V149),'Test Sample Data'!V149&lt;35,'Test Sample Data'!V149&gt;0),'Test Sample Data'!V149-'Choose Housekeeping Genes'!W$20,35-'Choose Housekeeping Genes'!W$20),"")</f>
        <v/>
      </c>
      <c r="W149" s="144" t="str">
        <f>'Control Sample Data'!A149</f>
        <v>Pluto</v>
      </c>
      <c r="X149" s="145" t="s">
        <v>148</v>
      </c>
      <c r="Y149" s="22" t="str">
        <f>IF(SUM('Control Sample Data'!C$3:C$194)&gt;10,IF(AND(ISNUMBER('Control Sample Data'!C149),'Control Sample Data'!C149&lt;35,'Control Sample Data'!C149&gt;0),'Control Sample Data'!C149-'Choose Housekeeping Genes'!AA$20,35-'Choose Housekeeping Genes'!AA$20),"")</f>
        <v/>
      </c>
      <c r="Z149" s="22" t="str">
        <f>IF(SUM('Control Sample Data'!D$3:D$194)&gt;10,IF(AND(ISNUMBER('Control Sample Data'!D149),'Control Sample Data'!D149&lt;35,'Control Sample Data'!D149&gt;0),'Control Sample Data'!D149-'Choose Housekeeping Genes'!AB$20,35-'Choose Housekeeping Genes'!AB$20),"")</f>
        <v/>
      </c>
      <c r="AA149" s="22" t="str">
        <f>IF(SUM('Control Sample Data'!E$3:E$194)&gt;10,IF(AND(ISNUMBER('Control Sample Data'!E149),'Control Sample Data'!E149&lt;35,'Control Sample Data'!E149&gt;0),'Control Sample Data'!E149-'Choose Housekeeping Genes'!AC$20,35-'Choose Housekeeping Genes'!AC$20),"")</f>
        <v/>
      </c>
      <c r="AB149" s="22" t="str">
        <f>IF(SUM('Control Sample Data'!F$3:F$194)&gt;10,IF(AND(ISNUMBER('Control Sample Data'!F149),'Control Sample Data'!F149&lt;35,'Control Sample Data'!F149&gt;0),'Control Sample Data'!F149-'Choose Housekeeping Genes'!AD$20,35-'Choose Housekeeping Genes'!AD$20),"")</f>
        <v/>
      </c>
      <c r="AC149" s="22" t="str">
        <f>IF(SUM('Control Sample Data'!G$3:G$194)&gt;10,IF(AND(ISNUMBER('Control Sample Data'!G149),'Control Sample Data'!G149&lt;35,'Control Sample Data'!G149&gt;0),'Control Sample Data'!G149-'Choose Housekeeping Genes'!AE$20,35-'Choose Housekeeping Genes'!AE$20),"")</f>
        <v/>
      </c>
      <c r="AD149" s="22" t="str">
        <f>IF(SUM('Control Sample Data'!H$3:H$194)&gt;10,IF(AND(ISNUMBER('Control Sample Data'!H149),'Control Sample Data'!H149&lt;35,'Control Sample Data'!H149&gt;0),'Control Sample Data'!H149-'Choose Housekeeping Genes'!AF$20,35-'Choose Housekeeping Genes'!AF$20),"")</f>
        <v/>
      </c>
      <c r="AE149" s="22" t="str">
        <f>IF(SUM('Control Sample Data'!I$3:I$194)&gt;10,IF(AND(ISNUMBER('Control Sample Data'!I149),'Control Sample Data'!I149&lt;35,'Control Sample Data'!I149&gt;0),'Control Sample Data'!I149-'Choose Housekeeping Genes'!AG$20,35-'Choose Housekeeping Genes'!AG$20),"")</f>
        <v/>
      </c>
      <c r="AF149" s="22" t="str">
        <f>IF(SUM('Control Sample Data'!J$3:J$194)&gt;10,IF(AND(ISNUMBER('Control Sample Data'!J149),'Control Sample Data'!J149&lt;35,'Control Sample Data'!J149&gt;0),'Control Sample Data'!J149-'Choose Housekeeping Genes'!AH$20,35-'Choose Housekeeping Genes'!AH$20),"")</f>
        <v/>
      </c>
      <c r="AG149" s="22" t="str">
        <f>IF(SUM('Control Sample Data'!K$3:K$194)&gt;10,IF(AND(ISNUMBER('Control Sample Data'!K149),'Control Sample Data'!K149&lt;35,'Control Sample Data'!K149&gt;0),'Control Sample Data'!K149-'Choose Housekeeping Genes'!AI$20,35-'Choose Housekeeping Genes'!AI$20),"")</f>
        <v/>
      </c>
      <c r="AH149" s="22" t="str">
        <f>IF(SUM('Control Sample Data'!L$3:L$194)&gt;10,IF(AND(ISNUMBER('Control Sample Data'!L149),'Control Sample Data'!L149&lt;35,'Control Sample Data'!L149&gt;0),'Control Sample Data'!L149-'Choose Housekeeping Genes'!AJ$20,35-'Choose Housekeeping Genes'!AJ$20),"")</f>
        <v/>
      </c>
      <c r="AI149" s="22" t="str">
        <f>IF(SUM('Control Sample Data'!M$3:M$194)&gt;10,IF(AND(ISNUMBER('Control Sample Data'!M149),'Control Sample Data'!M149&lt;35,'Control Sample Data'!M149&gt;0),'Control Sample Data'!M149-'Choose Housekeeping Genes'!AK$20,35-'Choose Housekeeping Genes'!AK$20),"")</f>
        <v/>
      </c>
      <c r="AJ149" s="22" t="str">
        <f>IF(SUM('Control Sample Data'!N$3:N$194)&gt;10,IF(AND(ISNUMBER('Control Sample Data'!N149),'Control Sample Data'!N149&lt;35,'Control Sample Data'!N149&gt;0),'Control Sample Data'!N149-'Choose Housekeeping Genes'!AL$20,35-'Choose Housekeeping Genes'!AL$20),"")</f>
        <v/>
      </c>
      <c r="AK149" s="22" t="str">
        <f>IF(SUM('Control Sample Data'!O$3:O$194)&gt;10,IF(AND(ISNUMBER('Control Sample Data'!O149),'Control Sample Data'!O149&lt;35,'Control Sample Data'!O149&gt;0),'Control Sample Data'!O149-'Choose Housekeeping Genes'!AM$20,35-'Choose Housekeeping Genes'!AM$20),"")</f>
        <v/>
      </c>
      <c r="AL149" s="22" t="str">
        <f>IF(SUM('Control Sample Data'!P$3:P$194)&gt;10,IF(AND(ISNUMBER('Control Sample Data'!P149),'Control Sample Data'!P149&lt;35,'Control Sample Data'!P149&gt;0),'Control Sample Data'!P149-'Choose Housekeeping Genes'!AN$20,35-'Choose Housekeeping Genes'!AN$20),"")</f>
        <v/>
      </c>
      <c r="AM149" s="22" t="str">
        <f>IF(SUM('Control Sample Data'!Q$3:Q$194)&gt;10,IF(AND(ISNUMBER('Control Sample Data'!Q149),'Control Sample Data'!Q149&lt;35,'Control Sample Data'!Q149&gt;0),'Control Sample Data'!Q149-'Choose Housekeeping Genes'!AO$20,35-'Choose Housekeeping Genes'!AO$20),"")</f>
        <v/>
      </c>
      <c r="AN149" s="22" t="str">
        <f>IF(SUM('Control Sample Data'!R$3:R$194)&gt;10,IF(AND(ISNUMBER('Control Sample Data'!R149),'Control Sample Data'!R149&lt;35,'Control Sample Data'!R149&gt;0),'Control Sample Data'!R149-'Choose Housekeeping Genes'!AP$20,35-'Choose Housekeeping Genes'!AP$20),"")</f>
        <v/>
      </c>
      <c r="AO149" s="22" t="str">
        <f>IF(SUM('Control Sample Data'!S$3:S$194)&gt;10,IF(AND(ISNUMBER('Control Sample Data'!S149),'Control Sample Data'!S149&lt;35,'Control Sample Data'!S149&gt;0),'Control Sample Data'!S149-'Choose Housekeeping Genes'!AQ$20,35-'Choose Housekeeping Genes'!AQ$20),"")</f>
        <v/>
      </c>
      <c r="AP149" s="22" t="str">
        <f>IF(SUM('Control Sample Data'!T$3:T$194)&gt;10,IF(AND(ISNUMBER('Control Sample Data'!T149),'Control Sample Data'!T149&lt;35,'Control Sample Data'!T149&gt;0),'Control Sample Data'!T149-'Choose Housekeeping Genes'!AR$20,35-'Choose Housekeeping Genes'!AR$20),"")</f>
        <v/>
      </c>
      <c r="AQ149" s="22" t="str">
        <f>IF(SUM('Control Sample Data'!U$3:U$194)&gt;10,IF(AND(ISNUMBER('Control Sample Data'!U149),'Control Sample Data'!U149&lt;35,'Control Sample Data'!U149&gt;0),'Control Sample Data'!U149-'Choose Housekeeping Genes'!AS$20,35-'Choose Housekeeping Genes'!AS$20),"")</f>
        <v/>
      </c>
      <c r="AR149" s="22" t="str">
        <f>IF(SUM('Control Sample Data'!V$3:V$194)&gt;10,IF(AND(ISNUMBER('Control Sample Data'!V149),'Control Sample Data'!V149&lt;35,'Control Sample Data'!V149&gt;0),'Control Sample Data'!V149-'Choose Housekeeping Genes'!AT$20,35-'Choose Housekeeping Genes'!AT$20),"")</f>
        <v/>
      </c>
      <c r="AS149" s="73" t="str">
        <f>'Control Sample Data'!A149</f>
        <v>Pluto</v>
      </c>
      <c r="AT149" s="21" t="s">
        <v>148</v>
      </c>
      <c r="AU149" s="22" t="str">
        <f ca="1">IF(ISNUMBER(C149-'Choose Housekeeping Genes'!D$12),C149-'Choose Housekeeping Genes'!D$12,"")</f>
        <v/>
      </c>
      <c r="AV149" s="22" t="str">
        <f ca="1">IF(ISNUMBER(D149-'Choose Housekeeping Genes'!E$12),D149-'Choose Housekeeping Genes'!E$12,"")</f>
        <v/>
      </c>
      <c r="AW149" s="22" t="str">
        <f ca="1">IF(ISNUMBER(E149-'Choose Housekeeping Genes'!F$12),E149-'Choose Housekeeping Genes'!F$12,"")</f>
        <v/>
      </c>
      <c r="AX149" s="22" t="str">
        <f ca="1">IF(ISNUMBER(F149-'Choose Housekeeping Genes'!G$12),F149-'Choose Housekeeping Genes'!G$12,"")</f>
        <v/>
      </c>
      <c r="AY149" s="22" t="str">
        <f ca="1">IF(ISNUMBER(G149-'Choose Housekeeping Genes'!H$12),G149-'Choose Housekeeping Genes'!H$12,"")</f>
        <v/>
      </c>
      <c r="AZ149" s="22" t="str">
        <f ca="1">IF(ISNUMBER(H149-'Choose Housekeeping Genes'!I$12),H149-'Choose Housekeeping Genes'!I$12,"")</f>
        <v/>
      </c>
      <c r="BA149" s="22" t="str">
        <f ca="1">IF(ISNUMBER(I149-'Choose Housekeeping Genes'!J$12),I149-'Choose Housekeeping Genes'!J$12,"")</f>
        <v/>
      </c>
      <c r="BB149" s="22" t="str">
        <f ca="1">IF(ISNUMBER(J149-'Choose Housekeeping Genes'!K$12),J149-'Choose Housekeeping Genes'!K$12,"")</f>
        <v/>
      </c>
      <c r="BC149" s="22" t="str">
        <f ca="1">IF(ISNUMBER(K149-'Choose Housekeeping Genes'!L$12),K149-'Choose Housekeeping Genes'!L$12,"")</f>
        <v/>
      </c>
      <c r="BD149" s="22" t="str">
        <f ca="1">IF(ISNUMBER(L149-'Choose Housekeeping Genes'!M$12),L149-'Choose Housekeeping Genes'!M$12,"")</f>
        <v/>
      </c>
      <c r="BE149" s="22" t="str">
        <f ca="1">IF(ISNUMBER(M149-'Choose Housekeeping Genes'!N$12),M149-'Choose Housekeeping Genes'!N$12,"")</f>
        <v/>
      </c>
      <c r="BF149" s="22" t="str">
        <f ca="1">IF(ISNUMBER(N149-'Choose Housekeeping Genes'!O$12),N149-'Choose Housekeeping Genes'!O$12,"")</f>
        <v/>
      </c>
      <c r="BG149" s="22" t="str">
        <f ca="1">IF(ISNUMBER(O149-'Choose Housekeeping Genes'!P$12),O149-'Choose Housekeeping Genes'!P$12,"")</f>
        <v/>
      </c>
      <c r="BH149" s="22" t="str">
        <f ca="1">IF(ISNUMBER(P149-'Choose Housekeeping Genes'!Q$12),P149-'Choose Housekeeping Genes'!Q$12,"")</f>
        <v/>
      </c>
      <c r="BI149" s="22" t="str">
        <f ca="1">IF(ISNUMBER(Q149-'Choose Housekeeping Genes'!R$12),Q149-'Choose Housekeeping Genes'!R$12,"")</f>
        <v/>
      </c>
      <c r="BJ149" s="22" t="str">
        <f ca="1">IF(ISNUMBER(R149-'Choose Housekeeping Genes'!S$12),R149-'Choose Housekeeping Genes'!S$12,"")</f>
        <v/>
      </c>
      <c r="BK149" s="22" t="str">
        <f ca="1">IF(ISNUMBER(S149-'Choose Housekeeping Genes'!T$12),S149-'Choose Housekeeping Genes'!T$12,"")</f>
        <v/>
      </c>
      <c r="BL149" s="22" t="str">
        <f ca="1">IF(ISNUMBER(T149-'Choose Housekeeping Genes'!U$12),T149-'Choose Housekeeping Genes'!U$12,"")</f>
        <v/>
      </c>
      <c r="BM149" s="22" t="str">
        <f ca="1">IF(ISNUMBER(U149-'Choose Housekeeping Genes'!V$12),U149-'Choose Housekeeping Genes'!V$12,"")</f>
        <v/>
      </c>
      <c r="BN149" s="22" t="str">
        <f ca="1">IF(ISNUMBER(V149-'Choose Housekeeping Genes'!W$12),V149-'Choose Housekeeping Genes'!W$12,"")</f>
        <v/>
      </c>
      <c r="BO149" s="147" t="str">
        <f t="shared" si="92"/>
        <v>Pluto</v>
      </c>
      <c r="BP149" s="145" t="s">
        <v>148</v>
      </c>
      <c r="BQ149" s="22" t="str">
        <f ca="1">IF(ISNUMBER(Y149-'Choose Housekeeping Genes'!AA$12),Y149-'Choose Housekeeping Genes'!AA$12,"")</f>
        <v/>
      </c>
      <c r="BR149" s="22" t="str">
        <f ca="1">IF(ISNUMBER(Z149-'Choose Housekeeping Genes'!AB$12),Z149-'Choose Housekeeping Genes'!AB$12,"")</f>
        <v/>
      </c>
      <c r="BS149" s="22" t="str">
        <f ca="1">IF(ISNUMBER(AA149-'Choose Housekeeping Genes'!AC$12),AA149-'Choose Housekeeping Genes'!AC$12,"")</f>
        <v/>
      </c>
      <c r="BT149" s="22" t="str">
        <f ca="1">IF(ISNUMBER(AB149-'Choose Housekeeping Genes'!AD$12),AB149-'Choose Housekeeping Genes'!AD$12,"")</f>
        <v/>
      </c>
      <c r="BU149" s="22" t="str">
        <f ca="1">IF(ISNUMBER(AC149-'Choose Housekeeping Genes'!AE$12),AC149-'Choose Housekeeping Genes'!AE$12,"")</f>
        <v/>
      </c>
      <c r="BV149" s="22" t="str">
        <f ca="1">IF(ISNUMBER(AD149-'Choose Housekeeping Genes'!AF$12),AD149-'Choose Housekeeping Genes'!AF$12,"")</f>
        <v/>
      </c>
      <c r="BW149" s="22" t="str">
        <f ca="1">IF(ISNUMBER(AE149-'Choose Housekeeping Genes'!AG$12),AE149-'Choose Housekeeping Genes'!AG$12,"")</f>
        <v/>
      </c>
      <c r="BX149" s="22" t="str">
        <f ca="1">IF(ISNUMBER(AF149-'Choose Housekeeping Genes'!AH$12),AF149-'Choose Housekeeping Genes'!AH$12,"")</f>
        <v/>
      </c>
      <c r="BY149" s="22" t="str">
        <f ca="1">IF(ISNUMBER(AG149-'Choose Housekeeping Genes'!AI$12),AG149-'Choose Housekeeping Genes'!AI$12,"")</f>
        <v/>
      </c>
      <c r="BZ149" s="22" t="str">
        <f ca="1">IF(ISNUMBER(AH149-'Choose Housekeeping Genes'!AJ$12),AH149-'Choose Housekeeping Genes'!AJ$12,"")</f>
        <v/>
      </c>
      <c r="CA149" s="22" t="str">
        <f ca="1">IF(ISNUMBER(AI149-'Choose Housekeeping Genes'!AK$12),AI149-'Choose Housekeeping Genes'!AK$12,"")</f>
        <v/>
      </c>
      <c r="CB149" s="22" t="str">
        <f ca="1">IF(ISNUMBER(AJ149-'Choose Housekeeping Genes'!AL$12),AJ149-'Choose Housekeeping Genes'!AL$12,"")</f>
        <v/>
      </c>
      <c r="CC149" s="22" t="str">
        <f ca="1">IF(ISNUMBER(AK149-'Choose Housekeeping Genes'!AM$12),AK149-'Choose Housekeeping Genes'!AM$12,"")</f>
        <v/>
      </c>
      <c r="CD149" s="22" t="str">
        <f ca="1">IF(ISNUMBER(AL149-'Choose Housekeeping Genes'!AN$12),AL149-'Choose Housekeeping Genes'!AN$12,"")</f>
        <v/>
      </c>
      <c r="CE149" s="22" t="str">
        <f ca="1">IF(ISNUMBER(AM149-'Choose Housekeeping Genes'!AO$12),AM149-'Choose Housekeeping Genes'!AO$12,"")</f>
        <v/>
      </c>
      <c r="CF149" s="22" t="str">
        <f ca="1">IF(ISNUMBER(AN149-'Choose Housekeeping Genes'!AP$12),AN149-'Choose Housekeeping Genes'!AP$12,"")</f>
        <v/>
      </c>
      <c r="CG149" s="22" t="str">
        <f ca="1">IF(ISNUMBER(AO149-'Choose Housekeeping Genes'!AQ$12),AO149-'Choose Housekeeping Genes'!AQ$12,"")</f>
        <v/>
      </c>
      <c r="CH149" s="22" t="str">
        <f ca="1">IF(ISNUMBER(AP149-'Choose Housekeeping Genes'!AR$12),AP149-'Choose Housekeeping Genes'!AR$12,"")</f>
        <v/>
      </c>
      <c r="CI149" s="22" t="str">
        <f ca="1">IF(ISNUMBER(AQ149-'Choose Housekeeping Genes'!AS$12),AQ149-'Choose Housekeeping Genes'!AS$12,"")</f>
        <v/>
      </c>
      <c r="CJ149" s="22" t="str">
        <f ca="1">IF(ISNUMBER(AR149-'Choose Housekeeping Genes'!AT$12),AR149-'Choose Housekeeping Genes'!AT$12,"")</f>
        <v/>
      </c>
      <c r="CK149" s="69" t="e">
        <f t="shared" ca="1" si="93"/>
        <v>#DIV/0!</v>
      </c>
      <c r="CL149" s="148" t="e">
        <f t="shared" ca="1" si="94"/>
        <v>#DIV/0!</v>
      </c>
      <c r="DA149" s="73" t="str">
        <f>'Transcript table'!C157</f>
        <v>Pluto</v>
      </c>
      <c r="DB149" s="21" t="s">
        <v>148</v>
      </c>
      <c r="DC149" s="68" t="str">
        <f t="shared" ca="1" si="95"/>
        <v/>
      </c>
      <c r="DD149" s="68" t="str">
        <f t="shared" ca="1" si="96"/>
        <v/>
      </c>
      <c r="DE149" s="68" t="str">
        <f t="shared" ca="1" si="97"/>
        <v/>
      </c>
      <c r="DF149" s="68" t="str">
        <f t="shared" ca="1" si="98"/>
        <v/>
      </c>
      <c r="DG149" s="68" t="str">
        <f t="shared" ca="1" si="99"/>
        <v/>
      </c>
      <c r="DH149" s="68" t="str">
        <f t="shared" ca="1" si="100"/>
        <v/>
      </c>
      <c r="DI149" s="68" t="str">
        <f t="shared" ca="1" si="101"/>
        <v/>
      </c>
      <c r="DJ149" s="68" t="str">
        <f t="shared" ca="1" si="102"/>
        <v/>
      </c>
      <c r="DK149" s="68" t="str">
        <f t="shared" ca="1" si="103"/>
        <v/>
      </c>
      <c r="DL149" s="68" t="str">
        <f t="shared" ca="1" si="104"/>
        <v/>
      </c>
      <c r="DM149" s="68" t="str">
        <f t="shared" ca="1" si="105"/>
        <v/>
      </c>
      <c r="DN149" s="68" t="str">
        <f t="shared" ca="1" si="106"/>
        <v/>
      </c>
      <c r="DO149" s="68" t="str">
        <f t="shared" ca="1" si="107"/>
        <v/>
      </c>
      <c r="DP149" s="68" t="str">
        <f t="shared" ca="1" si="108"/>
        <v/>
      </c>
      <c r="DQ149" s="68" t="str">
        <f t="shared" ca="1" si="109"/>
        <v/>
      </c>
      <c r="DR149" s="68" t="str">
        <f t="shared" ca="1" si="110"/>
        <v/>
      </c>
      <c r="DS149" s="68" t="str">
        <f t="shared" ca="1" si="111"/>
        <v/>
      </c>
      <c r="DT149" s="68" t="str">
        <f t="shared" ca="1" si="112"/>
        <v/>
      </c>
      <c r="DU149" s="68" t="str">
        <f t="shared" ca="1" si="113"/>
        <v/>
      </c>
      <c r="DV149" s="68" t="str">
        <f t="shared" ca="1" si="114"/>
        <v/>
      </c>
      <c r="DW149" s="146" t="str">
        <f>'Transcript table'!C157</f>
        <v>Pluto</v>
      </c>
      <c r="DX149" s="145" t="s">
        <v>148</v>
      </c>
      <c r="DY149" s="68" t="str">
        <f t="shared" ca="1" si="115"/>
        <v/>
      </c>
      <c r="DZ149" s="68" t="str">
        <f t="shared" ca="1" si="116"/>
        <v/>
      </c>
      <c r="EA149" s="68" t="str">
        <f t="shared" ca="1" si="117"/>
        <v/>
      </c>
      <c r="EB149" s="68" t="str">
        <f t="shared" ca="1" si="118"/>
        <v/>
      </c>
      <c r="EC149" s="68" t="str">
        <f t="shared" ca="1" si="119"/>
        <v/>
      </c>
      <c r="ED149" s="68" t="str">
        <f t="shared" ca="1" si="120"/>
        <v/>
      </c>
      <c r="EE149" s="68" t="str">
        <f t="shared" ca="1" si="121"/>
        <v/>
      </c>
      <c r="EF149" s="68" t="str">
        <f t="shared" ca="1" si="122"/>
        <v/>
      </c>
      <c r="EG149" s="68" t="str">
        <f t="shared" ca="1" si="123"/>
        <v/>
      </c>
      <c r="EH149" s="68" t="str">
        <f t="shared" ca="1" si="124"/>
        <v/>
      </c>
      <c r="EI149" s="68" t="str">
        <f t="shared" ca="1" si="125"/>
        <v/>
      </c>
      <c r="EJ149" s="68" t="str">
        <f t="shared" ca="1" si="126"/>
        <v/>
      </c>
      <c r="EK149" s="68" t="str">
        <f t="shared" ca="1" si="127"/>
        <v/>
      </c>
      <c r="EL149" s="68" t="str">
        <f t="shared" ca="1" si="128"/>
        <v/>
      </c>
      <c r="EM149" s="68" t="str">
        <f t="shared" ca="1" si="129"/>
        <v/>
      </c>
      <c r="EN149" s="68" t="str">
        <f t="shared" ca="1" si="130"/>
        <v/>
      </c>
      <c r="EO149" s="68" t="str">
        <f t="shared" ca="1" si="131"/>
        <v/>
      </c>
      <c r="EP149" s="68" t="str">
        <f t="shared" ca="1" si="132"/>
        <v/>
      </c>
      <c r="EQ149" s="68" t="str">
        <f t="shared" ca="1" si="133"/>
        <v/>
      </c>
      <c r="ER149" s="68" t="str">
        <f t="shared" ca="1" si="134"/>
        <v/>
      </c>
    </row>
    <row r="150" spans="1:148" ht="12.75" customHeight="1">
      <c r="A150" s="139" t="str">
        <f>'Test Sample Data'!A150</f>
        <v>Ptgs2os2</v>
      </c>
      <c r="B150" s="141" t="s">
        <v>146</v>
      </c>
      <c r="C150" s="22" t="str">
        <f>IF(SUM('Test Sample Data'!C$3:C$194)&gt;10,IF(AND(ISNUMBER('Test Sample Data'!C150),'Test Sample Data'!C150&lt;35,'Test Sample Data'!C150&gt;0),'Test Sample Data'!C150-'Choose Housekeeping Genes'!D$20,35-'Choose Housekeeping Genes'!D$20),"")</f>
        <v/>
      </c>
      <c r="D150" s="22" t="str">
        <f>IF(SUM('Test Sample Data'!D$3:D$194)&gt;10,IF(AND(ISNUMBER('Test Sample Data'!D150),'Test Sample Data'!D150&lt;35,'Test Sample Data'!D150&gt;0),'Test Sample Data'!D150-'Choose Housekeeping Genes'!E$20,35-'Choose Housekeeping Genes'!E$20),"")</f>
        <v/>
      </c>
      <c r="E150" s="22" t="str">
        <f>IF(SUM('Test Sample Data'!E$3:E$194)&gt;10,IF(AND(ISNUMBER('Test Sample Data'!E150),'Test Sample Data'!E150&lt;35,'Test Sample Data'!E150&gt;0),'Test Sample Data'!E150-'Choose Housekeeping Genes'!F$20,35-'Choose Housekeeping Genes'!F$20),"")</f>
        <v/>
      </c>
      <c r="F150" s="22" t="str">
        <f>IF(SUM('Test Sample Data'!F$3:F$194)&gt;10,IF(AND(ISNUMBER('Test Sample Data'!F150),'Test Sample Data'!F150&lt;35,'Test Sample Data'!F150&gt;0),'Test Sample Data'!F150-'Choose Housekeeping Genes'!G$20,35-'Choose Housekeeping Genes'!G$20),"")</f>
        <v/>
      </c>
      <c r="G150" s="22" t="str">
        <f>IF(SUM('Test Sample Data'!G$3:G$194)&gt;10,IF(AND(ISNUMBER('Test Sample Data'!G150),'Test Sample Data'!G150&lt;35,'Test Sample Data'!G150&gt;0),'Test Sample Data'!G150-'Choose Housekeeping Genes'!H$20,35-'Choose Housekeeping Genes'!H$20),"")</f>
        <v/>
      </c>
      <c r="H150" s="22" t="str">
        <f>IF(SUM('Test Sample Data'!H$3:H$194)&gt;10,IF(AND(ISNUMBER('Test Sample Data'!H150),'Test Sample Data'!H150&lt;35,'Test Sample Data'!H150&gt;0),'Test Sample Data'!H150-'Choose Housekeeping Genes'!I$20,35-'Choose Housekeeping Genes'!I$20),"")</f>
        <v/>
      </c>
      <c r="I150" s="22" t="str">
        <f>IF(SUM('Test Sample Data'!I$3:I$194)&gt;10,IF(AND(ISNUMBER('Test Sample Data'!I150),'Test Sample Data'!I150&lt;35,'Test Sample Data'!I150&gt;0),'Test Sample Data'!I150-'Choose Housekeeping Genes'!J$20,35-'Choose Housekeeping Genes'!J$20),"")</f>
        <v/>
      </c>
      <c r="J150" s="22" t="str">
        <f>IF(SUM('Test Sample Data'!J$3:J$194)&gt;10,IF(AND(ISNUMBER('Test Sample Data'!J150),'Test Sample Data'!J150&lt;35,'Test Sample Data'!J150&gt;0),'Test Sample Data'!J150-'Choose Housekeeping Genes'!K$20,35-'Choose Housekeeping Genes'!K$20),"")</f>
        <v/>
      </c>
      <c r="K150" s="22" t="str">
        <f>IF(SUM('Test Sample Data'!K$3:K$194)&gt;10,IF(AND(ISNUMBER('Test Sample Data'!K150),'Test Sample Data'!K150&lt;35,'Test Sample Data'!K150&gt;0),'Test Sample Data'!K150-'Choose Housekeeping Genes'!L$20,35-'Choose Housekeeping Genes'!L$20),"")</f>
        <v/>
      </c>
      <c r="L150" s="22" t="str">
        <f>IF(SUM('Test Sample Data'!L$3:L$194)&gt;10,IF(AND(ISNUMBER('Test Sample Data'!L150),'Test Sample Data'!L150&lt;35,'Test Sample Data'!L150&gt;0),'Test Sample Data'!L150-'Choose Housekeeping Genes'!M$20,35-'Choose Housekeeping Genes'!M$20),"")</f>
        <v/>
      </c>
      <c r="M150" s="22" t="str">
        <f>IF(SUM('Test Sample Data'!M$3:M$194)&gt;10,IF(AND(ISNUMBER('Test Sample Data'!M150),'Test Sample Data'!M150&lt;35,'Test Sample Data'!M150&gt;0),'Test Sample Data'!M150-'Choose Housekeeping Genes'!N$20,35-'Choose Housekeeping Genes'!N$20),"")</f>
        <v/>
      </c>
      <c r="N150" s="22" t="str">
        <f>IF(SUM('Test Sample Data'!N$3:N$194)&gt;10,IF(AND(ISNUMBER('Test Sample Data'!N150),'Test Sample Data'!N150&lt;35,'Test Sample Data'!N150&gt;0),'Test Sample Data'!N150-'Choose Housekeeping Genes'!O$20,35-'Choose Housekeeping Genes'!O$20),"")</f>
        <v/>
      </c>
      <c r="O150" s="22" t="str">
        <f>IF(SUM('Test Sample Data'!O$3:O$194)&gt;10,IF(AND(ISNUMBER('Test Sample Data'!O150),'Test Sample Data'!O150&lt;35,'Test Sample Data'!O150&gt;0),'Test Sample Data'!O150-'Choose Housekeeping Genes'!P$20,35-'Choose Housekeeping Genes'!P$20),"")</f>
        <v/>
      </c>
      <c r="P150" s="22" t="str">
        <f>IF(SUM('Test Sample Data'!P$3:P$194)&gt;10,IF(AND(ISNUMBER('Test Sample Data'!P150),'Test Sample Data'!P150&lt;35,'Test Sample Data'!P150&gt;0),'Test Sample Data'!P150-'Choose Housekeeping Genes'!Q$20,35-'Choose Housekeeping Genes'!Q$20),"")</f>
        <v/>
      </c>
      <c r="Q150" s="22" t="str">
        <f>IF(SUM('Test Sample Data'!Q$3:Q$194)&gt;10,IF(AND(ISNUMBER('Test Sample Data'!Q150),'Test Sample Data'!Q150&lt;35,'Test Sample Data'!Q150&gt;0),'Test Sample Data'!Q150-'Choose Housekeeping Genes'!R$20,35-'Choose Housekeeping Genes'!R$20),"")</f>
        <v/>
      </c>
      <c r="R150" s="22" t="str">
        <f>IF(SUM('Test Sample Data'!R$3:R$194)&gt;10,IF(AND(ISNUMBER('Test Sample Data'!R150),'Test Sample Data'!R150&lt;35,'Test Sample Data'!R150&gt;0),'Test Sample Data'!R150-'Choose Housekeeping Genes'!S$20,35-'Choose Housekeeping Genes'!S$20),"")</f>
        <v/>
      </c>
      <c r="S150" s="22" t="str">
        <f>IF(SUM('Test Sample Data'!S$3:S$194)&gt;10,IF(AND(ISNUMBER('Test Sample Data'!S150),'Test Sample Data'!S150&lt;35,'Test Sample Data'!S150&gt;0),'Test Sample Data'!S150-'Choose Housekeeping Genes'!T$20,35-'Choose Housekeeping Genes'!T$20),"")</f>
        <v/>
      </c>
      <c r="T150" s="22" t="str">
        <f>IF(SUM('Test Sample Data'!T$3:T$194)&gt;10,IF(AND(ISNUMBER('Test Sample Data'!T150),'Test Sample Data'!T150&lt;35,'Test Sample Data'!T150&gt;0),'Test Sample Data'!T150-'Choose Housekeeping Genes'!U$20,35-'Choose Housekeeping Genes'!U$20),"")</f>
        <v/>
      </c>
      <c r="U150" s="22" t="str">
        <f>IF(SUM('Test Sample Data'!U$3:U$194)&gt;10,IF(AND(ISNUMBER('Test Sample Data'!U150),'Test Sample Data'!U150&lt;35,'Test Sample Data'!U150&gt;0),'Test Sample Data'!U150-'Choose Housekeeping Genes'!V$20,35-'Choose Housekeeping Genes'!V$20),"")</f>
        <v/>
      </c>
      <c r="V150" s="22" t="str">
        <f>IF(SUM('Test Sample Data'!V$3:V$194)&gt;10,IF(AND(ISNUMBER('Test Sample Data'!V150),'Test Sample Data'!V150&lt;35,'Test Sample Data'!V150&gt;0),'Test Sample Data'!V150-'Choose Housekeeping Genes'!W$20,35-'Choose Housekeeping Genes'!W$20),"")</f>
        <v/>
      </c>
      <c r="W150" s="144" t="str">
        <f>'Control Sample Data'!A150</f>
        <v>Ptgs2os2</v>
      </c>
      <c r="X150" s="145" t="s">
        <v>146</v>
      </c>
      <c r="Y150" s="22" t="str">
        <f>IF(SUM('Control Sample Data'!C$3:C$194)&gt;10,IF(AND(ISNUMBER('Control Sample Data'!C150),'Control Sample Data'!C150&lt;35,'Control Sample Data'!C150&gt;0),'Control Sample Data'!C150-'Choose Housekeeping Genes'!AA$20,35-'Choose Housekeeping Genes'!AA$20),"")</f>
        <v/>
      </c>
      <c r="Z150" s="22" t="str">
        <f>IF(SUM('Control Sample Data'!D$3:D$194)&gt;10,IF(AND(ISNUMBER('Control Sample Data'!D150),'Control Sample Data'!D150&lt;35,'Control Sample Data'!D150&gt;0),'Control Sample Data'!D150-'Choose Housekeeping Genes'!AB$20,35-'Choose Housekeeping Genes'!AB$20),"")</f>
        <v/>
      </c>
      <c r="AA150" s="22" t="str">
        <f>IF(SUM('Control Sample Data'!E$3:E$194)&gt;10,IF(AND(ISNUMBER('Control Sample Data'!E150),'Control Sample Data'!E150&lt;35,'Control Sample Data'!E150&gt;0),'Control Sample Data'!E150-'Choose Housekeeping Genes'!AC$20,35-'Choose Housekeeping Genes'!AC$20),"")</f>
        <v/>
      </c>
      <c r="AB150" s="22" t="str">
        <f>IF(SUM('Control Sample Data'!F$3:F$194)&gt;10,IF(AND(ISNUMBER('Control Sample Data'!F150),'Control Sample Data'!F150&lt;35,'Control Sample Data'!F150&gt;0),'Control Sample Data'!F150-'Choose Housekeeping Genes'!AD$20,35-'Choose Housekeeping Genes'!AD$20),"")</f>
        <v/>
      </c>
      <c r="AC150" s="22" t="str">
        <f>IF(SUM('Control Sample Data'!G$3:G$194)&gt;10,IF(AND(ISNUMBER('Control Sample Data'!G150),'Control Sample Data'!G150&lt;35,'Control Sample Data'!G150&gt;0),'Control Sample Data'!G150-'Choose Housekeeping Genes'!AE$20,35-'Choose Housekeeping Genes'!AE$20),"")</f>
        <v/>
      </c>
      <c r="AD150" s="22" t="str">
        <f>IF(SUM('Control Sample Data'!H$3:H$194)&gt;10,IF(AND(ISNUMBER('Control Sample Data'!H150),'Control Sample Data'!H150&lt;35,'Control Sample Data'!H150&gt;0),'Control Sample Data'!H150-'Choose Housekeeping Genes'!AF$20,35-'Choose Housekeeping Genes'!AF$20),"")</f>
        <v/>
      </c>
      <c r="AE150" s="22" t="str">
        <f>IF(SUM('Control Sample Data'!I$3:I$194)&gt;10,IF(AND(ISNUMBER('Control Sample Data'!I150),'Control Sample Data'!I150&lt;35,'Control Sample Data'!I150&gt;0),'Control Sample Data'!I150-'Choose Housekeeping Genes'!AG$20,35-'Choose Housekeeping Genes'!AG$20),"")</f>
        <v/>
      </c>
      <c r="AF150" s="22" t="str">
        <f>IF(SUM('Control Sample Data'!J$3:J$194)&gt;10,IF(AND(ISNUMBER('Control Sample Data'!J150),'Control Sample Data'!J150&lt;35,'Control Sample Data'!J150&gt;0),'Control Sample Data'!J150-'Choose Housekeeping Genes'!AH$20,35-'Choose Housekeeping Genes'!AH$20),"")</f>
        <v/>
      </c>
      <c r="AG150" s="22" t="str">
        <f>IF(SUM('Control Sample Data'!K$3:K$194)&gt;10,IF(AND(ISNUMBER('Control Sample Data'!K150),'Control Sample Data'!K150&lt;35,'Control Sample Data'!K150&gt;0),'Control Sample Data'!K150-'Choose Housekeeping Genes'!AI$20,35-'Choose Housekeeping Genes'!AI$20),"")</f>
        <v/>
      </c>
      <c r="AH150" s="22" t="str">
        <f>IF(SUM('Control Sample Data'!L$3:L$194)&gt;10,IF(AND(ISNUMBER('Control Sample Data'!L150),'Control Sample Data'!L150&lt;35,'Control Sample Data'!L150&gt;0),'Control Sample Data'!L150-'Choose Housekeeping Genes'!AJ$20,35-'Choose Housekeeping Genes'!AJ$20),"")</f>
        <v/>
      </c>
      <c r="AI150" s="22" t="str">
        <f>IF(SUM('Control Sample Data'!M$3:M$194)&gt;10,IF(AND(ISNUMBER('Control Sample Data'!M150),'Control Sample Data'!M150&lt;35,'Control Sample Data'!M150&gt;0),'Control Sample Data'!M150-'Choose Housekeeping Genes'!AK$20,35-'Choose Housekeeping Genes'!AK$20),"")</f>
        <v/>
      </c>
      <c r="AJ150" s="22" t="str">
        <f>IF(SUM('Control Sample Data'!N$3:N$194)&gt;10,IF(AND(ISNUMBER('Control Sample Data'!N150),'Control Sample Data'!N150&lt;35,'Control Sample Data'!N150&gt;0),'Control Sample Data'!N150-'Choose Housekeeping Genes'!AL$20,35-'Choose Housekeeping Genes'!AL$20),"")</f>
        <v/>
      </c>
      <c r="AK150" s="22" t="str">
        <f>IF(SUM('Control Sample Data'!O$3:O$194)&gt;10,IF(AND(ISNUMBER('Control Sample Data'!O150),'Control Sample Data'!O150&lt;35,'Control Sample Data'!O150&gt;0),'Control Sample Data'!O150-'Choose Housekeeping Genes'!AM$20,35-'Choose Housekeeping Genes'!AM$20),"")</f>
        <v/>
      </c>
      <c r="AL150" s="22" t="str">
        <f>IF(SUM('Control Sample Data'!P$3:P$194)&gt;10,IF(AND(ISNUMBER('Control Sample Data'!P150),'Control Sample Data'!P150&lt;35,'Control Sample Data'!P150&gt;0),'Control Sample Data'!P150-'Choose Housekeeping Genes'!AN$20,35-'Choose Housekeeping Genes'!AN$20),"")</f>
        <v/>
      </c>
      <c r="AM150" s="22" t="str">
        <f>IF(SUM('Control Sample Data'!Q$3:Q$194)&gt;10,IF(AND(ISNUMBER('Control Sample Data'!Q150),'Control Sample Data'!Q150&lt;35,'Control Sample Data'!Q150&gt;0),'Control Sample Data'!Q150-'Choose Housekeeping Genes'!AO$20,35-'Choose Housekeeping Genes'!AO$20),"")</f>
        <v/>
      </c>
      <c r="AN150" s="22" t="str">
        <f>IF(SUM('Control Sample Data'!R$3:R$194)&gt;10,IF(AND(ISNUMBER('Control Sample Data'!R150),'Control Sample Data'!R150&lt;35,'Control Sample Data'!R150&gt;0),'Control Sample Data'!R150-'Choose Housekeeping Genes'!AP$20,35-'Choose Housekeeping Genes'!AP$20),"")</f>
        <v/>
      </c>
      <c r="AO150" s="22" t="str">
        <f>IF(SUM('Control Sample Data'!S$3:S$194)&gt;10,IF(AND(ISNUMBER('Control Sample Data'!S150),'Control Sample Data'!S150&lt;35,'Control Sample Data'!S150&gt;0),'Control Sample Data'!S150-'Choose Housekeeping Genes'!AQ$20,35-'Choose Housekeeping Genes'!AQ$20),"")</f>
        <v/>
      </c>
      <c r="AP150" s="22" t="str">
        <f>IF(SUM('Control Sample Data'!T$3:T$194)&gt;10,IF(AND(ISNUMBER('Control Sample Data'!T150),'Control Sample Data'!T150&lt;35,'Control Sample Data'!T150&gt;0),'Control Sample Data'!T150-'Choose Housekeeping Genes'!AR$20,35-'Choose Housekeeping Genes'!AR$20),"")</f>
        <v/>
      </c>
      <c r="AQ150" s="22" t="str">
        <f>IF(SUM('Control Sample Data'!U$3:U$194)&gt;10,IF(AND(ISNUMBER('Control Sample Data'!U150),'Control Sample Data'!U150&lt;35,'Control Sample Data'!U150&gt;0),'Control Sample Data'!U150-'Choose Housekeeping Genes'!AS$20,35-'Choose Housekeeping Genes'!AS$20),"")</f>
        <v/>
      </c>
      <c r="AR150" s="22" t="str">
        <f>IF(SUM('Control Sample Data'!V$3:V$194)&gt;10,IF(AND(ISNUMBER('Control Sample Data'!V150),'Control Sample Data'!V150&lt;35,'Control Sample Data'!V150&gt;0),'Control Sample Data'!V150-'Choose Housekeeping Genes'!AT$20,35-'Choose Housekeeping Genes'!AT$20),"")</f>
        <v/>
      </c>
      <c r="AS150" s="73" t="str">
        <f>'Control Sample Data'!A150</f>
        <v>Ptgs2os2</v>
      </c>
      <c r="AT150" s="21" t="s">
        <v>146</v>
      </c>
      <c r="AU150" s="22" t="str">
        <f ca="1">IF(ISNUMBER(C150-'Choose Housekeeping Genes'!D$12),C150-'Choose Housekeeping Genes'!D$12,"")</f>
        <v/>
      </c>
      <c r="AV150" s="22" t="str">
        <f ca="1">IF(ISNUMBER(D150-'Choose Housekeeping Genes'!E$12),D150-'Choose Housekeeping Genes'!E$12,"")</f>
        <v/>
      </c>
      <c r="AW150" s="22" t="str">
        <f ca="1">IF(ISNUMBER(E150-'Choose Housekeeping Genes'!F$12),E150-'Choose Housekeeping Genes'!F$12,"")</f>
        <v/>
      </c>
      <c r="AX150" s="22" t="str">
        <f ca="1">IF(ISNUMBER(F150-'Choose Housekeeping Genes'!G$12),F150-'Choose Housekeeping Genes'!G$12,"")</f>
        <v/>
      </c>
      <c r="AY150" s="22" t="str">
        <f ca="1">IF(ISNUMBER(G150-'Choose Housekeeping Genes'!H$12),G150-'Choose Housekeeping Genes'!H$12,"")</f>
        <v/>
      </c>
      <c r="AZ150" s="22" t="str">
        <f ca="1">IF(ISNUMBER(H150-'Choose Housekeeping Genes'!I$12),H150-'Choose Housekeeping Genes'!I$12,"")</f>
        <v/>
      </c>
      <c r="BA150" s="22" t="str">
        <f ca="1">IF(ISNUMBER(I150-'Choose Housekeeping Genes'!J$12),I150-'Choose Housekeeping Genes'!J$12,"")</f>
        <v/>
      </c>
      <c r="BB150" s="22" t="str">
        <f ca="1">IF(ISNUMBER(J150-'Choose Housekeeping Genes'!K$12),J150-'Choose Housekeeping Genes'!K$12,"")</f>
        <v/>
      </c>
      <c r="BC150" s="22" t="str">
        <f ca="1">IF(ISNUMBER(K150-'Choose Housekeeping Genes'!L$12),K150-'Choose Housekeeping Genes'!L$12,"")</f>
        <v/>
      </c>
      <c r="BD150" s="22" t="str">
        <f ca="1">IF(ISNUMBER(L150-'Choose Housekeeping Genes'!M$12),L150-'Choose Housekeeping Genes'!M$12,"")</f>
        <v/>
      </c>
      <c r="BE150" s="22" t="str">
        <f ca="1">IF(ISNUMBER(M150-'Choose Housekeeping Genes'!N$12),M150-'Choose Housekeeping Genes'!N$12,"")</f>
        <v/>
      </c>
      <c r="BF150" s="22" t="str">
        <f ca="1">IF(ISNUMBER(N150-'Choose Housekeeping Genes'!O$12),N150-'Choose Housekeeping Genes'!O$12,"")</f>
        <v/>
      </c>
      <c r="BG150" s="22" t="str">
        <f ca="1">IF(ISNUMBER(O150-'Choose Housekeeping Genes'!P$12),O150-'Choose Housekeeping Genes'!P$12,"")</f>
        <v/>
      </c>
      <c r="BH150" s="22" t="str">
        <f ca="1">IF(ISNUMBER(P150-'Choose Housekeeping Genes'!Q$12),P150-'Choose Housekeeping Genes'!Q$12,"")</f>
        <v/>
      </c>
      <c r="BI150" s="22" t="str">
        <f ca="1">IF(ISNUMBER(Q150-'Choose Housekeeping Genes'!R$12),Q150-'Choose Housekeeping Genes'!R$12,"")</f>
        <v/>
      </c>
      <c r="BJ150" s="22" t="str">
        <f ca="1">IF(ISNUMBER(R150-'Choose Housekeeping Genes'!S$12),R150-'Choose Housekeeping Genes'!S$12,"")</f>
        <v/>
      </c>
      <c r="BK150" s="22" t="str">
        <f ca="1">IF(ISNUMBER(S150-'Choose Housekeeping Genes'!T$12),S150-'Choose Housekeeping Genes'!T$12,"")</f>
        <v/>
      </c>
      <c r="BL150" s="22" t="str">
        <f ca="1">IF(ISNUMBER(T150-'Choose Housekeeping Genes'!U$12),T150-'Choose Housekeeping Genes'!U$12,"")</f>
        <v/>
      </c>
      <c r="BM150" s="22" t="str">
        <f ca="1">IF(ISNUMBER(U150-'Choose Housekeeping Genes'!V$12),U150-'Choose Housekeeping Genes'!V$12,"")</f>
        <v/>
      </c>
      <c r="BN150" s="22" t="str">
        <f ca="1">IF(ISNUMBER(V150-'Choose Housekeeping Genes'!W$12),V150-'Choose Housekeeping Genes'!W$12,"")</f>
        <v/>
      </c>
      <c r="BO150" s="147" t="str">
        <f t="shared" si="92"/>
        <v>Ptgs2os2</v>
      </c>
      <c r="BP150" s="145" t="s">
        <v>146</v>
      </c>
      <c r="BQ150" s="22" t="str">
        <f ca="1">IF(ISNUMBER(Y150-'Choose Housekeeping Genes'!AA$12),Y150-'Choose Housekeeping Genes'!AA$12,"")</f>
        <v/>
      </c>
      <c r="BR150" s="22" t="str">
        <f ca="1">IF(ISNUMBER(Z150-'Choose Housekeeping Genes'!AB$12),Z150-'Choose Housekeeping Genes'!AB$12,"")</f>
        <v/>
      </c>
      <c r="BS150" s="22" t="str">
        <f ca="1">IF(ISNUMBER(AA150-'Choose Housekeeping Genes'!AC$12),AA150-'Choose Housekeeping Genes'!AC$12,"")</f>
        <v/>
      </c>
      <c r="BT150" s="22" t="str">
        <f ca="1">IF(ISNUMBER(AB150-'Choose Housekeeping Genes'!AD$12),AB150-'Choose Housekeeping Genes'!AD$12,"")</f>
        <v/>
      </c>
      <c r="BU150" s="22" t="str">
        <f ca="1">IF(ISNUMBER(AC150-'Choose Housekeeping Genes'!AE$12),AC150-'Choose Housekeeping Genes'!AE$12,"")</f>
        <v/>
      </c>
      <c r="BV150" s="22" t="str">
        <f ca="1">IF(ISNUMBER(AD150-'Choose Housekeeping Genes'!AF$12),AD150-'Choose Housekeeping Genes'!AF$12,"")</f>
        <v/>
      </c>
      <c r="BW150" s="22" t="str">
        <f ca="1">IF(ISNUMBER(AE150-'Choose Housekeeping Genes'!AG$12),AE150-'Choose Housekeeping Genes'!AG$12,"")</f>
        <v/>
      </c>
      <c r="BX150" s="22" t="str">
        <f ca="1">IF(ISNUMBER(AF150-'Choose Housekeeping Genes'!AH$12),AF150-'Choose Housekeeping Genes'!AH$12,"")</f>
        <v/>
      </c>
      <c r="BY150" s="22" t="str">
        <f ca="1">IF(ISNUMBER(AG150-'Choose Housekeeping Genes'!AI$12),AG150-'Choose Housekeeping Genes'!AI$12,"")</f>
        <v/>
      </c>
      <c r="BZ150" s="22" t="str">
        <f ca="1">IF(ISNUMBER(AH150-'Choose Housekeeping Genes'!AJ$12),AH150-'Choose Housekeeping Genes'!AJ$12,"")</f>
        <v/>
      </c>
      <c r="CA150" s="22" t="str">
        <f ca="1">IF(ISNUMBER(AI150-'Choose Housekeeping Genes'!AK$12),AI150-'Choose Housekeeping Genes'!AK$12,"")</f>
        <v/>
      </c>
      <c r="CB150" s="22" t="str">
        <f ca="1">IF(ISNUMBER(AJ150-'Choose Housekeeping Genes'!AL$12),AJ150-'Choose Housekeeping Genes'!AL$12,"")</f>
        <v/>
      </c>
      <c r="CC150" s="22" t="str">
        <f ca="1">IF(ISNUMBER(AK150-'Choose Housekeeping Genes'!AM$12),AK150-'Choose Housekeeping Genes'!AM$12,"")</f>
        <v/>
      </c>
      <c r="CD150" s="22" t="str">
        <f ca="1">IF(ISNUMBER(AL150-'Choose Housekeeping Genes'!AN$12),AL150-'Choose Housekeeping Genes'!AN$12,"")</f>
        <v/>
      </c>
      <c r="CE150" s="22" t="str">
        <f ca="1">IF(ISNUMBER(AM150-'Choose Housekeeping Genes'!AO$12),AM150-'Choose Housekeeping Genes'!AO$12,"")</f>
        <v/>
      </c>
      <c r="CF150" s="22" t="str">
        <f ca="1">IF(ISNUMBER(AN150-'Choose Housekeeping Genes'!AP$12),AN150-'Choose Housekeeping Genes'!AP$12,"")</f>
        <v/>
      </c>
      <c r="CG150" s="22" t="str">
        <f ca="1">IF(ISNUMBER(AO150-'Choose Housekeeping Genes'!AQ$12),AO150-'Choose Housekeeping Genes'!AQ$12,"")</f>
        <v/>
      </c>
      <c r="CH150" s="22" t="str">
        <f ca="1">IF(ISNUMBER(AP150-'Choose Housekeeping Genes'!AR$12),AP150-'Choose Housekeeping Genes'!AR$12,"")</f>
        <v/>
      </c>
      <c r="CI150" s="22" t="str">
        <f ca="1">IF(ISNUMBER(AQ150-'Choose Housekeeping Genes'!AS$12),AQ150-'Choose Housekeeping Genes'!AS$12,"")</f>
        <v/>
      </c>
      <c r="CJ150" s="22" t="str">
        <f ca="1">IF(ISNUMBER(AR150-'Choose Housekeeping Genes'!AT$12),AR150-'Choose Housekeeping Genes'!AT$12,"")</f>
        <v/>
      </c>
      <c r="CK150" s="69" t="e">
        <f t="shared" ca="1" si="93"/>
        <v>#DIV/0!</v>
      </c>
      <c r="CL150" s="148" t="e">
        <f t="shared" ca="1" si="94"/>
        <v>#DIV/0!</v>
      </c>
      <c r="DA150" s="73" t="str">
        <f>'Transcript table'!C158</f>
        <v>Ptgs2os2</v>
      </c>
      <c r="DB150" s="21" t="s">
        <v>146</v>
      </c>
      <c r="DC150" s="68" t="str">
        <f t="shared" ca="1" si="95"/>
        <v/>
      </c>
      <c r="DD150" s="68" t="str">
        <f t="shared" ca="1" si="96"/>
        <v/>
      </c>
      <c r="DE150" s="68" t="str">
        <f t="shared" ca="1" si="97"/>
        <v/>
      </c>
      <c r="DF150" s="68" t="str">
        <f t="shared" ca="1" si="98"/>
        <v/>
      </c>
      <c r="DG150" s="68" t="str">
        <f t="shared" ca="1" si="99"/>
        <v/>
      </c>
      <c r="DH150" s="68" t="str">
        <f t="shared" ca="1" si="100"/>
        <v/>
      </c>
      <c r="DI150" s="68" t="str">
        <f t="shared" ca="1" si="101"/>
        <v/>
      </c>
      <c r="DJ150" s="68" t="str">
        <f t="shared" ca="1" si="102"/>
        <v/>
      </c>
      <c r="DK150" s="68" t="str">
        <f t="shared" ca="1" si="103"/>
        <v/>
      </c>
      <c r="DL150" s="68" t="str">
        <f t="shared" ca="1" si="104"/>
        <v/>
      </c>
      <c r="DM150" s="68" t="str">
        <f t="shared" ca="1" si="105"/>
        <v/>
      </c>
      <c r="DN150" s="68" t="str">
        <f t="shared" ca="1" si="106"/>
        <v/>
      </c>
      <c r="DO150" s="68" t="str">
        <f t="shared" ca="1" si="107"/>
        <v/>
      </c>
      <c r="DP150" s="68" t="str">
        <f t="shared" ca="1" si="108"/>
        <v/>
      </c>
      <c r="DQ150" s="68" t="str">
        <f t="shared" ca="1" si="109"/>
        <v/>
      </c>
      <c r="DR150" s="68" t="str">
        <f t="shared" ca="1" si="110"/>
        <v/>
      </c>
      <c r="DS150" s="68" t="str">
        <f t="shared" ca="1" si="111"/>
        <v/>
      </c>
      <c r="DT150" s="68" t="str">
        <f t="shared" ca="1" si="112"/>
        <v/>
      </c>
      <c r="DU150" s="68" t="str">
        <f t="shared" ca="1" si="113"/>
        <v/>
      </c>
      <c r="DV150" s="68" t="str">
        <f t="shared" ca="1" si="114"/>
        <v/>
      </c>
      <c r="DW150" s="146" t="str">
        <f>'Transcript table'!C158</f>
        <v>Ptgs2os2</v>
      </c>
      <c r="DX150" s="145" t="s">
        <v>146</v>
      </c>
      <c r="DY150" s="68" t="str">
        <f t="shared" ca="1" si="115"/>
        <v/>
      </c>
      <c r="DZ150" s="68" t="str">
        <f t="shared" ca="1" si="116"/>
        <v/>
      </c>
      <c r="EA150" s="68" t="str">
        <f t="shared" ca="1" si="117"/>
        <v/>
      </c>
      <c r="EB150" s="68" t="str">
        <f t="shared" ca="1" si="118"/>
        <v/>
      </c>
      <c r="EC150" s="68" t="str">
        <f t="shared" ca="1" si="119"/>
        <v/>
      </c>
      <c r="ED150" s="68" t="str">
        <f t="shared" ca="1" si="120"/>
        <v/>
      </c>
      <c r="EE150" s="68" t="str">
        <f t="shared" ca="1" si="121"/>
        <v/>
      </c>
      <c r="EF150" s="68" t="str">
        <f t="shared" ca="1" si="122"/>
        <v/>
      </c>
      <c r="EG150" s="68" t="str">
        <f t="shared" ca="1" si="123"/>
        <v/>
      </c>
      <c r="EH150" s="68" t="str">
        <f t="shared" ca="1" si="124"/>
        <v/>
      </c>
      <c r="EI150" s="68" t="str">
        <f t="shared" ca="1" si="125"/>
        <v/>
      </c>
      <c r="EJ150" s="68" t="str">
        <f t="shared" ca="1" si="126"/>
        <v/>
      </c>
      <c r="EK150" s="68" t="str">
        <f t="shared" ca="1" si="127"/>
        <v/>
      </c>
      <c r="EL150" s="68" t="str">
        <f t="shared" ca="1" si="128"/>
        <v/>
      </c>
      <c r="EM150" s="68" t="str">
        <f t="shared" ca="1" si="129"/>
        <v/>
      </c>
      <c r="EN150" s="68" t="str">
        <f t="shared" ca="1" si="130"/>
        <v/>
      </c>
      <c r="EO150" s="68" t="str">
        <f t="shared" ca="1" si="131"/>
        <v/>
      </c>
      <c r="EP150" s="68" t="str">
        <f t="shared" ca="1" si="132"/>
        <v/>
      </c>
      <c r="EQ150" s="68" t="str">
        <f t="shared" ca="1" si="133"/>
        <v/>
      </c>
      <c r="ER150" s="68" t="str">
        <f t="shared" ca="1" si="134"/>
        <v/>
      </c>
    </row>
    <row r="151" spans="1:148" ht="12.75" customHeight="1">
      <c r="A151" s="139" t="str">
        <f>'Test Sample Data'!A151</f>
        <v>Rian</v>
      </c>
      <c r="B151" s="141" t="s">
        <v>144</v>
      </c>
      <c r="C151" s="22" t="str">
        <f>IF(SUM('Test Sample Data'!C$3:C$194)&gt;10,IF(AND(ISNUMBER('Test Sample Data'!C151),'Test Sample Data'!C151&lt;35,'Test Sample Data'!C151&gt;0),'Test Sample Data'!C151-'Choose Housekeeping Genes'!D$20,35-'Choose Housekeeping Genes'!D$20),"")</f>
        <v/>
      </c>
      <c r="D151" s="22" t="str">
        <f>IF(SUM('Test Sample Data'!D$3:D$194)&gt;10,IF(AND(ISNUMBER('Test Sample Data'!D151),'Test Sample Data'!D151&lt;35,'Test Sample Data'!D151&gt;0),'Test Sample Data'!D151-'Choose Housekeeping Genes'!E$20,35-'Choose Housekeeping Genes'!E$20),"")</f>
        <v/>
      </c>
      <c r="E151" s="22" t="str">
        <f>IF(SUM('Test Sample Data'!E$3:E$194)&gt;10,IF(AND(ISNUMBER('Test Sample Data'!E151),'Test Sample Data'!E151&lt;35,'Test Sample Data'!E151&gt;0),'Test Sample Data'!E151-'Choose Housekeeping Genes'!F$20,35-'Choose Housekeeping Genes'!F$20),"")</f>
        <v/>
      </c>
      <c r="F151" s="22" t="str">
        <f>IF(SUM('Test Sample Data'!F$3:F$194)&gt;10,IF(AND(ISNUMBER('Test Sample Data'!F151),'Test Sample Data'!F151&lt;35,'Test Sample Data'!F151&gt;0),'Test Sample Data'!F151-'Choose Housekeeping Genes'!G$20,35-'Choose Housekeeping Genes'!G$20),"")</f>
        <v/>
      </c>
      <c r="G151" s="22" t="str">
        <f>IF(SUM('Test Sample Data'!G$3:G$194)&gt;10,IF(AND(ISNUMBER('Test Sample Data'!G151),'Test Sample Data'!G151&lt;35,'Test Sample Data'!G151&gt;0),'Test Sample Data'!G151-'Choose Housekeeping Genes'!H$20,35-'Choose Housekeeping Genes'!H$20),"")</f>
        <v/>
      </c>
      <c r="H151" s="22" t="str">
        <f>IF(SUM('Test Sample Data'!H$3:H$194)&gt;10,IF(AND(ISNUMBER('Test Sample Data'!H151),'Test Sample Data'!H151&lt;35,'Test Sample Data'!H151&gt;0),'Test Sample Data'!H151-'Choose Housekeeping Genes'!I$20,35-'Choose Housekeeping Genes'!I$20),"")</f>
        <v/>
      </c>
      <c r="I151" s="22" t="str">
        <f>IF(SUM('Test Sample Data'!I$3:I$194)&gt;10,IF(AND(ISNUMBER('Test Sample Data'!I151),'Test Sample Data'!I151&lt;35,'Test Sample Data'!I151&gt;0),'Test Sample Data'!I151-'Choose Housekeeping Genes'!J$20,35-'Choose Housekeeping Genes'!J$20),"")</f>
        <v/>
      </c>
      <c r="J151" s="22" t="str">
        <f>IF(SUM('Test Sample Data'!J$3:J$194)&gt;10,IF(AND(ISNUMBER('Test Sample Data'!J151),'Test Sample Data'!J151&lt;35,'Test Sample Data'!J151&gt;0),'Test Sample Data'!J151-'Choose Housekeeping Genes'!K$20,35-'Choose Housekeeping Genes'!K$20),"")</f>
        <v/>
      </c>
      <c r="K151" s="22" t="str">
        <f>IF(SUM('Test Sample Data'!K$3:K$194)&gt;10,IF(AND(ISNUMBER('Test Sample Data'!K151),'Test Sample Data'!K151&lt;35,'Test Sample Data'!K151&gt;0),'Test Sample Data'!K151-'Choose Housekeeping Genes'!L$20,35-'Choose Housekeeping Genes'!L$20),"")</f>
        <v/>
      </c>
      <c r="L151" s="22" t="str">
        <f>IF(SUM('Test Sample Data'!L$3:L$194)&gt;10,IF(AND(ISNUMBER('Test Sample Data'!L151),'Test Sample Data'!L151&lt;35,'Test Sample Data'!L151&gt;0),'Test Sample Data'!L151-'Choose Housekeeping Genes'!M$20,35-'Choose Housekeeping Genes'!M$20),"")</f>
        <v/>
      </c>
      <c r="M151" s="22" t="str">
        <f>IF(SUM('Test Sample Data'!M$3:M$194)&gt;10,IF(AND(ISNUMBER('Test Sample Data'!M151),'Test Sample Data'!M151&lt;35,'Test Sample Data'!M151&gt;0),'Test Sample Data'!M151-'Choose Housekeeping Genes'!N$20,35-'Choose Housekeeping Genes'!N$20),"")</f>
        <v/>
      </c>
      <c r="N151" s="22" t="str">
        <f>IF(SUM('Test Sample Data'!N$3:N$194)&gt;10,IF(AND(ISNUMBER('Test Sample Data'!N151),'Test Sample Data'!N151&lt;35,'Test Sample Data'!N151&gt;0),'Test Sample Data'!N151-'Choose Housekeeping Genes'!O$20,35-'Choose Housekeeping Genes'!O$20),"")</f>
        <v/>
      </c>
      <c r="O151" s="22" t="str">
        <f>IF(SUM('Test Sample Data'!O$3:O$194)&gt;10,IF(AND(ISNUMBER('Test Sample Data'!O151),'Test Sample Data'!O151&lt;35,'Test Sample Data'!O151&gt;0),'Test Sample Data'!O151-'Choose Housekeeping Genes'!P$20,35-'Choose Housekeeping Genes'!P$20),"")</f>
        <v/>
      </c>
      <c r="P151" s="22" t="str">
        <f>IF(SUM('Test Sample Data'!P$3:P$194)&gt;10,IF(AND(ISNUMBER('Test Sample Data'!P151),'Test Sample Data'!P151&lt;35,'Test Sample Data'!P151&gt;0),'Test Sample Data'!P151-'Choose Housekeeping Genes'!Q$20,35-'Choose Housekeeping Genes'!Q$20),"")</f>
        <v/>
      </c>
      <c r="Q151" s="22" t="str">
        <f>IF(SUM('Test Sample Data'!Q$3:Q$194)&gt;10,IF(AND(ISNUMBER('Test Sample Data'!Q151),'Test Sample Data'!Q151&lt;35,'Test Sample Data'!Q151&gt;0),'Test Sample Data'!Q151-'Choose Housekeeping Genes'!R$20,35-'Choose Housekeeping Genes'!R$20),"")</f>
        <v/>
      </c>
      <c r="R151" s="22" t="str">
        <f>IF(SUM('Test Sample Data'!R$3:R$194)&gt;10,IF(AND(ISNUMBER('Test Sample Data'!R151),'Test Sample Data'!R151&lt;35,'Test Sample Data'!R151&gt;0),'Test Sample Data'!R151-'Choose Housekeeping Genes'!S$20,35-'Choose Housekeeping Genes'!S$20),"")</f>
        <v/>
      </c>
      <c r="S151" s="22" t="str">
        <f>IF(SUM('Test Sample Data'!S$3:S$194)&gt;10,IF(AND(ISNUMBER('Test Sample Data'!S151),'Test Sample Data'!S151&lt;35,'Test Sample Data'!S151&gt;0),'Test Sample Data'!S151-'Choose Housekeeping Genes'!T$20,35-'Choose Housekeeping Genes'!T$20),"")</f>
        <v/>
      </c>
      <c r="T151" s="22" t="str">
        <f>IF(SUM('Test Sample Data'!T$3:T$194)&gt;10,IF(AND(ISNUMBER('Test Sample Data'!T151),'Test Sample Data'!T151&lt;35,'Test Sample Data'!T151&gt;0),'Test Sample Data'!T151-'Choose Housekeeping Genes'!U$20,35-'Choose Housekeeping Genes'!U$20),"")</f>
        <v/>
      </c>
      <c r="U151" s="22" t="str">
        <f>IF(SUM('Test Sample Data'!U$3:U$194)&gt;10,IF(AND(ISNUMBER('Test Sample Data'!U151),'Test Sample Data'!U151&lt;35,'Test Sample Data'!U151&gt;0),'Test Sample Data'!U151-'Choose Housekeeping Genes'!V$20,35-'Choose Housekeeping Genes'!V$20),"")</f>
        <v/>
      </c>
      <c r="V151" s="22" t="str">
        <f>IF(SUM('Test Sample Data'!V$3:V$194)&gt;10,IF(AND(ISNUMBER('Test Sample Data'!V151),'Test Sample Data'!V151&lt;35,'Test Sample Data'!V151&gt;0),'Test Sample Data'!V151-'Choose Housekeeping Genes'!W$20,35-'Choose Housekeeping Genes'!W$20),"")</f>
        <v/>
      </c>
      <c r="W151" s="144" t="str">
        <f>'Control Sample Data'!A151</f>
        <v>Rian</v>
      </c>
      <c r="X151" s="145" t="s">
        <v>144</v>
      </c>
      <c r="Y151" s="22" t="str">
        <f>IF(SUM('Control Sample Data'!C$3:C$194)&gt;10,IF(AND(ISNUMBER('Control Sample Data'!C151),'Control Sample Data'!C151&lt;35,'Control Sample Data'!C151&gt;0),'Control Sample Data'!C151-'Choose Housekeeping Genes'!AA$20,35-'Choose Housekeeping Genes'!AA$20),"")</f>
        <v/>
      </c>
      <c r="Z151" s="22" t="str">
        <f>IF(SUM('Control Sample Data'!D$3:D$194)&gt;10,IF(AND(ISNUMBER('Control Sample Data'!D151),'Control Sample Data'!D151&lt;35,'Control Sample Data'!D151&gt;0),'Control Sample Data'!D151-'Choose Housekeeping Genes'!AB$20,35-'Choose Housekeeping Genes'!AB$20),"")</f>
        <v/>
      </c>
      <c r="AA151" s="22" t="str">
        <f>IF(SUM('Control Sample Data'!E$3:E$194)&gt;10,IF(AND(ISNUMBER('Control Sample Data'!E151),'Control Sample Data'!E151&lt;35,'Control Sample Data'!E151&gt;0),'Control Sample Data'!E151-'Choose Housekeeping Genes'!AC$20,35-'Choose Housekeeping Genes'!AC$20),"")</f>
        <v/>
      </c>
      <c r="AB151" s="22" t="str">
        <f>IF(SUM('Control Sample Data'!F$3:F$194)&gt;10,IF(AND(ISNUMBER('Control Sample Data'!F151),'Control Sample Data'!F151&lt;35,'Control Sample Data'!F151&gt;0),'Control Sample Data'!F151-'Choose Housekeeping Genes'!AD$20,35-'Choose Housekeeping Genes'!AD$20),"")</f>
        <v/>
      </c>
      <c r="AC151" s="22" t="str">
        <f>IF(SUM('Control Sample Data'!G$3:G$194)&gt;10,IF(AND(ISNUMBER('Control Sample Data'!G151),'Control Sample Data'!G151&lt;35,'Control Sample Data'!G151&gt;0),'Control Sample Data'!G151-'Choose Housekeeping Genes'!AE$20,35-'Choose Housekeeping Genes'!AE$20),"")</f>
        <v/>
      </c>
      <c r="AD151" s="22" t="str">
        <f>IF(SUM('Control Sample Data'!H$3:H$194)&gt;10,IF(AND(ISNUMBER('Control Sample Data'!H151),'Control Sample Data'!H151&lt;35,'Control Sample Data'!H151&gt;0),'Control Sample Data'!H151-'Choose Housekeeping Genes'!AF$20,35-'Choose Housekeeping Genes'!AF$20),"")</f>
        <v/>
      </c>
      <c r="AE151" s="22" t="str">
        <f>IF(SUM('Control Sample Data'!I$3:I$194)&gt;10,IF(AND(ISNUMBER('Control Sample Data'!I151),'Control Sample Data'!I151&lt;35,'Control Sample Data'!I151&gt;0),'Control Sample Data'!I151-'Choose Housekeeping Genes'!AG$20,35-'Choose Housekeeping Genes'!AG$20),"")</f>
        <v/>
      </c>
      <c r="AF151" s="22" t="str">
        <f>IF(SUM('Control Sample Data'!J$3:J$194)&gt;10,IF(AND(ISNUMBER('Control Sample Data'!J151),'Control Sample Data'!J151&lt;35,'Control Sample Data'!J151&gt;0),'Control Sample Data'!J151-'Choose Housekeeping Genes'!AH$20,35-'Choose Housekeeping Genes'!AH$20),"")</f>
        <v/>
      </c>
      <c r="AG151" s="22" t="str">
        <f>IF(SUM('Control Sample Data'!K$3:K$194)&gt;10,IF(AND(ISNUMBER('Control Sample Data'!K151),'Control Sample Data'!K151&lt;35,'Control Sample Data'!K151&gt;0),'Control Sample Data'!K151-'Choose Housekeeping Genes'!AI$20,35-'Choose Housekeeping Genes'!AI$20),"")</f>
        <v/>
      </c>
      <c r="AH151" s="22" t="str">
        <f>IF(SUM('Control Sample Data'!L$3:L$194)&gt;10,IF(AND(ISNUMBER('Control Sample Data'!L151),'Control Sample Data'!L151&lt;35,'Control Sample Data'!L151&gt;0),'Control Sample Data'!L151-'Choose Housekeeping Genes'!AJ$20,35-'Choose Housekeeping Genes'!AJ$20),"")</f>
        <v/>
      </c>
      <c r="AI151" s="22" t="str">
        <f>IF(SUM('Control Sample Data'!M$3:M$194)&gt;10,IF(AND(ISNUMBER('Control Sample Data'!M151),'Control Sample Data'!M151&lt;35,'Control Sample Data'!M151&gt;0),'Control Sample Data'!M151-'Choose Housekeeping Genes'!AK$20,35-'Choose Housekeeping Genes'!AK$20),"")</f>
        <v/>
      </c>
      <c r="AJ151" s="22" t="str">
        <f>IF(SUM('Control Sample Data'!N$3:N$194)&gt;10,IF(AND(ISNUMBER('Control Sample Data'!N151),'Control Sample Data'!N151&lt;35,'Control Sample Data'!N151&gt;0),'Control Sample Data'!N151-'Choose Housekeeping Genes'!AL$20,35-'Choose Housekeeping Genes'!AL$20),"")</f>
        <v/>
      </c>
      <c r="AK151" s="22" t="str">
        <f>IF(SUM('Control Sample Data'!O$3:O$194)&gt;10,IF(AND(ISNUMBER('Control Sample Data'!O151),'Control Sample Data'!O151&lt;35,'Control Sample Data'!O151&gt;0),'Control Sample Data'!O151-'Choose Housekeeping Genes'!AM$20,35-'Choose Housekeeping Genes'!AM$20),"")</f>
        <v/>
      </c>
      <c r="AL151" s="22" t="str">
        <f>IF(SUM('Control Sample Data'!P$3:P$194)&gt;10,IF(AND(ISNUMBER('Control Sample Data'!P151),'Control Sample Data'!P151&lt;35,'Control Sample Data'!P151&gt;0),'Control Sample Data'!P151-'Choose Housekeeping Genes'!AN$20,35-'Choose Housekeeping Genes'!AN$20),"")</f>
        <v/>
      </c>
      <c r="AM151" s="22" t="str">
        <f>IF(SUM('Control Sample Data'!Q$3:Q$194)&gt;10,IF(AND(ISNUMBER('Control Sample Data'!Q151),'Control Sample Data'!Q151&lt;35,'Control Sample Data'!Q151&gt;0),'Control Sample Data'!Q151-'Choose Housekeeping Genes'!AO$20,35-'Choose Housekeeping Genes'!AO$20),"")</f>
        <v/>
      </c>
      <c r="AN151" s="22" t="str">
        <f>IF(SUM('Control Sample Data'!R$3:R$194)&gt;10,IF(AND(ISNUMBER('Control Sample Data'!R151),'Control Sample Data'!R151&lt;35,'Control Sample Data'!R151&gt;0),'Control Sample Data'!R151-'Choose Housekeeping Genes'!AP$20,35-'Choose Housekeeping Genes'!AP$20),"")</f>
        <v/>
      </c>
      <c r="AO151" s="22" t="str">
        <f>IF(SUM('Control Sample Data'!S$3:S$194)&gt;10,IF(AND(ISNUMBER('Control Sample Data'!S151),'Control Sample Data'!S151&lt;35,'Control Sample Data'!S151&gt;0),'Control Sample Data'!S151-'Choose Housekeeping Genes'!AQ$20,35-'Choose Housekeeping Genes'!AQ$20),"")</f>
        <v/>
      </c>
      <c r="AP151" s="22" t="str">
        <f>IF(SUM('Control Sample Data'!T$3:T$194)&gt;10,IF(AND(ISNUMBER('Control Sample Data'!T151),'Control Sample Data'!T151&lt;35,'Control Sample Data'!T151&gt;0),'Control Sample Data'!T151-'Choose Housekeeping Genes'!AR$20,35-'Choose Housekeeping Genes'!AR$20),"")</f>
        <v/>
      </c>
      <c r="AQ151" s="22" t="str">
        <f>IF(SUM('Control Sample Data'!U$3:U$194)&gt;10,IF(AND(ISNUMBER('Control Sample Data'!U151),'Control Sample Data'!U151&lt;35,'Control Sample Data'!U151&gt;0),'Control Sample Data'!U151-'Choose Housekeeping Genes'!AS$20,35-'Choose Housekeeping Genes'!AS$20),"")</f>
        <v/>
      </c>
      <c r="AR151" s="22" t="str">
        <f>IF(SUM('Control Sample Data'!V$3:V$194)&gt;10,IF(AND(ISNUMBER('Control Sample Data'!V151),'Control Sample Data'!V151&lt;35,'Control Sample Data'!V151&gt;0),'Control Sample Data'!V151-'Choose Housekeeping Genes'!AT$20,35-'Choose Housekeeping Genes'!AT$20),"")</f>
        <v/>
      </c>
      <c r="AS151" s="73" t="str">
        <f>'Control Sample Data'!A151</f>
        <v>Rian</v>
      </c>
      <c r="AT151" s="21" t="s">
        <v>144</v>
      </c>
      <c r="AU151" s="22" t="str">
        <f ca="1">IF(ISNUMBER(C151-'Choose Housekeeping Genes'!D$12),C151-'Choose Housekeeping Genes'!D$12,"")</f>
        <v/>
      </c>
      <c r="AV151" s="22" t="str">
        <f ca="1">IF(ISNUMBER(D151-'Choose Housekeeping Genes'!E$12),D151-'Choose Housekeeping Genes'!E$12,"")</f>
        <v/>
      </c>
      <c r="AW151" s="22" t="str">
        <f ca="1">IF(ISNUMBER(E151-'Choose Housekeeping Genes'!F$12),E151-'Choose Housekeeping Genes'!F$12,"")</f>
        <v/>
      </c>
      <c r="AX151" s="22" t="str">
        <f ca="1">IF(ISNUMBER(F151-'Choose Housekeeping Genes'!G$12),F151-'Choose Housekeeping Genes'!G$12,"")</f>
        <v/>
      </c>
      <c r="AY151" s="22" t="str">
        <f ca="1">IF(ISNUMBER(G151-'Choose Housekeeping Genes'!H$12),G151-'Choose Housekeeping Genes'!H$12,"")</f>
        <v/>
      </c>
      <c r="AZ151" s="22" t="str">
        <f ca="1">IF(ISNUMBER(H151-'Choose Housekeeping Genes'!I$12),H151-'Choose Housekeeping Genes'!I$12,"")</f>
        <v/>
      </c>
      <c r="BA151" s="22" t="str">
        <f ca="1">IF(ISNUMBER(I151-'Choose Housekeeping Genes'!J$12),I151-'Choose Housekeeping Genes'!J$12,"")</f>
        <v/>
      </c>
      <c r="BB151" s="22" t="str">
        <f ca="1">IF(ISNUMBER(J151-'Choose Housekeeping Genes'!K$12),J151-'Choose Housekeeping Genes'!K$12,"")</f>
        <v/>
      </c>
      <c r="BC151" s="22" t="str">
        <f ca="1">IF(ISNUMBER(K151-'Choose Housekeeping Genes'!L$12),K151-'Choose Housekeeping Genes'!L$12,"")</f>
        <v/>
      </c>
      <c r="BD151" s="22" t="str">
        <f ca="1">IF(ISNUMBER(L151-'Choose Housekeeping Genes'!M$12),L151-'Choose Housekeeping Genes'!M$12,"")</f>
        <v/>
      </c>
      <c r="BE151" s="22" t="str">
        <f ca="1">IF(ISNUMBER(M151-'Choose Housekeeping Genes'!N$12),M151-'Choose Housekeeping Genes'!N$12,"")</f>
        <v/>
      </c>
      <c r="BF151" s="22" t="str">
        <f ca="1">IF(ISNUMBER(N151-'Choose Housekeeping Genes'!O$12),N151-'Choose Housekeeping Genes'!O$12,"")</f>
        <v/>
      </c>
      <c r="BG151" s="22" t="str">
        <f ca="1">IF(ISNUMBER(O151-'Choose Housekeeping Genes'!P$12),O151-'Choose Housekeeping Genes'!P$12,"")</f>
        <v/>
      </c>
      <c r="BH151" s="22" t="str">
        <f ca="1">IF(ISNUMBER(P151-'Choose Housekeeping Genes'!Q$12),P151-'Choose Housekeeping Genes'!Q$12,"")</f>
        <v/>
      </c>
      <c r="BI151" s="22" t="str">
        <f ca="1">IF(ISNUMBER(Q151-'Choose Housekeeping Genes'!R$12),Q151-'Choose Housekeeping Genes'!R$12,"")</f>
        <v/>
      </c>
      <c r="BJ151" s="22" t="str">
        <f ca="1">IF(ISNUMBER(R151-'Choose Housekeeping Genes'!S$12),R151-'Choose Housekeeping Genes'!S$12,"")</f>
        <v/>
      </c>
      <c r="BK151" s="22" t="str">
        <f ca="1">IF(ISNUMBER(S151-'Choose Housekeeping Genes'!T$12),S151-'Choose Housekeeping Genes'!T$12,"")</f>
        <v/>
      </c>
      <c r="BL151" s="22" t="str">
        <f ca="1">IF(ISNUMBER(T151-'Choose Housekeeping Genes'!U$12),T151-'Choose Housekeeping Genes'!U$12,"")</f>
        <v/>
      </c>
      <c r="BM151" s="22" t="str">
        <f ca="1">IF(ISNUMBER(U151-'Choose Housekeeping Genes'!V$12),U151-'Choose Housekeeping Genes'!V$12,"")</f>
        <v/>
      </c>
      <c r="BN151" s="22" t="str">
        <f ca="1">IF(ISNUMBER(V151-'Choose Housekeeping Genes'!W$12),V151-'Choose Housekeeping Genes'!W$12,"")</f>
        <v/>
      </c>
      <c r="BO151" s="147" t="str">
        <f t="shared" si="92"/>
        <v>Rian</v>
      </c>
      <c r="BP151" s="145" t="s">
        <v>144</v>
      </c>
      <c r="BQ151" s="22" t="str">
        <f ca="1">IF(ISNUMBER(Y151-'Choose Housekeeping Genes'!AA$12),Y151-'Choose Housekeeping Genes'!AA$12,"")</f>
        <v/>
      </c>
      <c r="BR151" s="22" t="str">
        <f ca="1">IF(ISNUMBER(Z151-'Choose Housekeeping Genes'!AB$12),Z151-'Choose Housekeeping Genes'!AB$12,"")</f>
        <v/>
      </c>
      <c r="BS151" s="22" t="str">
        <f ca="1">IF(ISNUMBER(AA151-'Choose Housekeeping Genes'!AC$12),AA151-'Choose Housekeeping Genes'!AC$12,"")</f>
        <v/>
      </c>
      <c r="BT151" s="22" t="str">
        <f ca="1">IF(ISNUMBER(AB151-'Choose Housekeeping Genes'!AD$12),AB151-'Choose Housekeeping Genes'!AD$12,"")</f>
        <v/>
      </c>
      <c r="BU151" s="22" t="str">
        <f ca="1">IF(ISNUMBER(AC151-'Choose Housekeeping Genes'!AE$12),AC151-'Choose Housekeeping Genes'!AE$12,"")</f>
        <v/>
      </c>
      <c r="BV151" s="22" t="str">
        <f ca="1">IF(ISNUMBER(AD151-'Choose Housekeeping Genes'!AF$12),AD151-'Choose Housekeeping Genes'!AF$12,"")</f>
        <v/>
      </c>
      <c r="BW151" s="22" t="str">
        <f ca="1">IF(ISNUMBER(AE151-'Choose Housekeeping Genes'!AG$12),AE151-'Choose Housekeeping Genes'!AG$12,"")</f>
        <v/>
      </c>
      <c r="BX151" s="22" t="str">
        <f ca="1">IF(ISNUMBER(AF151-'Choose Housekeeping Genes'!AH$12),AF151-'Choose Housekeeping Genes'!AH$12,"")</f>
        <v/>
      </c>
      <c r="BY151" s="22" t="str">
        <f ca="1">IF(ISNUMBER(AG151-'Choose Housekeeping Genes'!AI$12),AG151-'Choose Housekeeping Genes'!AI$12,"")</f>
        <v/>
      </c>
      <c r="BZ151" s="22" t="str">
        <f ca="1">IF(ISNUMBER(AH151-'Choose Housekeeping Genes'!AJ$12),AH151-'Choose Housekeeping Genes'!AJ$12,"")</f>
        <v/>
      </c>
      <c r="CA151" s="22" t="str">
        <f ca="1">IF(ISNUMBER(AI151-'Choose Housekeeping Genes'!AK$12),AI151-'Choose Housekeeping Genes'!AK$12,"")</f>
        <v/>
      </c>
      <c r="CB151" s="22" t="str">
        <f ca="1">IF(ISNUMBER(AJ151-'Choose Housekeeping Genes'!AL$12),AJ151-'Choose Housekeeping Genes'!AL$12,"")</f>
        <v/>
      </c>
      <c r="CC151" s="22" t="str">
        <f ca="1">IF(ISNUMBER(AK151-'Choose Housekeeping Genes'!AM$12),AK151-'Choose Housekeeping Genes'!AM$12,"")</f>
        <v/>
      </c>
      <c r="CD151" s="22" t="str">
        <f ca="1">IF(ISNUMBER(AL151-'Choose Housekeeping Genes'!AN$12),AL151-'Choose Housekeeping Genes'!AN$12,"")</f>
        <v/>
      </c>
      <c r="CE151" s="22" t="str">
        <f ca="1">IF(ISNUMBER(AM151-'Choose Housekeeping Genes'!AO$12),AM151-'Choose Housekeeping Genes'!AO$12,"")</f>
        <v/>
      </c>
      <c r="CF151" s="22" t="str">
        <f ca="1">IF(ISNUMBER(AN151-'Choose Housekeeping Genes'!AP$12),AN151-'Choose Housekeeping Genes'!AP$12,"")</f>
        <v/>
      </c>
      <c r="CG151" s="22" t="str">
        <f ca="1">IF(ISNUMBER(AO151-'Choose Housekeeping Genes'!AQ$12),AO151-'Choose Housekeeping Genes'!AQ$12,"")</f>
        <v/>
      </c>
      <c r="CH151" s="22" t="str">
        <f ca="1">IF(ISNUMBER(AP151-'Choose Housekeeping Genes'!AR$12),AP151-'Choose Housekeeping Genes'!AR$12,"")</f>
        <v/>
      </c>
      <c r="CI151" s="22" t="str">
        <f ca="1">IF(ISNUMBER(AQ151-'Choose Housekeeping Genes'!AS$12),AQ151-'Choose Housekeeping Genes'!AS$12,"")</f>
        <v/>
      </c>
      <c r="CJ151" s="22" t="str">
        <f ca="1">IF(ISNUMBER(AR151-'Choose Housekeeping Genes'!AT$12),AR151-'Choose Housekeeping Genes'!AT$12,"")</f>
        <v/>
      </c>
      <c r="CK151" s="69" t="e">
        <f t="shared" ca="1" si="93"/>
        <v>#DIV/0!</v>
      </c>
      <c r="CL151" s="148" t="e">
        <f t="shared" ca="1" si="94"/>
        <v>#DIV/0!</v>
      </c>
      <c r="DA151" s="73" t="str">
        <f>'Transcript table'!C159</f>
        <v>Rian</v>
      </c>
      <c r="DB151" s="21" t="s">
        <v>144</v>
      </c>
      <c r="DC151" s="68" t="str">
        <f t="shared" ca="1" si="95"/>
        <v/>
      </c>
      <c r="DD151" s="68" t="str">
        <f t="shared" ca="1" si="96"/>
        <v/>
      </c>
      <c r="DE151" s="68" t="str">
        <f t="shared" ca="1" si="97"/>
        <v/>
      </c>
      <c r="DF151" s="68" t="str">
        <f t="shared" ca="1" si="98"/>
        <v/>
      </c>
      <c r="DG151" s="68" t="str">
        <f t="shared" ca="1" si="99"/>
        <v/>
      </c>
      <c r="DH151" s="68" t="str">
        <f t="shared" ca="1" si="100"/>
        <v/>
      </c>
      <c r="DI151" s="68" t="str">
        <f t="shared" ca="1" si="101"/>
        <v/>
      </c>
      <c r="DJ151" s="68" t="str">
        <f t="shared" ca="1" si="102"/>
        <v/>
      </c>
      <c r="DK151" s="68" t="str">
        <f t="shared" ca="1" si="103"/>
        <v/>
      </c>
      <c r="DL151" s="68" t="str">
        <f t="shared" ca="1" si="104"/>
        <v/>
      </c>
      <c r="DM151" s="68" t="str">
        <f t="shared" ca="1" si="105"/>
        <v/>
      </c>
      <c r="DN151" s="68" t="str">
        <f t="shared" ca="1" si="106"/>
        <v/>
      </c>
      <c r="DO151" s="68" t="str">
        <f t="shared" ca="1" si="107"/>
        <v/>
      </c>
      <c r="DP151" s="68" t="str">
        <f t="shared" ca="1" si="108"/>
        <v/>
      </c>
      <c r="DQ151" s="68" t="str">
        <f t="shared" ca="1" si="109"/>
        <v/>
      </c>
      <c r="DR151" s="68" t="str">
        <f t="shared" ca="1" si="110"/>
        <v/>
      </c>
      <c r="DS151" s="68" t="str">
        <f t="shared" ca="1" si="111"/>
        <v/>
      </c>
      <c r="DT151" s="68" t="str">
        <f t="shared" ca="1" si="112"/>
        <v/>
      </c>
      <c r="DU151" s="68" t="str">
        <f t="shared" ca="1" si="113"/>
        <v/>
      </c>
      <c r="DV151" s="68" t="str">
        <f t="shared" ca="1" si="114"/>
        <v/>
      </c>
      <c r="DW151" s="146" t="str">
        <f>'Transcript table'!C159</f>
        <v>Rian</v>
      </c>
      <c r="DX151" s="145" t="s">
        <v>144</v>
      </c>
      <c r="DY151" s="68" t="str">
        <f t="shared" ca="1" si="115"/>
        <v/>
      </c>
      <c r="DZ151" s="68" t="str">
        <f t="shared" ca="1" si="116"/>
        <v/>
      </c>
      <c r="EA151" s="68" t="str">
        <f t="shared" ca="1" si="117"/>
        <v/>
      </c>
      <c r="EB151" s="68" t="str">
        <f t="shared" ca="1" si="118"/>
        <v/>
      </c>
      <c r="EC151" s="68" t="str">
        <f t="shared" ca="1" si="119"/>
        <v/>
      </c>
      <c r="ED151" s="68" t="str">
        <f t="shared" ca="1" si="120"/>
        <v/>
      </c>
      <c r="EE151" s="68" t="str">
        <f t="shared" ca="1" si="121"/>
        <v/>
      </c>
      <c r="EF151" s="68" t="str">
        <f t="shared" ca="1" si="122"/>
        <v/>
      </c>
      <c r="EG151" s="68" t="str">
        <f t="shared" ca="1" si="123"/>
        <v/>
      </c>
      <c r="EH151" s="68" t="str">
        <f t="shared" ca="1" si="124"/>
        <v/>
      </c>
      <c r="EI151" s="68" t="str">
        <f t="shared" ca="1" si="125"/>
        <v/>
      </c>
      <c r="EJ151" s="68" t="str">
        <f t="shared" ca="1" si="126"/>
        <v/>
      </c>
      <c r="EK151" s="68" t="str">
        <f t="shared" ca="1" si="127"/>
        <v/>
      </c>
      <c r="EL151" s="68" t="str">
        <f t="shared" ca="1" si="128"/>
        <v/>
      </c>
      <c r="EM151" s="68" t="str">
        <f t="shared" ca="1" si="129"/>
        <v/>
      </c>
      <c r="EN151" s="68" t="str">
        <f t="shared" ca="1" si="130"/>
        <v/>
      </c>
      <c r="EO151" s="68" t="str">
        <f t="shared" ca="1" si="131"/>
        <v/>
      </c>
      <c r="EP151" s="68" t="str">
        <f t="shared" ca="1" si="132"/>
        <v/>
      </c>
      <c r="EQ151" s="68" t="str">
        <f t="shared" ca="1" si="133"/>
        <v/>
      </c>
      <c r="ER151" s="68" t="str">
        <f t="shared" ca="1" si="134"/>
        <v/>
      </c>
    </row>
    <row r="152" spans="1:148" ht="12.75" customHeight="1">
      <c r="A152" s="139" t="str">
        <f>'Test Sample Data'!A152</f>
        <v>Rmrp</v>
      </c>
      <c r="B152" s="141" t="s">
        <v>142</v>
      </c>
      <c r="C152" s="22" t="str">
        <f>IF(SUM('Test Sample Data'!C$3:C$194)&gt;10,IF(AND(ISNUMBER('Test Sample Data'!C152),'Test Sample Data'!C152&lt;35,'Test Sample Data'!C152&gt;0),'Test Sample Data'!C152-'Choose Housekeeping Genes'!D$20,35-'Choose Housekeeping Genes'!D$20),"")</f>
        <v/>
      </c>
      <c r="D152" s="22" t="str">
        <f>IF(SUM('Test Sample Data'!D$3:D$194)&gt;10,IF(AND(ISNUMBER('Test Sample Data'!D152),'Test Sample Data'!D152&lt;35,'Test Sample Data'!D152&gt;0),'Test Sample Data'!D152-'Choose Housekeeping Genes'!E$20,35-'Choose Housekeeping Genes'!E$20),"")</f>
        <v/>
      </c>
      <c r="E152" s="22" t="str">
        <f>IF(SUM('Test Sample Data'!E$3:E$194)&gt;10,IF(AND(ISNUMBER('Test Sample Data'!E152),'Test Sample Data'!E152&lt;35,'Test Sample Data'!E152&gt;0),'Test Sample Data'!E152-'Choose Housekeeping Genes'!F$20,35-'Choose Housekeeping Genes'!F$20),"")</f>
        <v/>
      </c>
      <c r="F152" s="22" t="str">
        <f>IF(SUM('Test Sample Data'!F$3:F$194)&gt;10,IF(AND(ISNUMBER('Test Sample Data'!F152),'Test Sample Data'!F152&lt;35,'Test Sample Data'!F152&gt;0),'Test Sample Data'!F152-'Choose Housekeeping Genes'!G$20,35-'Choose Housekeeping Genes'!G$20),"")</f>
        <v/>
      </c>
      <c r="G152" s="22" t="str">
        <f>IF(SUM('Test Sample Data'!G$3:G$194)&gt;10,IF(AND(ISNUMBER('Test Sample Data'!G152),'Test Sample Data'!G152&lt;35,'Test Sample Data'!G152&gt;0),'Test Sample Data'!G152-'Choose Housekeeping Genes'!H$20,35-'Choose Housekeeping Genes'!H$20),"")</f>
        <v/>
      </c>
      <c r="H152" s="22" t="str">
        <f>IF(SUM('Test Sample Data'!H$3:H$194)&gt;10,IF(AND(ISNUMBER('Test Sample Data'!H152),'Test Sample Data'!H152&lt;35,'Test Sample Data'!H152&gt;0),'Test Sample Data'!H152-'Choose Housekeeping Genes'!I$20,35-'Choose Housekeeping Genes'!I$20),"")</f>
        <v/>
      </c>
      <c r="I152" s="22" t="str">
        <f>IF(SUM('Test Sample Data'!I$3:I$194)&gt;10,IF(AND(ISNUMBER('Test Sample Data'!I152),'Test Sample Data'!I152&lt;35,'Test Sample Data'!I152&gt;0),'Test Sample Data'!I152-'Choose Housekeeping Genes'!J$20,35-'Choose Housekeeping Genes'!J$20),"")</f>
        <v/>
      </c>
      <c r="J152" s="22" t="str">
        <f>IF(SUM('Test Sample Data'!J$3:J$194)&gt;10,IF(AND(ISNUMBER('Test Sample Data'!J152),'Test Sample Data'!J152&lt;35,'Test Sample Data'!J152&gt;0),'Test Sample Data'!J152-'Choose Housekeeping Genes'!K$20,35-'Choose Housekeeping Genes'!K$20),"")</f>
        <v/>
      </c>
      <c r="K152" s="22" t="str">
        <f>IF(SUM('Test Sample Data'!K$3:K$194)&gt;10,IF(AND(ISNUMBER('Test Sample Data'!K152),'Test Sample Data'!K152&lt;35,'Test Sample Data'!K152&gt;0),'Test Sample Data'!K152-'Choose Housekeeping Genes'!L$20,35-'Choose Housekeeping Genes'!L$20),"")</f>
        <v/>
      </c>
      <c r="L152" s="22" t="str">
        <f>IF(SUM('Test Sample Data'!L$3:L$194)&gt;10,IF(AND(ISNUMBER('Test Sample Data'!L152),'Test Sample Data'!L152&lt;35,'Test Sample Data'!L152&gt;0),'Test Sample Data'!L152-'Choose Housekeeping Genes'!M$20,35-'Choose Housekeeping Genes'!M$20),"")</f>
        <v/>
      </c>
      <c r="M152" s="22" t="str">
        <f>IF(SUM('Test Sample Data'!M$3:M$194)&gt;10,IF(AND(ISNUMBER('Test Sample Data'!M152),'Test Sample Data'!M152&lt;35,'Test Sample Data'!M152&gt;0),'Test Sample Data'!M152-'Choose Housekeeping Genes'!N$20,35-'Choose Housekeeping Genes'!N$20),"")</f>
        <v/>
      </c>
      <c r="N152" s="22" t="str">
        <f>IF(SUM('Test Sample Data'!N$3:N$194)&gt;10,IF(AND(ISNUMBER('Test Sample Data'!N152),'Test Sample Data'!N152&lt;35,'Test Sample Data'!N152&gt;0),'Test Sample Data'!N152-'Choose Housekeeping Genes'!O$20,35-'Choose Housekeeping Genes'!O$20),"")</f>
        <v/>
      </c>
      <c r="O152" s="22" t="str">
        <f>IF(SUM('Test Sample Data'!O$3:O$194)&gt;10,IF(AND(ISNUMBER('Test Sample Data'!O152),'Test Sample Data'!O152&lt;35,'Test Sample Data'!O152&gt;0),'Test Sample Data'!O152-'Choose Housekeeping Genes'!P$20,35-'Choose Housekeeping Genes'!P$20),"")</f>
        <v/>
      </c>
      <c r="P152" s="22" t="str">
        <f>IF(SUM('Test Sample Data'!P$3:P$194)&gt;10,IF(AND(ISNUMBER('Test Sample Data'!P152),'Test Sample Data'!P152&lt;35,'Test Sample Data'!P152&gt;0),'Test Sample Data'!P152-'Choose Housekeeping Genes'!Q$20,35-'Choose Housekeeping Genes'!Q$20),"")</f>
        <v/>
      </c>
      <c r="Q152" s="22" t="str">
        <f>IF(SUM('Test Sample Data'!Q$3:Q$194)&gt;10,IF(AND(ISNUMBER('Test Sample Data'!Q152),'Test Sample Data'!Q152&lt;35,'Test Sample Data'!Q152&gt;0),'Test Sample Data'!Q152-'Choose Housekeeping Genes'!R$20,35-'Choose Housekeeping Genes'!R$20),"")</f>
        <v/>
      </c>
      <c r="R152" s="22" t="str">
        <f>IF(SUM('Test Sample Data'!R$3:R$194)&gt;10,IF(AND(ISNUMBER('Test Sample Data'!R152),'Test Sample Data'!R152&lt;35,'Test Sample Data'!R152&gt;0),'Test Sample Data'!R152-'Choose Housekeeping Genes'!S$20,35-'Choose Housekeeping Genes'!S$20),"")</f>
        <v/>
      </c>
      <c r="S152" s="22" t="str">
        <f>IF(SUM('Test Sample Data'!S$3:S$194)&gt;10,IF(AND(ISNUMBER('Test Sample Data'!S152),'Test Sample Data'!S152&lt;35,'Test Sample Data'!S152&gt;0),'Test Sample Data'!S152-'Choose Housekeeping Genes'!T$20,35-'Choose Housekeeping Genes'!T$20),"")</f>
        <v/>
      </c>
      <c r="T152" s="22" t="str">
        <f>IF(SUM('Test Sample Data'!T$3:T$194)&gt;10,IF(AND(ISNUMBER('Test Sample Data'!T152),'Test Sample Data'!T152&lt;35,'Test Sample Data'!T152&gt;0),'Test Sample Data'!T152-'Choose Housekeeping Genes'!U$20,35-'Choose Housekeeping Genes'!U$20),"")</f>
        <v/>
      </c>
      <c r="U152" s="22" t="str">
        <f>IF(SUM('Test Sample Data'!U$3:U$194)&gt;10,IF(AND(ISNUMBER('Test Sample Data'!U152),'Test Sample Data'!U152&lt;35,'Test Sample Data'!U152&gt;0),'Test Sample Data'!U152-'Choose Housekeeping Genes'!V$20,35-'Choose Housekeeping Genes'!V$20),"")</f>
        <v/>
      </c>
      <c r="V152" s="22" t="str">
        <f>IF(SUM('Test Sample Data'!V$3:V$194)&gt;10,IF(AND(ISNUMBER('Test Sample Data'!V152),'Test Sample Data'!V152&lt;35,'Test Sample Data'!V152&gt;0),'Test Sample Data'!V152-'Choose Housekeeping Genes'!W$20,35-'Choose Housekeeping Genes'!W$20),"")</f>
        <v/>
      </c>
      <c r="W152" s="144" t="str">
        <f>'Control Sample Data'!A152</f>
        <v>Rmrp</v>
      </c>
      <c r="X152" s="145" t="s">
        <v>142</v>
      </c>
      <c r="Y152" s="22" t="str">
        <f>IF(SUM('Control Sample Data'!C$3:C$194)&gt;10,IF(AND(ISNUMBER('Control Sample Data'!C152),'Control Sample Data'!C152&lt;35,'Control Sample Data'!C152&gt;0),'Control Sample Data'!C152-'Choose Housekeeping Genes'!AA$20,35-'Choose Housekeeping Genes'!AA$20),"")</f>
        <v/>
      </c>
      <c r="Z152" s="22" t="str">
        <f>IF(SUM('Control Sample Data'!D$3:D$194)&gt;10,IF(AND(ISNUMBER('Control Sample Data'!D152),'Control Sample Data'!D152&lt;35,'Control Sample Data'!D152&gt;0),'Control Sample Data'!D152-'Choose Housekeeping Genes'!AB$20,35-'Choose Housekeeping Genes'!AB$20),"")</f>
        <v/>
      </c>
      <c r="AA152" s="22" t="str">
        <f>IF(SUM('Control Sample Data'!E$3:E$194)&gt;10,IF(AND(ISNUMBER('Control Sample Data'!E152),'Control Sample Data'!E152&lt;35,'Control Sample Data'!E152&gt;0),'Control Sample Data'!E152-'Choose Housekeeping Genes'!AC$20,35-'Choose Housekeeping Genes'!AC$20),"")</f>
        <v/>
      </c>
      <c r="AB152" s="22" t="str">
        <f>IF(SUM('Control Sample Data'!F$3:F$194)&gt;10,IF(AND(ISNUMBER('Control Sample Data'!F152),'Control Sample Data'!F152&lt;35,'Control Sample Data'!F152&gt;0),'Control Sample Data'!F152-'Choose Housekeeping Genes'!AD$20,35-'Choose Housekeeping Genes'!AD$20),"")</f>
        <v/>
      </c>
      <c r="AC152" s="22" t="str">
        <f>IF(SUM('Control Sample Data'!G$3:G$194)&gt;10,IF(AND(ISNUMBER('Control Sample Data'!G152),'Control Sample Data'!G152&lt;35,'Control Sample Data'!G152&gt;0),'Control Sample Data'!G152-'Choose Housekeeping Genes'!AE$20,35-'Choose Housekeeping Genes'!AE$20),"")</f>
        <v/>
      </c>
      <c r="AD152" s="22" t="str">
        <f>IF(SUM('Control Sample Data'!H$3:H$194)&gt;10,IF(AND(ISNUMBER('Control Sample Data'!H152),'Control Sample Data'!H152&lt;35,'Control Sample Data'!H152&gt;0),'Control Sample Data'!H152-'Choose Housekeeping Genes'!AF$20,35-'Choose Housekeeping Genes'!AF$20),"")</f>
        <v/>
      </c>
      <c r="AE152" s="22" t="str">
        <f>IF(SUM('Control Sample Data'!I$3:I$194)&gt;10,IF(AND(ISNUMBER('Control Sample Data'!I152),'Control Sample Data'!I152&lt;35,'Control Sample Data'!I152&gt;0),'Control Sample Data'!I152-'Choose Housekeeping Genes'!AG$20,35-'Choose Housekeeping Genes'!AG$20),"")</f>
        <v/>
      </c>
      <c r="AF152" s="22" t="str">
        <f>IF(SUM('Control Sample Data'!J$3:J$194)&gt;10,IF(AND(ISNUMBER('Control Sample Data'!J152),'Control Sample Data'!J152&lt;35,'Control Sample Data'!J152&gt;0),'Control Sample Data'!J152-'Choose Housekeeping Genes'!AH$20,35-'Choose Housekeeping Genes'!AH$20),"")</f>
        <v/>
      </c>
      <c r="AG152" s="22" t="str">
        <f>IF(SUM('Control Sample Data'!K$3:K$194)&gt;10,IF(AND(ISNUMBER('Control Sample Data'!K152),'Control Sample Data'!K152&lt;35,'Control Sample Data'!K152&gt;0),'Control Sample Data'!K152-'Choose Housekeeping Genes'!AI$20,35-'Choose Housekeeping Genes'!AI$20),"")</f>
        <v/>
      </c>
      <c r="AH152" s="22" t="str">
        <f>IF(SUM('Control Sample Data'!L$3:L$194)&gt;10,IF(AND(ISNUMBER('Control Sample Data'!L152),'Control Sample Data'!L152&lt;35,'Control Sample Data'!L152&gt;0),'Control Sample Data'!L152-'Choose Housekeeping Genes'!AJ$20,35-'Choose Housekeeping Genes'!AJ$20),"")</f>
        <v/>
      </c>
      <c r="AI152" s="22" t="str">
        <f>IF(SUM('Control Sample Data'!M$3:M$194)&gt;10,IF(AND(ISNUMBER('Control Sample Data'!M152),'Control Sample Data'!M152&lt;35,'Control Sample Data'!M152&gt;0),'Control Sample Data'!M152-'Choose Housekeeping Genes'!AK$20,35-'Choose Housekeeping Genes'!AK$20),"")</f>
        <v/>
      </c>
      <c r="AJ152" s="22" t="str">
        <f>IF(SUM('Control Sample Data'!N$3:N$194)&gt;10,IF(AND(ISNUMBER('Control Sample Data'!N152),'Control Sample Data'!N152&lt;35,'Control Sample Data'!N152&gt;0),'Control Sample Data'!N152-'Choose Housekeeping Genes'!AL$20,35-'Choose Housekeeping Genes'!AL$20),"")</f>
        <v/>
      </c>
      <c r="AK152" s="22" t="str">
        <f>IF(SUM('Control Sample Data'!O$3:O$194)&gt;10,IF(AND(ISNUMBER('Control Sample Data'!O152),'Control Sample Data'!O152&lt;35,'Control Sample Data'!O152&gt;0),'Control Sample Data'!O152-'Choose Housekeeping Genes'!AM$20,35-'Choose Housekeeping Genes'!AM$20),"")</f>
        <v/>
      </c>
      <c r="AL152" s="22" t="str">
        <f>IF(SUM('Control Sample Data'!P$3:P$194)&gt;10,IF(AND(ISNUMBER('Control Sample Data'!P152),'Control Sample Data'!P152&lt;35,'Control Sample Data'!P152&gt;0),'Control Sample Data'!P152-'Choose Housekeeping Genes'!AN$20,35-'Choose Housekeeping Genes'!AN$20),"")</f>
        <v/>
      </c>
      <c r="AM152" s="22" t="str">
        <f>IF(SUM('Control Sample Data'!Q$3:Q$194)&gt;10,IF(AND(ISNUMBER('Control Sample Data'!Q152),'Control Sample Data'!Q152&lt;35,'Control Sample Data'!Q152&gt;0),'Control Sample Data'!Q152-'Choose Housekeeping Genes'!AO$20,35-'Choose Housekeeping Genes'!AO$20),"")</f>
        <v/>
      </c>
      <c r="AN152" s="22" t="str">
        <f>IF(SUM('Control Sample Data'!R$3:R$194)&gt;10,IF(AND(ISNUMBER('Control Sample Data'!R152),'Control Sample Data'!R152&lt;35,'Control Sample Data'!R152&gt;0),'Control Sample Data'!R152-'Choose Housekeeping Genes'!AP$20,35-'Choose Housekeeping Genes'!AP$20),"")</f>
        <v/>
      </c>
      <c r="AO152" s="22" t="str">
        <f>IF(SUM('Control Sample Data'!S$3:S$194)&gt;10,IF(AND(ISNUMBER('Control Sample Data'!S152),'Control Sample Data'!S152&lt;35,'Control Sample Data'!S152&gt;0),'Control Sample Data'!S152-'Choose Housekeeping Genes'!AQ$20,35-'Choose Housekeeping Genes'!AQ$20),"")</f>
        <v/>
      </c>
      <c r="AP152" s="22" t="str">
        <f>IF(SUM('Control Sample Data'!T$3:T$194)&gt;10,IF(AND(ISNUMBER('Control Sample Data'!T152),'Control Sample Data'!T152&lt;35,'Control Sample Data'!T152&gt;0),'Control Sample Data'!T152-'Choose Housekeeping Genes'!AR$20,35-'Choose Housekeeping Genes'!AR$20),"")</f>
        <v/>
      </c>
      <c r="AQ152" s="22" t="str">
        <f>IF(SUM('Control Sample Data'!U$3:U$194)&gt;10,IF(AND(ISNUMBER('Control Sample Data'!U152),'Control Sample Data'!U152&lt;35,'Control Sample Data'!U152&gt;0),'Control Sample Data'!U152-'Choose Housekeeping Genes'!AS$20,35-'Choose Housekeeping Genes'!AS$20),"")</f>
        <v/>
      </c>
      <c r="AR152" s="22" t="str">
        <f>IF(SUM('Control Sample Data'!V$3:V$194)&gt;10,IF(AND(ISNUMBER('Control Sample Data'!V152),'Control Sample Data'!V152&lt;35,'Control Sample Data'!V152&gt;0),'Control Sample Data'!V152-'Choose Housekeeping Genes'!AT$20,35-'Choose Housekeeping Genes'!AT$20),"")</f>
        <v/>
      </c>
      <c r="AS152" s="73" t="str">
        <f>'Control Sample Data'!A152</f>
        <v>Rmrp</v>
      </c>
      <c r="AT152" s="21" t="s">
        <v>142</v>
      </c>
      <c r="AU152" s="22" t="str">
        <f ca="1">IF(ISNUMBER(C152-'Choose Housekeeping Genes'!D$12),C152-'Choose Housekeeping Genes'!D$12,"")</f>
        <v/>
      </c>
      <c r="AV152" s="22" t="str">
        <f ca="1">IF(ISNUMBER(D152-'Choose Housekeeping Genes'!E$12),D152-'Choose Housekeeping Genes'!E$12,"")</f>
        <v/>
      </c>
      <c r="AW152" s="22" t="str">
        <f ca="1">IF(ISNUMBER(E152-'Choose Housekeeping Genes'!F$12),E152-'Choose Housekeeping Genes'!F$12,"")</f>
        <v/>
      </c>
      <c r="AX152" s="22" t="str">
        <f ca="1">IF(ISNUMBER(F152-'Choose Housekeeping Genes'!G$12),F152-'Choose Housekeeping Genes'!G$12,"")</f>
        <v/>
      </c>
      <c r="AY152" s="22" t="str">
        <f ca="1">IF(ISNUMBER(G152-'Choose Housekeeping Genes'!H$12),G152-'Choose Housekeeping Genes'!H$12,"")</f>
        <v/>
      </c>
      <c r="AZ152" s="22" t="str">
        <f ca="1">IF(ISNUMBER(H152-'Choose Housekeeping Genes'!I$12),H152-'Choose Housekeeping Genes'!I$12,"")</f>
        <v/>
      </c>
      <c r="BA152" s="22" t="str">
        <f ca="1">IF(ISNUMBER(I152-'Choose Housekeeping Genes'!J$12),I152-'Choose Housekeeping Genes'!J$12,"")</f>
        <v/>
      </c>
      <c r="BB152" s="22" t="str">
        <f ca="1">IF(ISNUMBER(J152-'Choose Housekeeping Genes'!K$12),J152-'Choose Housekeeping Genes'!K$12,"")</f>
        <v/>
      </c>
      <c r="BC152" s="22" t="str">
        <f ca="1">IF(ISNUMBER(K152-'Choose Housekeeping Genes'!L$12),K152-'Choose Housekeeping Genes'!L$12,"")</f>
        <v/>
      </c>
      <c r="BD152" s="22" t="str">
        <f ca="1">IF(ISNUMBER(L152-'Choose Housekeeping Genes'!M$12),L152-'Choose Housekeeping Genes'!M$12,"")</f>
        <v/>
      </c>
      <c r="BE152" s="22" t="str">
        <f ca="1">IF(ISNUMBER(M152-'Choose Housekeeping Genes'!N$12),M152-'Choose Housekeeping Genes'!N$12,"")</f>
        <v/>
      </c>
      <c r="BF152" s="22" t="str">
        <f ca="1">IF(ISNUMBER(N152-'Choose Housekeeping Genes'!O$12),N152-'Choose Housekeeping Genes'!O$12,"")</f>
        <v/>
      </c>
      <c r="BG152" s="22" t="str">
        <f ca="1">IF(ISNUMBER(O152-'Choose Housekeeping Genes'!P$12),O152-'Choose Housekeeping Genes'!P$12,"")</f>
        <v/>
      </c>
      <c r="BH152" s="22" t="str">
        <f ca="1">IF(ISNUMBER(P152-'Choose Housekeeping Genes'!Q$12),P152-'Choose Housekeeping Genes'!Q$12,"")</f>
        <v/>
      </c>
      <c r="BI152" s="22" t="str">
        <f ca="1">IF(ISNUMBER(Q152-'Choose Housekeeping Genes'!R$12),Q152-'Choose Housekeeping Genes'!R$12,"")</f>
        <v/>
      </c>
      <c r="BJ152" s="22" t="str">
        <f ca="1">IF(ISNUMBER(R152-'Choose Housekeeping Genes'!S$12),R152-'Choose Housekeeping Genes'!S$12,"")</f>
        <v/>
      </c>
      <c r="BK152" s="22" t="str">
        <f ca="1">IF(ISNUMBER(S152-'Choose Housekeeping Genes'!T$12),S152-'Choose Housekeeping Genes'!T$12,"")</f>
        <v/>
      </c>
      <c r="BL152" s="22" t="str">
        <f ca="1">IF(ISNUMBER(T152-'Choose Housekeeping Genes'!U$12),T152-'Choose Housekeeping Genes'!U$12,"")</f>
        <v/>
      </c>
      <c r="BM152" s="22" t="str">
        <f ca="1">IF(ISNUMBER(U152-'Choose Housekeeping Genes'!V$12),U152-'Choose Housekeeping Genes'!V$12,"")</f>
        <v/>
      </c>
      <c r="BN152" s="22" t="str">
        <f ca="1">IF(ISNUMBER(V152-'Choose Housekeeping Genes'!W$12),V152-'Choose Housekeeping Genes'!W$12,"")</f>
        <v/>
      </c>
      <c r="BO152" s="147" t="str">
        <f t="shared" si="92"/>
        <v>Rmrp</v>
      </c>
      <c r="BP152" s="145" t="s">
        <v>142</v>
      </c>
      <c r="BQ152" s="22" t="str">
        <f ca="1">IF(ISNUMBER(Y152-'Choose Housekeeping Genes'!AA$12),Y152-'Choose Housekeeping Genes'!AA$12,"")</f>
        <v/>
      </c>
      <c r="BR152" s="22" t="str">
        <f ca="1">IF(ISNUMBER(Z152-'Choose Housekeeping Genes'!AB$12),Z152-'Choose Housekeeping Genes'!AB$12,"")</f>
        <v/>
      </c>
      <c r="BS152" s="22" t="str">
        <f ca="1">IF(ISNUMBER(AA152-'Choose Housekeeping Genes'!AC$12),AA152-'Choose Housekeeping Genes'!AC$12,"")</f>
        <v/>
      </c>
      <c r="BT152" s="22" t="str">
        <f ca="1">IF(ISNUMBER(AB152-'Choose Housekeeping Genes'!AD$12),AB152-'Choose Housekeeping Genes'!AD$12,"")</f>
        <v/>
      </c>
      <c r="BU152" s="22" t="str">
        <f ca="1">IF(ISNUMBER(AC152-'Choose Housekeeping Genes'!AE$12),AC152-'Choose Housekeeping Genes'!AE$12,"")</f>
        <v/>
      </c>
      <c r="BV152" s="22" t="str">
        <f ca="1">IF(ISNUMBER(AD152-'Choose Housekeeping Genes'!AF$12),AD152-'Choose Housekeeping Genes'!AF$12,"")</f>
        <v/>
      </c>
      <c r="BW152" s="22" t="str">
        <f ca="1">IF(ISNUMBER(AE152-'Choose Housekeeping Genes'!AG$12),AE152-'Choose Housekeeping Genes'!AG$12,"")</f>
        <v/>
      </c>
      <c r="BX152" s="22" t="str">
        <f ca="1">IF(ISNUMBER(AF152-'Choose Housekeeping Genes'!AH$12),AF152-'Choose Housekeeping Genes'!AH$12,"")</f>
        <v/>
      </c>
      <c r="BY152" s="22" t="str">
        <f ca="1">IF(ISNUMBER(AG152-'Choose Housekeeping Genes'!AI$12),AG152-'Choose Housekeeping Genes'!AI$12,"")</f>
        <v/>
      </c>
      <c r="BZ152" s="22" t="str">
        <f ca="1">IF(ISNUMBER(AH152-'Choose Housekeeping Genes'!AJ$12),AH152-'Choose Housekeeping Genes'!AJ$12,"")</f>
        <v/>
      </c>
      <c r="CA152" s="22" t="str">
        <f ca="1">IF(ISNUMBER(AI152-'Choose Housekeeping Genes'!AK$12),AI152-'Choose Housekeeping Genes'!AK$12,"")</f>
        <v/>
      </c>
      <c r="CB152" s="22" t="str">
        <f ca="1">IF(ISNUMBER(AJ152-'Choose Housekeeping Genes'!AL$12),AJ152-'Choose Housekeeping Genes'!AL$12,"")</f>
        <v/>
      </c>
      <c r="CC152" s="22" t="str">
        <f ca="1">IF(ISNUMBER(AK152-'Choose Housekeeping Genes'!AM$12),AK152-'Choose Housekeeping Genes'!AM$12,"")</f>
        <v/>
      </c>
      <c r="CD152" s="22" t="str">
        <f ca="1">IF(ISNUMBER(AL152-'Choose Housekeeping Genes'!AN$12),AL152-'Choose Housekeeping Genes'!AN$12,"")</f>
        <v/>
      </c>
      <c r="CE152" s="22" t="str">
        <f ca="1">IF(ISNUMBER(AM152-'Choose Housekeeping Genes'!AO$12),AM152-'Choose Housekeeping Genes'!AO$12,"")</f>
        <v/>
      </c>
      <c r="CF152" s="22" t="str">
        <f ca="1">IF(ISNUMBER(AN152-'Choose Housekeeping Genes'!AP$12),AN152-'Choose Housekeeping Genes'!AP$12,"")</f>
        <v/>
      </c>
      <c r="CG152" s="22" t="str">
        <f ca="1">IF(ISNUMBER(AO152-'Choose Housekeeping Genes'!AQ$12),AO152-'Choose Housekeeping Genes'!AQ$12,"")</f>
        <v/>
      </c>
      <c r="CH152" s="22" t="str">
        <f ca="1">IF(ISNUMBER(AP152-'Choose Housekeeping Genes'!AR$12),AP152-'Choose Housekeeping Genes'!AR$12,"")</f>
        <v/>
      </c>
      <c r="CI152" s="22" t="str">
        <f ca="1">IF(ISNUMBER(AQ152-'Choose Housekeeping Genes'!AS$12),AQ152-'Choose Housekeeping Genes'!AS$12,"")</f>
        <v/>
      </c>
      <c r="CJ152" s="22" t="str">
        <f ca="1">IF(ISNUMBER(AR152-'Choose Housekeeping Genes'!AT$12),AR152-'Choose Housekeeping Genes'!AT$12,"")</f>
        <v/>
      </c>
      <c r="CK152" s="69" t="e">
        <f t="shared" ca="1" si="93"/>
        <v>#DIV/0!</v>
      </c>
      <c r="CL152" s="148" t="e">
        <f t="shared" ca="1" si="94"/>
        <v>#DIV/0!</v>
      </c>
      <c r="DA152" s="73" t="str">
        <f>'Transcript table'!C160</f>
        <v>Rmrp</v>
      </c>
      <c r="DB152" s="21" t="s">
        <v>142</v>
      </c>
      <c r="DC152" s="68" t="str">
        <f t="shared" ca="1" si="95"/>
        <v/>
      </c>
      <c r="DD152" s="68" t="str">
        <f t="shared" ca="1" si="96"/>
        <v/>
      </c>
      <c r="DE152" s="68" t="str">
        <f t="shared" ca="1" si="97"/>
        <v/>
      </c>
      <c r="DF152" s="68" t="str">
        <f t="shared" ca="1" si="98"/>
        <v/>
      </c>
      <c r="DG152" s="68" t="str">
        <f t="shared" ca="1" si="99"/>
        <v/>
      </c>
      <c r="DH152" s="68" t="str">
        <f t="shared" ca="1" si="100"/>
        <v/>
      </c>
      <c r="DI152" s="68" t="str">
        <f t="shared" ca="1" si="101"/>
        <v/>
      </c>
      <c r="DJ152" s="68" t="str">
        <f t="shared" ca="1" si="102"/>
        <v/>
      </c>
      <c r="DK152" s="68" t="str">
        <f t="shared" ca="1" si="103"/>
        <v/>
      </c>
      <c r="DL152" s="68" t="str">
        <f t="shared" ca="1" si="104"/>
        <v/>
      </c>
      <c r="DM152" s="68" t="str">
        <f t="shared" ca="1" si="105"/>
        <v/>
      </c>
      <c r="DN152" s="68" t="str">
        <f t="shared" ca="1" si="106"/>
        <v/>
      </c>
      <c r="DO152" s="68" t="str">
        <f t="shared" ca="1" si="107"/>
        <v/>
      </c>
      <c r="DP152" s="68" t="str">
        <f t="shared" ca="1" si="108"/>
        <v/>
      </c>
      <c r="DQ152" s="68" t="str">
        <f t="shared" ca="1" si="109"/>
        <v/>
      </c>
      <c r="DR152" s="68" t="str">
        <f t="shared" ca="1" si="110"/>
        <v/>
      </c>
      <c r="DS152" s="68" t="str">
        <f t="shared" ca="1" si="111"/>
        <v/>
      </c>
      <c r="DT152" s="68" t="str">
        <f t="shared" ca="1" si="112"/>
        <v/>
      </c>
      <c r="DU152" s="68" t="str">
        <f t="shared" ca="1" si="113"/>
        <v/>
      </c>
      <c r="DV152" s="68" t="str">
        <f t="shared" ca="1" si="114"/>
        <v/>
      </c>
      <c r="DW152" s="146" t="str">
        <f>'Transcript table'!C160</f>
        <v>Rmrp</v>
      </c>
      <c r="DX152" s="145" t="s">
        <v>142</v>
      </c>
      <c r="DY152" s="68" t="str">
        <f t="shared" ca="1" si="115"/>
        <v/>
      </c>
      <c r="DZ152" s="68" t="str">
        <f t="shared" ca="1" si="116"/>
        <v/>
      </c>
      <c r="EA152" s="68" t="str">
        <f t="shared" ca="1" si="117"/>
        <v/>
      </c>
      <c r="EB152" s="68" t="str">
        <f t="shared" ca="1" si="118"/>
        <v/>
      </c>
      <c r="EC152" s="68" t="str">
        <f t="shared" ca="1" si="119"/>
        <v/>
      </c>
      <c r="ED152" s="68" t="str">
        <f t="shared" ca="1" si="120"/>
        <v/>
      </c>
      <c r="EE152" s="68" t="str">
        <f t="shared" ca="1" si="121"/>
        <v/>
      </c>
      <c r="EF152" s="68" t="str">
        <f t="shared" ca="1" si="122"/>
        <v/>
      </c>
      <c r="EG152" s="68" t="str">
        <f t="shared" ca="1" si="123"/>
        <v/>
      </c>
      <c r="EH152" s="68" t="str">
        <f t="shared" ca="1" si="124"/>
        <v/>
      </c>
      <c r="EI152" s="68" t="str">
        <f t="shared" ca="1" si="125"/>
        <v/>
      </c>
      <c r="EJ152" s="68" t="str">
        <f t="shared" ca="1" si="126"/>
        <v/>
      </c>
      <c r="EK152" s="68" t="str">
        <f t="shared" ca="1" si="127"/>
        <v/>
      </c>
      <c r="EL152" s="68" t="str">
        <f t="shared" ca="1" si="128"/>
        <v/>
      </c>
      <c r="EM152" s="68" t="str">
        <f t="shared" ca="1" si="129"/>
        <v/>
      </c>
      <c r="EN152" s="68" t="str">
        <f t="shared" ca="1" si="130"/>
        <v/>
      </c>
      <c r="EO152" s="68" t="str">
        <f t="shared" ca="1" si="131"/>
        <v/>
      </c>
      <c r="EP152" s="68" t="str">
        <f t="shared" ca="1" si="132"/>
        <v/>
      </c>
      <c r="EQ152" s="68" t="str">
        <f t="shared" ca="1" si="133"/>
        <v/>
      </c>
      <c r="ER152" s="68" t="str">
        <f t="shared" ca="1" si="134"/>
        <v/>
      </c>
    </row>
    <row r="153" spans="1:148" ht="12.75" customHeight="1">
      <c r="A153" s="139" t="str">
        <f>'Test Sample Data'!A153</f>
        <v>Rmst</v>
      </c>
      <c r="B153" s="141" t="s">
        <v>140</v>
      </c>
      <c r="C153" s="22" t="str">
        <f>IF(SUM('Test Sample Data'!C$3:C$194)&gt;10,IF(AND(ISNUMBER('Test Sample Data'!C153),'Test Sample Data'!C153&lt;35,'Test Sample Data'!C153&gt;0),'Test Sample Data'!C153-'Choose Housekeeping Genes'!D$20,35-'Choose Housekeeping Genes'!D$20),"")</f>
        <v/>
      </c>
      <c r="D153" s="22" t="str">
        <f>IF(SUM('Test Sample Data'!D$3:D$194)&gt;10,IF(AND(ISNUMBER('Test Sample Data'!D153),'Test Sample Data'!D153&lt;35,'Test Sample Data'!D153&gt;0),'Test Sample Data'!D153-'Choose Housekeeping Genes'!E$20,35-'Choose Housekeeping Genes'!E$20),"")</f>
        <v/>
      </c>
      <c r="E153" s="22" t="str">
        <f>IF(SUM('Test Sample Data'!E$3:E$194)&gt;10,IF(AND(ISNUMBER('Test Sample Data'!E153),'Test Sample Data'!E153&lt;35,'Test Sample Data'!E153&gt;0),'Test Sample Data'!E153-'Choose Housekeeping Genes'!F$20,35-'Choose Housekeeping Genes'!F$20),"")</f>
        <v/>
      </c>
      <c r="F153" s="22" t="str">
        <f>IF(SUM('Test Sample Data'!F$3:F$194)&gt;10,IF(AND(ISNUMBER('Test Sample Data'!F153),'Test Sample Data'!F153&lt;35,'Test Sample Data'!F153&gt;0),'Test Sample Data'!F153-'Choose Housekeeping Genes'!G$20,35-'Choose Housekeeping Genes'!G$20),"")</f>
        <v/>
      </c>
      <c r="G153" s="22" t="str">
        <f>IF(SUM('Test Sample Data'!G$3:G$194)&gt;10,IF(AND(ISNUMBER('Test Sample Data'!G153),'Test Sample Data'!G153&lt;35,'Test Sample Data'!G153&gt;0),'Test Sample Data'!G153-'Choose Housekeeping Genes'!H$20,35-'Choose Housekeeping Genes'!H$20),"")</f>
        <v/>
      </c>
      <c r="H153" s="22" t="str">
        <f>IF(SUM('Test Sample Data'!H$3:H$194)&gt;10,IF(AND(ISNUMBER('Test Sample Data'!H153),'Test Sample Data'!H153&lt;35,'Test Sample Data'!H153&gt;0),'Test Sample Data'!H153-'Choose Housekeeping Genes'!I$20,35-'Choose Housekeeping Genes'!I$20),"")</f>
        <v/>
      </c>
      <c r="I153" s="22" t="str">
        <f>IF(SUM('Test Sample Data'!I$3:I$194)&gt;10,IF(AND(ISNUMBER('Test Sample Data'!I153),'Test Sample Data'!I153&lt;35,'Test Sample Data'!I153&gt;0),'Test Sample Data'!I153-'Choose Housekeeping Genes'!J$20,35-'Choose Housekeeping Genes'!J$20),"")</f>
        <v/>
      </c>
      <c r="J153" s="22" t="str">
        <f>IF(SUM('Test Sample Data'!J$3:J$194)&gt;10,IF(AND(ISNUMBER('Test Sample Data'!J153),'Test Sample Data'!J153&lt;35,'Test Sample Data'!J153&gt;0),'Test Sample Data'!J153-'Choose Housekeeping Genes'!K$20,35-'Choose Housekeeping Genes'!K$20),"")</f>
        <v/>
      </c>
      <c r="K153" s="22" t="str">
        <f>IF(SUM('Test Sample Data'!K$3:K$194)&gt;10,IF(AND(ISNUMBER('Test Sample Data'!K153),'Test Sample Data'!K153&lt;35,'Test Sample Data'!K153&gt;0),'Test Sample Data'!K153-'Choose Housekeeping Genes'!L$20,35-'Choose Housekeeping Genes'!L$20),"")</f>
        <v/>
      </c>
      <c r="L153" s="22" t="str">
        <f>IF(SUM('Test Sample Data'!L$3:L$194)&gt;10,IF(AND(ISNUMBER('Test Sample Data'!L153),'Test Sample Data'!L153&lt;35,'Test Sample Data'!L153&gt;0),'Test Sample Data'!L153-'Choose Housekeeping Genes'!M$20,35-'Choose Housekeeping Genes'!M$20),"")</f>
        <v/>
      </c>
      <c r="M153" s="22" t="str">
        <f>IF(SUM('Test Sample Data'!M$3:M$194)&gt;10,IF(AND(ISNUMBER('Test Sample Data'!M153),'Test Sample Data'!M153&lt;35,'Test Sample Data'!M153&gt;0),'Test Sample Data'!M153-'Choose Housekeeping Genes'!N$20,35-'Choose Housekeeping Genes'!N$20),"")</f>
        <v/>
      </c>
      <c r="N153" s="22" t="str">
        <f>IF(SUM('Test Sample Data'!N$3:N$194)&gt;10,IF(AND(ISNUMBER('Test Sample Data'!N153),'Test Sample Data'!N153&lt;35,'Test Sample Data'!N153&gt;0),'Test Sample Data'!N153-'Choose Housekeeping Genes'!O$20,35-'Choose Housekeeping Genes'!O$20),"")</f>
        <v/>
      </c>
      <c r="O153" s="22" t="str">
        <f>IF(SUM('Test Sample Data'!O$3:O$194)&gt;10,IF(AND(ISNUMBER('Test Sample Data'!O153),'Test Sample Data'!O153&lt;35,'Test Sample Data'!O153&gt;0),'Test Sample Data'!O153-'Choose Housekeeping Genes'!P$20,35-'Choose Housekeeping Genes'!P$20),"")</f>
        <v/>
      </c>
      <c r="P153" s="22" t="str">
        <f>IF(SUM('Test Sample Data'!P$3:P$194)&gt;10,IF(AND(ISNUMBER('Test Sample Data'!P153),'Test Sample Data'!P153&lt;35,'Test Sample Data'!P153&gt;0),'Test Sample Data'!P153-'Choose Housekeeping Genes'!Q$20,35-'Choose Housekeeping Genes'!Q$20),"")</f>
        <v/>
      </c>
      <c r="Q153" s="22" t="str">
        <f>IF(SUM('Test Sample Data'!Q$3:Q$194)&gt;10,IF(AND(ISNUMBER('Test Sample Data'!Q153),'Test Sample Data'!Q153&lt;35,'Test Sample Data'!Q153&gt;0),'Test Sample Data'!Q153-'Choose Housekeeping Genes'!R$20,35-'Choose Housekeeping Genes'!R$20),"")</f>
        <v/>
      </c>
      <c r="R153" s="22" t="str">
        <f>IF(SUM('Test Sample Data'!R$3:R$194)&gt;10,IF(AND(ISNUMBER('Test Sample Data'!R153),'Test Sample Data'!R153&lt;35,'Test Sample Data'!R153&gt;0),'Test Sample Data'!R153-'Choose Housekeeping Genes'!S$20,35-'Choose Housekeeping Genes'!S$20),"")</f>
        <v/>
      </c>
      <c r="S153" s="22" t="str">
        <f>IF(SUM('Test Sample Data'!S$3:S$194)&gt;10,IF(AND(ISNUMBER('Test Sample Data'!S153),'Test Sample Data'!S153&lt;35,'Test Sample Data'!S153&gt;0),'Test Sample Data'!S153-'Choose Housekeeping Genes'!T$20,35-'Choose Housekeeping Genes'!T$20),"")</f>
        <v/>
      </c>
      <c r="T153" s="22" t="str">
        <f>IF(SUM('Test Sample Data'!T$3:T$194)&gt;10,IF(AND(ISNUMBER('Test Sample Data'!T153),'Test Sample Data'!T153&lt;35,'Test Sample Data'!T153&gt;0),'Test Sample Data'!T153-'Choose Housekeeping Genes'!U$20,35-'Choose Housekeeping Genes'!U$20),"")</f>
        <v/>
      </c>
      <c r="U153" s="22" t="str">
        <f>IF(SUM('Test Sample Data'!U$3:U$194)&gt;10,IF(AND(ISNUMBER('Test Sample Data'!U153),'Test Sample Data'!U153&lt;35,'Test Sample Data'!U153&gt;0),'Test Sample Data'!U153-'Choose Housekeeping Genes'!V$20,35-'Choose Housekeeping Genes'!V$20),"")</f>
        <v/>
      </c>
      <c r="V153" s="22" t="str">
        <f>IF(SUM('Test Sample Data'!V$3:V$194)&gt;10,IF(AND(ISNUMBER('Test Sample Data'!V153),'Test Sample Data'!V153&lt;35,'Test Sample Data'!V153&gt;0),'Test Sample Data'!V153-'Choose Housekeeping Genes'!W$20,35-'Choose Housekeeping Genes'!W$20),"")</f>
        <v/>
      </c>
      <c r="W153" s="144" t="str">
        <f>'Control Sample Data'!A153</f>
        <v>Rmst</v>
      </c>
      <c r="X153" s="145" t="s">
        <v>140</v>
      </c>
      <c r="Y153" s="22" t="str">
        <f>IF(SUM('Control Sample Data'!C$3:C$194)&gt;10,IF(AND(ISNUMBER('Control Sample Data'!C153),'Control Sample Data'!C153&lt;35,'Control Sample Data'!C153&gt;0),'Control Sample Data'!C153-'Choose Housekeeping Genes'!AA$20,35-'Choose Housekeeping Genes'!AA$20),"")</f>
        <v/>
      </c>
      <c r="Z153" s="22" t="str">
        <f>IF(SUM('Control Sample Data'!D$3:D$194)&gt;10,IF(AND(ISNUMBER('Control Sample Data'!D153),'Control Sample Data'!D153&lt;35,'Control Sample Data'!D153&gt;0),'Control Sample Data'!D153-'Choose Housekeeping Genes'!AB$20,35-'Choose Housekeeping Genes'!AB$20),"")</f>
        <v/>
      </c>
      <c r="AA153" s="22" t="str">
        <f>IF(SUM('Control Sample Data'!E$3:E$194)&gt;10,IF(AND(ISNUMBER('Control Sample Data'!E153),'Control Sample Data'!E153&lt;35,'Control Sample Data'!E153&gt;0),'Control Sample Data'!E153-'Choose Housekeeping Genes'!AC$20,35-'Choose Housekeeping Genes'!AC$20),"")</f>
        <v/>
      </c>
      <c r="AB153" s="22" t="str">
        <f>IF(SUM('Control Sample Data'!F$3:F$194)&gt;10,IF(AND(ISNUMBER('Control Sample Data'!F153),'Control Sample Data'!F153&lt;35,'Control Sample Data'!F153&gt;0),'Control Sample Data'!F153-'Choose Housekeeping Genes'!AD$20,35-'Choose Housekeeping Genes'!AD$20),"")</f>
        <v/>
      </c>
      <c r="AC153" s="22" t="str">
        <f>IF(SUM('Control Sample Data'!G$3:G$194)&gt;10,IF(AND(ISNUMBER('Control Sample Data'!G153),'Control Sample Data'!G153&lt;35,'Control Sample Data'!G153&gt;0),'Control Sample Data'!G153-'Choose Housekeeping Genes'!AE$20,35-'Choose Housekeeping Genes'!AE$20),"")</f>
        <v/>
      </c>
      <c r="AD153" s="22" t="str">
        <f>IF(SUM('Control Sample Data'!H$3:H$194)&gt;10,IF(AND(ISNUMBER('Control Sample Data'!H153),'Control Sample Data'!H153&lt;35,'Control Sample Data'!H153&gt;0),'Control Sample Data'!H153-'Choose Housekeeping Genes'!AF$20,35-'Choose Housekeeping Genes'!AF$20),"")</f>
        <v/>
      </c>
      <c r="AE153" s="22" t="str">
        <f>IF(SUM('Control Sample Data'!I$3:I$194)&gt;10,IF(AND(ISNUMBER('Control Sample Data'!I153),'Control Sample Data'!I153&lt;35,'Control Sample Data'!I153&gt;0),'Control Sample Data'!I153-'Choose Housekeeping Genes'!AG$20,35-'Choose Housekeeping Genes'!AG$20),"")</f>
        <v/>
      </c>
      <c r="AF153" s="22" t="str">
        <f>IF(SUM('Control Sample Data'!J$3:J$194)&gt;10,IF(AND(ISNUMBER('Control Sample Data'!J153),'Control Sample Data'!J153&lt;35,'Control Sample Data'!J153&gt;0),'Control Sample Data'!J153-'Choose Housekeeping Genes'!AH$20,35-'Choose Housekeeping Genes'!AH$20),"")</f>
        <v/>
      </c>
      <c r="AG153" s="22" t="str">
        <f>IF(SUM('Control Sample Data'!K$3:K$194)&gt;10,IF(AND(ISNUMBER('Control Sample Data'!K153),'Control Sample Data'!K153&lt;35,'Control Sample Data'!K153&gt;0),'Control Sample Data'!K153-'Choose Housekeeping Genes'!AI$20,35-'Choose Housekeeping Genes'!AI$20),"")</f>
        <v/>
      </c>
      <c r="AH153" s="22" t="str">
        <f>IF(SUM('Control Sample Data'!L$3:L$194)&gt;10,IF(AND(ISNUMBER('Control Sample Data'!L153),'Control Sample Data'!L153&lt;35,'Control Sample Data'!L153&gt;0),'Control Sample Data'!L153-'Choose Housekeeping Genes'!AJ$20,35-'Choose Housekeeping Genes'!AJ$20),"")</f>
        <v/>
      </c>
      <c r="AI153" s="22" t="str">
        <f>IF(SUM('Control Sample Data'!M$3:M$194)&gt;10,IF(AND(ISNUMBER('Control Sample Data'!M153),'Control Sample Data'!M153&lt;35,'Control Sample Data'!M153&gt;0),'Control Sample Data'!M153-'Choose Housekeeping Genes'!AK$20,35-'Choose Housekeeping Genes'!AK$20),"")</f>
        <v/>
      </c>
      <c r="AJ153" s="22" t="str">
        <f>IF(SUM('Control Sample Data'!N$3:N$194)&gt;10,IF(AND(ISNUMBER('Control Sample Data'!N153),'Control Sample Data'!N153&lt;35,'Control Sample Data'!N153&gt;0),'Control Sample Data'!N153-'Choose Housekeeping Genes'!AL$20,35-'Choose Housekeeping Genes'!AL$20),"")</f>
        <v/>
      </c>
      <c r="AK153" s="22" t="str">
        <f>IF(SUM('Control Sample Data'!O$3:O$194)&gt;10,IF(AND(ISNUMBER('Control Sample Data'!O153),'Control Sample Data'!O153&lt;35,'Control Sample Data'!O153&gt;0),'Control Sample Data'!O153-'Choose Housekeeping Genes'!AM$20,35-'Choose Housekeeping Genes'!AM$20),"")</f>
        <v/>
      </c>
      <c r="AL153" s="22" t="str">
        <f>IF(SUM('Control Sample Data'!P$3:P$194)&gt;10,IF(AND(ISNUMBER('Control Sample Data'!P153),'Control Sample Data'!P153&lt;35,'Control Sample Data'!P153&gt;0),'Control Sample Data'!P153-'Choose Housekeeping Genes'!AN$20,35-'Choose Housekeeping Genes'!AN$20),"")</f>
        <v/>
      </c>
      <c r="AM153" s="22" t="str">
        <f>IF(SUM('Control Sample Data'!Q$3:Q$194)&gt;10,IF(AND(ISNUMBER('Control Sample Data'!Q153),'Control Sample Data'!Q153&lt;35,'Control Sample Data'!Q153&gt;0),'Control Sample Data'!Q153-'Choose Housekeeping Genes'!AO$20,35-'Choose Housekeeping Genes'!AO$20),"")</f>
        <v/>
      </c>
      <c r="AN153" s="22" t="str">
        <f>IF(SUM('Control Sample Data'!R$3:R$194)&gt;10,IF(AND(ISNUMBER('Control Sample Data'!R153),'Control Sample Data'!R153&lt;35,'Control Sample Data'!R153&gt;0),'Control Sample Data'!R153-'Choose Housekeeping Genes'!AP$20,35-'Choose Housekeeping Genes'!AP$20),"")</f>
        <v/>
      </c>
      <c r="AO153" s="22" t="str">
        <f>IF(SUM('Control Sample Data'!S$3:S$194)&gt;10,IF(AND(ISNUMBER('Control Sample Data'!S153),'Control Sample Data'!S153&lt;35,'Control Sample Data'!S153&gt;0),'Control Sample Data'!S153-'Choose Housekeeping Genes'!AQ$20,35-'Choose Housekeeping Genes'!AQ$20),"")</f>
        <v/>
      </c>
      <c r="AP153" s="22" t="str">
        <f>IF(SUM('Control Sample Data'!T$3:T$194)&gt;10,IF(AND(ISNUMBER('Control Sample Data'!T153),'Control Sample Data'!T153&lt;35,'Control Sample Data'!T153&gt;0),'Control Sample Data'!T153-'Choose Housekeeping Genes'!AR$20,35-'Choose Housekeeping Genes'!AR$20),"")</f>
        <v/>
      </c>
      <c r="AQ153" s="22" t="str">
        <f>IF(SUM('Control Sample Data'!U$3:U$194)&gt;10,IF(AND(ISNUMBER('Control Sample Data'!U153),'Control Sample Data'!U153&lt;35,'Control Sample Data'!U153&gt;0),'Control Sample Data'!U153-'Choose Housekeeping Genes'!AS$20,35-'Choose Housekeeping Genes'!AS$20),"")</f>
        <v/>
      </c>
      <c r="AR153" s="22" t="str">
        <f>IF(SUM('Control Sample Data'!V$3:V$194)&gt;10,IF(AND(ISNUMBER('Control Sample Data'!V153),'Control Sample Data'!V153&lt;35,'Control Sample Data'!V153&gt;0),'Control Sample Data'!V153-'Choose Housekeeping Genes'!AT$20,35-'Choose Housekeeping Genes'!AT$20),"")</f>
        <v/>
      </c>
      <c r="AS153" s="73" t="str">
        <f>'Control Sample Data'!A153</f>
        <v>Rmst</v>
      </c>
      <c r="AT153" s="21" t="s">
        <v>140</v>
      </c>
      <c r="AU153" s="22" t="str">
        <f ca="1">IF(ISNUMBER(C153-'Choose Housekeeping Genes'!D$12),C153-'Choose Housekeeping Genes'!D$12,"")</f>
        <v/>
      </c>
      <c r="AV153" s="22" t="str">
        <f ca="1">IF(ISNUMBER(D153-'Choose Housekeeping Genes'!E$12),D153-'Choose Housekeeping Genes'!E$12,"")</f>
        <v/>
      </c>
      <c r="AW153" s="22" t="str">
        <f ca="1">IF(ISNUMBER(E153-'Choose Housekeeping Genes'!F$12),E153-'Choose Housekeeping Genes'!F$12,"")</f>
        <v/>
      </c>
      <c r="AX153" s="22" t="str">
        <f ca="1">IF(ISNUMBER(F153-'Choose Housekeeping Genes'!G$12),F153-'Choose Housekeeping Genes'!G$12,"")</f>
        <v/>
      </c>
      <c r="AY153" s="22" t="str">
        <f ca="1">IF(ISNUMBER(G153-'Choose Housekeeping Genes'!H$12),G153-'Choose Housekeeping Genes'!H$12,"")</f>
        <v/>
      </c>
      <c r="AZ153" s="22" t="str">
        <f ca="1">IF(ISNUMBER(H153-'Choose Housekeeping Genes'!I$12),H153-'Choose Housekeeping Genes'!I$12,"")</f>
        <v/>
      </c>
      <c r="BA153" s="22" t="str">
        <f ca="1">IF(ISNUMBER(I153-'Choose Housekeeping Genes'!J$12),I153-'Choose Housekeeping Genes'!J$12,"")</f>
        <v/>
      </c>
      <c r="BB153" s="22" t="str">
        <f ca="1">IF(ISNUMBER(J153-'Choose Housekeeping Genes'!K$12),J153-'Choose Housekeeping Genes'!K$12,"")</f>
        <v/>
      </c>
      <c r="BC153" s="22" t="str">
        <f ca="1">IF(ISNUMBER(K153-'Choose Housekeeping Genes'!L$12),K153-'Choose Housekeeping Genes'!L$12,"")</f>
        <v/>
      </c>
      <c r="BD153" s="22" t="str">
        <f ca="1">IF(ISNUMBER(L153-'Choose Housekeeping Genes'!M$12),L153-'Choose Housekeeping Genes'!M$12,"")</f>
        <v/>
      </c>
      <c r="BE153" s="22" t="str">
        <f ca="1">IF(ISNUMBER(M153-'Choose Housekeeping Genes'!N$12),M153-'Choose Housekeeping Genes'!N$12,"")</f>
        <v/>
      </c>
      <c r="BF153" s="22" t="str">
        <f ca="1">IF(ISNUMBER(N153-'Choose Housekeeping Genes'!O$12),N153-'Choose Housekeeping Genes'!O$12,"")</f>
        <v/>
      </c>
      <c r="BG153" s="22" t="str">
        <f ca="1">IF(ISNUMBER(O153-'Choose Housekeeping Genes'!P$12),O153-'Choose Housekeeping Genes'!P$12,"")</f>
        <v/>
      </c>
      <c r="BH153" s="22" t="str">
        <f ca="1">IF(ISNUMBER(P153-'Choose Housekeeping Genes'!Q$12),P153-'Choose Housekeeping Genes'!Q$12,"")</f>
        <v/>
      </c>
      <c r="BI153" s="22" t="str">
        <f ca="1">IF(ISNUMBER(Q153-'Choose Housekeeping Genes'!R$12),Q153-'Choose Housekeeping Genes'!R$12,"")</f>
        <v/>
      </c>
      <c r="BJ153" s="22" t="str">
        <f ca="1">IF(ISNUMBER(R153-'Choose Housekeeping Genes'!S$12),R153-'Choose Housekeeping Genes'!S$12,"")</f>
        <v/>
      </c>
      <c r="BK153" s="22" t="str">
        <f ca="1">IF(ISNUMBER(S153-'Choose Housekeeping Genes'!T$12),S153-'Choose Housekeeping Genes'!T$12,"")</f>
        <v/>
      </c>
      <c r="BL153" s="22" t="str">
        <f ca="1">IF(ISNUMBER(T153-'Choose Housekeeping Genes'!U$12),T153-'Choose Housekeeping Genes'!U$12,"")</f>
        <v/>
      </c>
      <c r="BM153" s="22" t="str">
        <f ca="1">IF(ISNUMBER(U153-'Choose Housekeeping Genes'!V$12),U153-'Choose Housekeeping Genes'!V$12,"")</f>
        <v/>
      </c>
      <c r="BN153" s="22" t="str">
        <f ca="1">IF(ISNUMBER(V153-'Choose Housekeeping Genes'!W$12),V153-'Choose Housekeeping Genes'!W$12,"")</f>
        <v/>
      </c>
      <c r="BO153" s="147" t="str">
        <f t="shared" si="92"/>
        <v>Rmst</v>
      </c>
      <c r="BP153" s="145" t="s">
        <v>140</v>
      </c>
      <c r="BQ153" s="22" t="str">
        <f ca="1">IF(ISNUMBER(Y153-'Choose Housekeeping Genes'!AA$12),Y153-'Choose Housekeeping Genes'!AA$12,"")</f>
        <v/>
      </c>
      <c r="BR153" s="22" t="str">
        <f ca="1">IF(ISNUMBER(Z153-'Choose Housekeeping Genes'!AB$12),Z153-'Choose Housekeeping Genes'!AB$12,"")</f>
        <v/>
      </c>
      <c r="BS153" s="22" t="str">
        <f ca="1">IF(ISNUMBER(AA153-'Choose Housekeeping Genes'!AC$12),AA153-'Choose Housekeeping Genes'!AC$12,"")</f>
        <v/>
      </c>
      <c r="BT153" s="22" t="str">
        <f ca="1">IF(ISNUMBER(AB153-'Choose Housekeeping Genes'!AD$12),AB153-'Choose Housekeeping Genes'!AD$12,"")</f>
        <v/>
      </c>
      <c r="BU153" s="22" t="str">
        <f ca="1">IF(ISNUMBER(AC153-'Choose Housekeeping Genes'!AE$12),AC153-'Choose Housekeeping Genes'!AE$12,"")</f>
        <v/>
      </c>
      <c r="BV153" s="22" t="str">
        <f ca="1">IF(ISNUMBER(AD153-'Choose Housekeeping Genes'!AF$12),AD153-'Choose Housekeeping Genes'!AF$12,"")</f>
        <v/>
      </c>
      <c r="BW153" s="22" t="str">
        <f ca="1">IF(ISNUMBER(AE153-'Choose Housekeeping Genes'!AG$12),AE153-'Choose Housekeeping Genes'!AG$12,"")</f>
        <v/>
      </c>
      <c r="BX153" s="22" t="str">
        <f ca="1">IF(ISNUMBER(AF153-'Choose Housekeeping Genes'!AH$12),AF153-'Choose Housekeeping Genes'!AH$12,"")</f>
        <v/>
      </c>
      <c r="BY153" s="22" t="str">
        <f ca="1">IF(ISNUMBER(AG153-'Choose Housekeeping Genes'!AI$12),AG153-'Choose Housekeeping Genes'!AI$12,"")</f>
        <v/>
      </c>
      <c r="BZ153" s="22" t="str">
        <f ca="1">IF(ISNUMBER(AH153-'Choose Housekeeping Genes'!AJ$12),AH153-'Choose Housekeeping Genes'!AJ$12,"")</f>
        <v/>
      </c>
      <c r="CA153" s="22" t="str">
        <f ca="1">IF(ISNUMBER(AI153-'Choose Housekeeping Genes'!AK$12),AI153-'Choose Housekeeping Genes'!AK$12,"")</f>
        <v/>
      </c>
      <c r="CB153" s="22" t="str">
        <f ca="1">IF(ISNUMBER(AJ153-'Choose Housekeeping Genes'!AL$12),AJ153-'Choose Housekeeping Genes'!AL$12,"")</f>
        <v/>
      </c>
      <c r="CC153" s="22" t="str">
        <f ca="1">IF(ISNUMBER(AK153-'Choose Housekeeping Genes'!AM$12),AK153-'Choose Housekeeping Genes'!AM$12,"")</f>
        <v/>
      </c>
      <c r="CD153" s="22" t="str">
        <f ca="1">IF(ISNUMBER(AL153-'Choose Housekeeping Genes'!AN$12),AL153-'Choose Housekeeping Genes'!AN$12,"")</f>
        <v/>
      </c>
      <c r="CE153" s="22" t="str">
        <f ca="1">IF(ISNUMBER(AM153-'Choose Housekeeping Genes'!AO$12),AM153-'Choose Housekeeping Genes'!AO$12,"")</f>
        <v/>
      </c>
      <c r="CF153" s="22" t="str">
        <f ca="1">IF(ISNUMBER(AN153-'Choose Housekeeping Genes'!AP$12),AN153-'Choose Housekeeping Genes'!AP$12,"")</f>
        <v/>
      </c>
      <c r="CG153" s="22" t="str">
        <f ca="1">IF(ISNUMBER(AO153-'Choose Housekeeping Genes'!AQ$12),AO153-'Choose Housekeeping Genes'!AQ$12,"")</f>
        <v/>
      </c>
      <c r="CH153" s="22" t="str">
        <f ca="1">IF(ISNUMBER(AP153-'Choose Housekeeping Genes'!AR$12),AP153-'Choose Housekeeping Genes'!AR$12,"")</f>
        <v/>
      </c>
      <c r="CI153" s="22" t="str">
        <f ca="1">IF(ISNUMBER(AQ153-'Choose Housekeeping Genes'!AS$12),AQ153-'Choose Housekeeping Genes'!AS$12,"")</f>
        <v/>
      </c>
      <c r="CJ153" s="22" t="str">
        <f ca="1">IF(ISNUMBER(AR153-'Choose Housekeeping Genes'!AT$12),AR153-'Choose Housekeeping Genes'!AT$12,"")</f>
        <v/>
      </c>
      <c r="CK153" s="69" t="e">
        <f t="shared" ca="1" si="93"/>
        <v>#DIV/0!</v>
      </c>
      <c r="CL153" s="148" t="e">
        <f t="shared" ca="1" si="94"/>
        <v>#DIV/0!</v>
      </c>
      <c r="DA153" s="73" t="str">
        <f>'Transcript table'!C161</f>
        <v>Rmst</v>
      </c>
      <c r="DB153" s="21" t="s">
        <v>140</v>
      </c>
      <c r="DC153" s="68" t="str">
        <f t="shared" ca="1" si="95"/>
        <v/>
      </c>
      <c r="DD153" s="68" t="str">
        <f t="shared" ca="1" si="96"/>
        <v/>
      </c>
      <c r="DE153" s="68" t="str">
        <f t="shared" ca="1" si="97"/>
        <v/>
      </c>
      <c r="DF153" s="68" t="str">
        <f t="shared" ca="1" si="98"/>
        <v/>
      </c>
      <c r="DG153" s="68" t="str">
        <f t="shared" ca="1" si="99"/>
        <v/>
      </c>
      <c r="DH153" s="68" t="str">
        <f t="shared" ca="1" si="100"/>
        <v/>
      </c>
      <c r="DI153" s="68" t="str">
        <f t="shared" ca="1" si="101"/>
        <v/>
      </c>
      <c r="DJ153" s="68" t="str">
        <f t="shared" ca="1" si="102"/>
        <v/>
      </c>
      <c r="DK153" s="68" t="str">
        <f t="shared" ca="1" si="103"/>
        <v/>
      </c>
      <c r="DL153" s="68" t="str">
        <f t="shared" ca="1" si="104"/>
        <v/>
      </c>
      <c r="DM153" s="68" t="str">
        <f t="shared" ca="1" si="105"/>
        <v/>
      </c>
      <c r="DN153" s="68" t="str">
        <f t="shared" ca="1" si="106"/>
        <v/>
      </c>
      <c r="DO153" s="68" t="str">
        <f t="shared" ca="1" si="107"/>
        <v/>
      </c>
      <c r="DP153" s="68" t="str">
        <f t="shared" ca="1" si="108"/>
        <v/>
      </c>
      <c r="DQ153" s="68" t="str">
        <f t="shared" ca="1" si="109"/>
        <v/>
      </c>
      <c r="DR153" s="68" t="str">
        <f t="shared" ca="1" si="110"/>
        <v/>
      </c>
      <c r="DS153" s="68" t="str">
        <f t="shared" ca="1" si="111"/>
        <v/>
      </c>
      <c r="DT153" s="68" t="str">
        <f t="shared" ca="1" si="112"/>
        <v/>
      </c>
      <c r="DU153" s="68" t="str">
        <f t="shared" ca="1" si="113"/>
        <v/>
      </c>
      <c r="DV153" s="68" t="str">
        <f t="shared" ca="1" si="114"/>
        <v/>
      </c>
      <c r="DW153" s="146" t="str">
        <f>'Transcript table'!C161</f>
        <v>Rmst</v>
      </c>
      <c r="DX153" s="145" t="s">
        <v>140</v>
      </c>
      <c r="DY153" s="68" t="str">
        <f t="shared" ca="1" si="115"/>
        <v/>
      </c>
      <c r="DZ153" s="68" t="str">
        <f t="shared" ca="1" si="116"/>
        <v/>
      </c>
      <c r="EA153" s="68" t="str">
        <f t="shared" ca="1" si="117"/>
        <v/>
      </c>
      <c r="EB153" s="68" t="str">
        <f t="shared" ca="1" si="118"/>
        <v/>
      </c>
      <c r="EC153" s="68" t="str">
        <f t="shared" ca="1" si="119"/>
        <v/>
      </c>
      <c r="ED153" s="68" t="str">
        <f t="shared" ca="1" si="120"/>
        <v/>
      </c>
      <c r="EE153" s="68" t="str">
        <f t="shared" ca="1" si="121"/>
        <v/>
      </c>
      <c r="EF153" s="68" t="str">
        <f t="shared" ca="1" si="122"/>
        <v/>
      </c>
      <c r="EG153" s="68" t="str">
        <f t="shared" ca="1" si="123"/>
        <v/>
      </c>
      <c r="EH153" s="68" t="str">
        <f t="shared" ca="1" si="124"/>
        <v/>
      </c>
      <c r="EI153" s="68" t="str">
        <f t="shared" ca="1" si="125"/>
        <v/>
      </c>
      <c r="EJ153" s="68" t="str">
        <f t="shared" ca="1" si="126"/>
        <v/>
      </c>
      <c r="EK153" s="68" t="str">
        <f t="shared" ca="1" si="127"/>
        <v/>
      </c>
      <c r="EL153" s="68" t="str">
        <f t="shared" ca="1" si="128"/>
        <v/>
      </c>
      <c r="EM153" s="68" t="str">
        <f t="shared" ca="1" si="129"/>
        <v/>
      </c>
      <c r="EN153" s="68" t="str">
        <f t="shared" ca="1" si="130"/>
        <v/>
      </c>
      <c r="EO153" s="68" t="str">
        <f t="shared" ca="1" si="131"/>
        <v/>
      </c>
      <c r="EP153" s="68" t="str">
        <f t="shared" ca="1" si="132"/>
        <v/>
      </c>
      <c r="EQ153" s="68" t="str">
        <f t="shared" ca="1" si="133"/>
        <v/>
      </c>
      <c r="ER153" s="68" t="str">
        <f t="shared" ca="1" si="134"/>
        <v/>
      </c>
    </row>
    <row r="154" spans="1:148" ht="12.75" customHeight="1">
      <c r="A154" s="139" t="str">
        <f>'Test Sample Data'!A154</f>
        <v>Rr18</v>
      </c>
      <c r="B154" s="141" t="s">
        <v>138</v>
      </c>
      <c r="C154" s="22" t="str">
        <f>IF(SUM('Test Sample Data'!C$3:C$194)&gt;10,IF(AND(ISNUMBER('Test Sample Data'!C154),'Test Sample Data'!C154&lt;35,'Test Sample Data'!C154&gt;0),'Test Sample Data'!C154-'Choose Housekeeping Genes'!D$20,35-'Choose Housekeeping Genes'!D$20),"")</f>
        <v/>
      </c>
      <c r="D154" s="22" t="str">
        <f>IF(SUM('Test Sample Data'!D$3:D$194)&gt;10,IF(AND(ISNUMBER('Test Sample Data'!D154),'Test Sample Data'!D154&lt;35,'Test Sample Data'!D154&gt;0),'Test Sample Data'!D154-'Choose Housekeeping Genes'!E$20,35-'Choose Housekeeping Genes'!E$20),"")</f>
        <v/>
      </c>
      <c r="E154" s="22" t="str">
        <f>IF(SUM('Test Sample Data'!E$3:E$194)&gt;10,IF(AND(ISNUMBER('Test Sample Data'!E154),'Test Sample Data'!E154&lt;35,'Test Sample Data'!E154&gt;0),'Test Sample Data'!E154-'Choose Housekeeping Genes'!F$20,35-'Choose Housekeeping Genes'!F$20),"")</f>
        <v/>
      </c>
      <c r="F154" s="22" t="str">
        <f>IF(SUM('Test Sample Data'!F$3:F$194)&gt;10,IF(AND(ISNUMBER('Test Sample Data'!F154),'Test Sample Data'!F154&lt;35,'Test Sample Data'!F154&gt;0),'Test Sample Data'!F154-'Choose Housekeeping Genes'!G$20,35-'Choose Housekeeping Genes'!G$20),"")</f>
        <v/>
      </c>
      <c r="G154" s="22" t="str">
        <f>IF(SUM('Test Sample Data'!G$3:G$194)&gt;10,IF(AND(ISNUMBER('Test Sample Data'!G154),'Test Sample Data'!G154&lt;35,'Test Sample Data'!G154&gt;0),'Test Sample Data'!G154-'Choose Housekeeping Genes'!H$20,35-'Choose Housekeeping Genes'!H$20),"")</f>
        <v/>
      </c>
      <c r="H154" s="22" t="str">
        <f>IF(SUM('Test Sample Data'!H$3:H$194)&gt;10,IF(AND(ISNUMBER('Test Sample Data'!H154),'Test Sample Data'!H154&lt;35,'Test Sample Data'!H154&gt;0),'Test Sample Data'!H154-'Choose Housekeeping Genes'!I$20,35-'Choose Housekeeping Genes'!I$20),"")</f>
        <v/>
      </c>
      <c r="I154" s="22" t="str">
        <f>IF(SUM('Test Sample Data'!I$3:I$194)&gt;10,IF(AND(ISNUMBER('Test Sample Data'!I154),'Test Sample Data'!I154&lt;35,'Test Sample Data'!I154&gt;0),'Test Sample Data'!I154-'Choose Housekeeping Genes'!J$20,35-'Choose Housekeeping Genes'!J$20),"")</f>
        <v/>
      </c>
      <c r="J154" s="22" t="str">
        <f>IF(SUM('Test Sample Data'!J$3:J$194)&gt;10,IF(AND(ISNUMBER('Test Sample Data'!J154),'Test Sample Data'!J154&lt;35,'Test Sample Data'!J154&gt;0),'Test Sample Data'!J154-'Choose Housekeeping Genes'!K$20,35-'Choose Housekeeping Genes'!K$20),"")</f>
        <v/>
      </c>
      <c r="K154" s="22" t="str">
        <f>IF(SUM('Test Sample Data'!K$3:K$194)&gt;10,IF(AND(ISNUMBER('Test Sample Data'!K154),'Test Sample Data'!K154&lt;35,'Test Sample Data'!K154&gt;0),'Test Sample Data'!K154-'Choose Housekeeping Genes'!L$20,35-'Choose Housekeeping Genes'!L$20),"")</f>
        <v/>
      </c>
      <c r="L154" s="22" t="str">
        <f>IF(SUM('Test Sample Data'!L$3:L$194)&gt;10,IF(AND(ISNUMBER('Test Sample Data'!L154),'Test Sample Data'!L154&lt;35,'Test Sample Data'!L154&gt;0),'Test Sample Data'!L154-'Choose Housekeeping Genes'!M$20,35-'Choose Housekeeping Genes'!M$20),"")</f>
        <v/>
      </c>
      <c r="M154" s="22" t="str">
        <f>IF(SUM('Test Sample Data'!M$3:M$194)&gt;10,IF(AND(ISNUMBER('Test Sample Data'!M154),'Test Sample Data'!M154&lt;35,'Test Sample Data'!M154&gt;0),'Test Sample Data'!M154-'Choose Housekeeping Genes'!N$20,35-'Choose Housekeeping Genes'!N$20),"")</f>
        <v/>
      </c>
      <c r="N154" s="22" t="str">
        <f>IF(SUM('Test Sample Data'!N$3:N$194)&gt;10,IF(AND(ISNUMBER('Test Sample Data'!N154),'Test Sample Data'!N154&lt;35,'Test Sample Data'!N154&gt;0),'Test Sample Data'!N154-'Choose Housekeeping Genes'!O$20,35-'Choose Housekeeping Genes'!O$20),"")</f>
        <v/>
      </c>
      <c r="O154" s="22" t="str">
        <f>IF(SUM('Test Sample Data'!O$3:O$194)&gt;10,IF(AND(ISNUMBER('Test Sample Data'!O154),'Test Sample Data'!O154&lt;35,'Test Sample Data'!O154&gt;0),'Test Sample Data'!O154-'Choose Housekeeping Genes'!P$20,35-'Choose Housekeeping Genes'!P$20),"")</f>
        <v/>
      </c>
      <c r="P154" s="22" t="str">
        <f>IF(SUM('Test Sample Data'!P$3:P$194)&gt;10,IF(AND(ISNUMBER('Test Sample Data'!P154),'Test Sample Data'!P154&lt;35,'Test Sample Data'!P154&gt;0),'Test Sample Data'!P154-'Choose Housekeeping Genes'!Q$20,35-'Choose Housekeeping Genes'!Q$20),"")</f>
        <v/>
      </c>
      <c r="Q154" s="22" t="str">
        <f>IF(SUM('Test Sample Data'!Q$3:Q$194)&gt;10,IF(AND(ISNUMBER('Test Sample Data'!Q154),'Test Sample Data'!Q154&lt;35,'Test Sample Data'!Q154&gt;0),'Test Sample Data'!Q154-'Choose Housekeeping Genes'!R$20,35-'Choose Housekeeping Genes'!R$20),"")</f>
        <v/>
      </c>
      <c r="R154" s="22" t="str">
        <f>IF(SUM('Test Sample Data'!R$3:R$194)&gt;10,IF(AND(ISNUMBER('Test Sample Data'!R154),'Test Sample Data'!R154&lt;35,'Test Sample Data'!R154&gt;0),'Test Sample Data'!R154-'Choose Housekeeping Genes'!S$20,35-'Choose Housekeeping Genes'!S$20),"")</f>
        <v/>
      </c>
      <c r="S154" s="22" t="str">
        <f>IF(SUM('Test Sample Data'!S$3:S$194)&gt;10,IF(AND(ISNUMBER('Test Sample Data'!S154),'Test Sample Data'!S154&lt;35,'Test Sample Data'!S154&gt;0),'Test Sample Data'!S154-'Choose Housekeeping Genes'!T$20,35-'Choose Housekeeping Genes'!T$20),"")</f>
        <v/>
      </c>
      <c r="T154" s="22" t="str">
        <f>IF(SUM('Test Sample Data'!T$3:T$194)&gt;10,IF(AND(ISNUMBER('Test Sample Data'!T154),'Test Sample Data'!T154&lt;35,'Test Sample Data'!T154&gt;0),'Test Sample Data'!T154-'Choose Housekeeping Genes'!U$20,35-'Choose Housekeeping Genes'!U$20),"")</f>
        <v/>
      </c>
      <c r="U154" s="22" t="str">
        <f>IF(SUM('Test Sample Data'!U$3:U$194)&gt;10,IF(AND(ISNUMBER('Test Sample Data'!U154),'Test Sample Data'!U154&lt;35,'Test Sample Data'!U154&gt;0),'Test Sample Data'!U154-'Choose Housekeeping Genes'!V$20,35-'Choose Housekeeping Genes'!V$20),"")</f>
        <v/>
      </c>
      <c r="V154" s="22" t="str">
        <f>IF(SUM('Test Sample Data'!V$3:V$194)&gt;10,IF(AND(ISNUMBER('Test Sample Data'!V154),'Test Sample Data'!V154&lt;35,'Test Sample Data'!V154&gt;0),'Test Sample Data'!V154-'Choose Housekeeping Genes'!W$20,35-'Choose Housekeeping Genes'!W$20),"")</f>
        <v/>
      </c>
      <c r="W154" s="144" t="str">
        <f>'Control Sample Data'!A154</f>
        <v>Rr18</v>
      </c>
      <c r="X154" s="145" t="s">
        <v>138</v>
      </c>
      <c r="Y154" s="22" t="str">
        <f>IF(SUM('Control Sample Data'!C$3:C$194)&gt;10,IF(AND(ISNUMBER('Control Sample Data'!C154),'Control Sample Data'!C154&lt;35,'Control Sample Data'!C154&gt;0),'Control Sample Data'!C154-'Choose Housekeeping Genes'!AA$20,35-'Choose Housekeeping Genes'!AA$20),"")</f>
        <v/>
      </c>
      <c r="Z154" s="22" t="str">
        <f>IF(SUM('Control Sample Data'!D$3:D$194)&gt;10,IF(AND(ISNUMBER('Control Sample Data'!D154),'Control Sample Data'!D154&lt;35,'Control Sample Data'!D154&gt;0),'Control Sample Data'!D154-'Choose Housekeeping Genes'!AB$20,35-'Choose Housekeeping Genes'!AB$20),"")</f>
        <v/>
      </c>
      <c r="AA154" s="22" t="str">
        <f>IF(SUM('Control Sample Data'!E$3:E$194)&gt;10,IF(AND(ISNUMBER('Control Sample Data'!E154),'Control Sample Data'!E154&lt;35,'Control Sample Data'!E154&gt;0),'Control Sample Data'!E154-'Choose Housekeeping Genes'!AC$20,35-'Choose Housekeeping Genes'!AC$20),"")</f>
        <v/>
      </c>
      <c r="AB154" s="22" t="str">
        <f>IF(SUM('Control Sample Data'!F$3:F$194)&gt;10,IF(AND(ISNUMBER('Control Sample Data'!F154),'Control Sample Data'!F154&lt;35,'Control Sample Data'!F154&gt;0),'Control Sample Data'!F154-'Choose Housekeeping Genes'!AD$20,35-'Choose Housekeeping Genes'!AD$20),"")</f>
        <v/>
      </c>
      <c r="AC154" s="22" t="str">
        <f>IF(SUM('Control Sample Data'!G$3:G$194)&gt;10,IF(AND(ISNUMBER('Control Sample Data'!G154),'Control Sample Data'!G154&lt;35,'Control Sample Data'!G154&gt;0),'Control Sample Data'!G154-'Choose Housekeeping Genes'!AE$20,35-'Choose Housekeeping Genes'!AE$20),"")</f>
        <v/>
      </c>
      <c r="AD154" s="22" t="str">
        <f>IF(SUM('Control Sample Data'!H$3:H$194)&gt;10,IF(AND(ISNUMBER('Control Sample Data'!H154),'Control Sample Data'!H154&lt;35,'Control Sample Data'!H154&gt;0),'Control Sample Data'!H154-'Choose Housekeeping Genes'!AF$20,35-'Choose Housekeeping Genes'!AF$20),"")</f>
        <v/>
      </c>
      <c r="AE154" s="22" t="str">
        <f>IF(SUM('Control Sample Data'!I$3:I$194)&gt;10,IF(AND(ISNUMBER('Control Sample Data'!I154),'Control Sample Data'!I154&lt;35,'Control Sample Data'!I154&gt;0),'Control Sample Data'!I154-'Choose Housekeeping Genes'!AG$20,35-'Choose Housekeeping Genes'!AG$20),"")</f>
        <v/>
      </c>
      <c r="AF154" s="22" t="str">
        <f>IF(SUM('Control Sample Data'!J$3:J$194)&gt;10,IF(AND(ISNUMBER('Control Sample Data'!J154),'Control Sample Data'!J154&lt;35,'Control Sample Data'!J154&gt;0),'Control Sample Data'!J154-'Choose Housekeeping Genes'!AH$20,35-'Choose Housekeeping Genes'!AH$20),"")</f>
        <v/>
      </c>
      <c r="AG154" s="22" t="str">
        <f>IF(SUM('Control Sample Data'!K$3:K$194)&gt;10,IF(AND(ISNUMBER('Control Sample Data'!K154),'Control Sample Data'!K154&lt;35,'Control Sample Data'!K154&gt;0),'Control Sample Data'!K154-'Choose Housekeeping Genes'!AI$20,35-'Choose Housekeeping Genes'!AI$20),"")</f>
        <v/>
      </c>
      <c r="AH154" s="22" t="str">
        <f>IF(SUM('Control Sample Data'!L$3:L$194)&gt;10,IF(AND(ISNUMBER('Control Sample Data'!L154),'Control Sample Data'!L154&lt;35,'Control Sample Data'!L154&gt;0),'Control Sample Data'!L154-'Choose Housekeeping Genes'!AJ$20,35-'Choose Housekeeping Genes'!AJ$20),"")</f>
        <v/>
      </c>
      <c r="AI154" s="22" t="str">
        <f>IF(SUM('Control Sample Data'!M$3:M$194)&gt;10,IF(AND(ISNUMBER('Control Sample Data'!M154),'Control Sample Data'!M154&lt;35,'Control Sample Data'!M154&gt;0),'Control Sample Data'!M154-'Choose Housekeeping Genes'!AK$20,35-'Choose Housekeeping Genes'!AK$20),"")</f>
        <v/>
      </c>
      <c r="AJ154" s="22" t="str">
        <f>IF(SUM('Control Sample Data'!N$3:N$194)&gt;10,IF(AND(ISNUMBER('Control Sample Data'!N154),'Control Sample Data'!N154&lt;35,'Control Sample Data'!N154&gt;0),'Control Sample Data'!N154-'Choose Housekeeping Genes'!AL$20,35-'Choose Housekeeping Genes'!AL$20),"")</f>
        <v/>
      </c>
      <c r="AK154" s="22" t="str">
        <f>IF(SUM('Control Sample Data'!O$3:O$194)&gt;10,IF(AND(ISNUMBER('Control Sample Data'!O154),'Control Sample Data'!O154&lt;35,'Control Sample Data'!O154&gt;0),'Control Sample Data'!O154-'Choose Housekeeping Genes'!AM$20,35-'Choose Housekeeping Genes'!AM$20),"")</f>
        <v/>
      </c>
      <c r="AL154" s="22" t="str">
        <f>IF(SUM('Control Sample Data'!P$3:P$194)&gt;10,IF(AND(ISNUMBER('Control Sample Data'!P154),'Control Sample Data'!P154&lt;35,'Control Sample Data'!P154&gt;0),'Control Sample Data'!P154-'Choose Housekeeping Genes'!AN$20,35-'Choose Housekeeping Genes'!AN$20),"")</f>
        <v/>
      </c>
      <c r="AM154" s="22" t="str">
        <f>IF(SUM('Control Sample Data'!Q$3:Q$194)&gt;10,IF(AND(ISNUMBER('Control Sample Data'!Q154),'Control Sample Data'!Q154&lt;35,'Control Sample Data'!Q154&gt;0),'Control Sample Data'!Q154-'Choose Housekeeping Genes'!AO$20,35-'Choose Housekeeping Genes'!AO$20),"")</f>
        <v/>
      </c>
      <c r="AN154" s="22" t="str">
        <f>IF(SUM('Control Sample Data'!R$3:R$194)&gt;10,IF(AND(ISNUMBER('Control Sample Data'!R154),'Control Sample Data'!R154&lt;35,'Control Sample Data'!R154&gt;0),'Control Sample Data'!R154-'Choose Housekeeping Genes'!AP$20,35-'Choose Housekeeping Genes'!AP$20),"")</f>
        <v/>
      </c>
      <c r="AO154" s="22" t="str">
        <f>IF(SUM('Control Sample Data'!S$3:S$194)&gt;10,IF(AND(ISNUMBER('Control Sample Data'!S154),'Control Sample Data'!S154&lt;35,'Control Sample Data'!S154&gt;0),'Control Sample Data'!S154-'Choose Housekeeping Genes'!AQ$20,35-'Choose Housekeeping Genes'!AQ$20),"")</f>
        <v/>
      </c>
      <c r="AP154" s="22" t="str">
        <f>IF(SUM('Control Sample Data'!T$3:T$194)&gt;10,IF(AND(ISNUMBER('Control Sample Data'!T154),'Control Sample Data'!T154&lt;35,'Control Sample Data'!T154&gt;0),'Control Sample Data'!T154-'Choose Housekeeping Genes'!AR$20,35-'Choose Housekeeping Genes'!AR$20),"")</f>
        <v/>
      </c>
      <c r="AQ154" s="22" t="str">
        <f>IF(SUM('Control Sample Data'!U$3:U$194)&gt;10,IF(AND(ISNUMBER('Control Sample Data'!U154),'Control Sample Data'!U154&lt;35,'Control Sample Data'!U154&gt;0),'Control Sample Data'!U154-'Choose Housekeeping Genes'!AS$20,35-'Choose Housekeeping Genes'!AS$20),"")</f>
        <v/>
      </c>
      <c r="AR154" s="22" t="str">
        <f>IF(SUM('Control Sample Data'!V$3:V$194)&gt;10,IF(AND(ISNUMBER('Control Sample Data'!V154),'Control Sample Data'!V154&lt;35,'Control Sample Data'!V154&gt;0),'Control Sample Data'!V154-'Choose Housekeeping Genes'!AT$20,35-'Choose Housekeeping Genes'!AT$20),"")</f>
        <v/>
      </c>
      <c r="AS154" s="73" t="str">
        <f>'Control Sample Data'!A154</f>
        <v>Rr18</v>
      </c>
      <c r="AT154" s="21" t="s">
        <v>138</v>
      </c>
      <c r="AU154" s="22" t="str">
        <f ca="1">IF(ISNUMBER(C154-'Choose Housekeeping Genes'!D$12),C154-'Choose Housekeeping Genes'!D$12,"")</f>
        <v/>
      </c>
      <c r="AV154" s="22" t="str">
        <f ca="1">IF(ISNUMBER(D154-'Choose Housekeeping Genes'!E$12),D154-'Choose Housekeeping Genes'!E$12,"")</f>
        <v/>
      </c>
      <c r="AW154" s="22" t="str">
        <f ca="1">IF(ISNUMBER(E154-'Choose Housekeeping Genes'!F$12),E154-'Choose Housekeeping Genes'!F$12,"")</f>
        <v/>
      </c>
      <c r="AX154" s="22" t="str">
        <f ca="1">IF(ISNUMBER(F154-'Choose Housekeeping Genes'!G$12),F154-'Choose Housekeeping Genes'!G$12,"")</f>
        <v/>
      </c>
      <c r="AY154" s="22" t="str">
        <f ca="1">IF(ISNUMBER(G154-'Choose Housekeeping Genes'!H$12),G154-'Choose Housekeeping Genes'!H$12,"")</f>
        <v/>
      </c>
      <c r="AZ154" s="22" t="str">
        <f ca="1">IF(ISNUMBER(H154-'Choose Housekeeping Genes'!I$12),H154-'Choose Housekeeping Genes'!I$12,"")</f>
        <v/>
      </c>
      <c r="BA154" s="22" t="str">
        <f ca="1">IF(ISNUMBER(I154-'Choose Housekeeping Genes'!J$12),I154-'Choose Housekeeping Genes'!J$12,"")</f>
        <v/>
      </c>
      <c r="BB154" s="22" t="str">
        <f ca="1">IF(ISNUMBER(J154-'Choose Housekeeping Genes'!K$12),J154-'Choose Housekeeping Genes'!K$12,"")</f>
        <v/>
      </c>
      <c r="BC154" s="22" t="str">
        <f ca="1">IF(ISNUMBER(K154-'Choose Housekeeping Genes'!L$12),K154-'Choose Housekeeping Genes'!L$12,"")</f>
        <v/>
      </c>
      <c r="BD154" s="22" t="str">
        <f ca="1">IF(ISNUMBER(L154-'Choose Housekeeping Genes'!M$12),L154-'Choose Housekeeping Genes'!M$12,"")</f>
        <v/>
      </c>
      <c r="BE154" s="22" t="str">
        <f ca="1">IF(ISNUMBER(M154-'Choose Housekeeping Genes'!N$12),M154-'Choose Housekeeping Genes'!N$12,"")</f>
        <v/>
      </c>
      <c r="BF154" s="22" t="str">
        <f ca="1">IF(ISNUMBER(N154-'Choose Housekeeping Genes'!O$12),N154-'Choose Housekeeping Genes'!O$12,"")</f>
        <v/>
      </c>
      <c r="BG154" s="22" t="str">
        <f ca="1">IF(ISNUMBER(O154-'Choose Housekeeping Genes'!P$12),O154-'Choose Housekeeping Genes'!P$12,"")</f>
        <v/>
      </c>
      <c r="BH154" s="22" t="str">
        <f ca="1">IF(ISNUMBER(P154-'Choose Housekeeping Genes'!Q$12),P154-'Choose Housekeeping Genes'!Q$12,"")</f>
        <v/>
      </c>
      <c r="BI154" s="22" t="str">
        <f ca="1">IF(ISNUMBER(Q154-'Choose Housekeeping Genes'!R$12),Q154-'Choose Housekeeping Genes'!R$12,"")</f>
        <v/>
      </c>
      <c r="BJ154" s="22" t="str">
        <f ca="1">IF(ISNUMBER(R154-'Choose Housekeeping Genes'!S$12),R154-'Choose Housekeeping Genes'!S$12,"")</f>
        <v/>
      </c>
      <c r="BK154" s="22" t="str">
        <f ca="1">IF(ISNUMBER(S154-'Choose Housekeeping Genes'!T$12),S154-'Choose Housekeeping Genes'!T$12,"")</f>
        <v/>
      </c>
      <c r="BL154" s="22" t="str">
        <f ca="1">IF(ISNUMBER(T154-'Choose Housekeeping Genes'!U$12),T154-'Choose Housekeeping Genes'!U$12,"")</f>
        <v/>
      </c>
      <c r="BM154" s="22" t="str">
        <f ca="1">IF(ISNUMBER(U154-'Choose Housekeeping Genes'!V$12),U154-'Choose Housekeeping Genes'!V$12,"")</f>
        <v/>
      </c>
      <c r="BN154" s="22" t="str">
        <f ca="1">IF(ISNUMBER(V154-'Choose Housekeeping Genes'!W$12),V154-'Choose Housekeeping Genes'!W$12,"")</f>
        <v/>
      </c>
      <c r="BO154" s="147" t="str">
        <f t="shared" si="92"/>
        <v>Rr18</v>
      </c>
      <c r="BP154" s="145" t="s">
        <v>138</v>
      </c>
      <c r="BQ154" s="22" t="str">
        <f ca="1">IF(ISNUMBER(Y154-'Choose Housekeeping Genes'!AA$12),Y154-'Choose Housekeeping Genes'!AA$12,"")</f>
        <v/>
      </c>
      <c r="BR154" s="22" t="str">
        <f ca="1">IF(ISNUMBER(Z154-'Choose Housekeeping Genes'!AB$12),Z154-'Choose Housekeeping Genes'!AB$12,"")</f>
        <v/>
      </c>
      <c r="BS154" s="22" t="str">
        <f ca="1">IF(ISNUMBER(AA154-'Choose Housekeeping Genes'!AC$12),AA154-'Choose Housekeeping Genes'!AC$12,"")</f>
        <v/>
      </c>
      <c r="BT154" s="22" t="str">
        <f ca="1">IF(ISNUMBER(AB154-'Choose Housekeeping Genes'!AD$12),AB154-'Choose Housekeeping Genes'!AD$12,"")</f>
        <v/>
      </c>
      <c r="BU154" s="22" t="str">
        <f ca="1">IF(ISNUMBER(AC154-'Choose Housekeeping Genes'!AE$12),AC154-'Choose Housekeeping Genes'!AE$12,"")</f>
        <v/>
      </c>
      <c r="BV154" s="22" t="str">
        <f ca="1">IF(ISNUMBER(AD154-'Choose Housekeeping Genes'!AF$12),AD154-'Choose Housekeeping Genes'!AF$12,"")</f>
        <v/>
      </c>
      <c r="BW154" s="22" t="str">
        <f ca="1">IF(ISNUMBER(AE154-'Choose Housekeeping Genes'!AG$12),AE154-'Choose Housekeeping Genes'!AG$12,"")</f>
        <v/>
      </c>
      <c r="BX154" s="22" t="str">
        <f ca="1">IF(ISNUMBER(AF154-'Choose Housekeeping Genes'!AH$12),AF154-'Choose Housekeeping Genes'!AH$12,"")</f>
        <v/>
      </c>
      <c r="BY154" s="22" t="str">
        <f ca="1">IF(ISNUMBER(AG154-'Choose Housekeeping Genes'!AI$12),AG154-'Choose Housekeeping Genes'!AI$12,"")</f>
        <v/>
      </c>
      <c r="BZ154" s="22" t="str">
        <f ca="1">IF(ISNUMBER(AH154-'Choose Housekeeping Genes'!AJ$12),AH154-'Choose Housekeeping Genes'!AJ$12,"")</f>
        <v/>
      </c>
      <c r="CA154" s="22" t="str">
        <f ca="1">IF(ISNUMBER(AI154-'Choose Housekeeping Genes'!AK$12),AI154-'Choose Housekeeping Genes'!AK$12,"")</f>
        <v/>
      </c>
      <c r="CB154" s="22" t="str">
        <f ca="1">IF(ISNUMBER(AJ154-'Choose Housekeeping Genes'!AL$12),AJ154-'Choose Housekeeping Genes'!AL$12,"")</f>
        <v/>
      </c>
      <c r="CC154" s="22" t="str">
        <f ca="1">IF(ISNUMBER(AK154-'Choose Housekeeping Genes'!AM$12),AK154-'Choose Housekeeping Genes'!AM$12,"")</f>
        <v/>
      </c>
      <c r="CD154" s="22" t="str">
        <f ca="1">IF(ISNUMBER(AL154-'Choose Housekeeping Genes'!AN$12),AL154-'Choose Housekeeping Genes'!AN$12,"")</f>
        <v/>
      </c>
      <c r="CE154" s="22" t="str">
        <f ca="1">IF(ISNUMBER(AM154-'Choose Housekeeping Genes'!AO$12),AM154-'Choose Housekeeping Genes'!AO$12,"")</f>
        <v/>
      </c>
      <c r="CF154" s="22" t="str">
        <f ca="1">IF(ISNUMBER(AN154-'Choose Housekeeping Genes'!AP$12),AN154-'Choose Housekeeping Genes'!AP$12,"")</f>
        <v/>
      </c>
      <c r="CG154" s="22" t="str">
        <f ca="1">IF(ISNUMBER(AO154-'Choose Housekeeping Genes'!AQ$12),AO154-'Choose Housekeeping Genes'!AQ$12,"")</f>
        <v/>
      </c>
      <c r="CH154" s="22" t="str">
        <f ca="1">IF(ISNUMBER(AP154-'Choose Housekeeping Genes'!AR$12),AP154-'Choose Housekeeping Genes'!AR$12,"")</f>
        <v/>
      </c>
      <c r="CI154" s="22" t="str">
        <f ca="1">IF(ISNUMBER(AQ154-'Choose Housekeeping Genes'!AS$12),AQ154-'Choose Housekeeping Genes'!AS$12,"")</f>
        <v/>
      </c>
      <c r="CJ154" s="22" t="str">
        <f ca="1">IF(ISNUMBER(AR154-'Choose Housekeeping Genes'!AT$12),AR154-'Choose Housekeeping Genes'!AT$12,"")</f>
        <v/>
      </c>
      <c r="CK154" s="69" t="e">
        <f t="shared" ca="1" si="93"/>
        <v>#DIV/0!</v>
      </c>
      <c r="CL154" s="148" t="e">
        <f t="shared" ca="1" si="94"/>
        <v>#DIV/0!</v>
      </c>
      <c r="DA154" s="73" t="str">
        <f>'Transcript table'!C162</f>
        <v>Rr18</v>
      </c>
      <c r="DB154" s="21" t="s">
        <v>138</v>
      </c>
      <c r="DC154" s="68" t="str">
        <f t="shared" ca="1" si="95"/>
        <v/>
      </c>
      <c r="DD154" s="68" t="str">
        <f t="shared" ca="1" si="96"/>
        <v/>
      </c>
      <c r="DE154" s="68" t="str">
        <f t="shared" ca="1" si="97"/>
        <v/>
      </c>
      <c r="DF154" s="68" t="str">
        <f t="shared" ca="1" si="98"/>
        <v/>
      </c>
      <c r="DG154" s="68" t="str">
        <f t="shared" ca="1" si="99"/>
        <v/>
      </c>
      <c r="DH154" s="68" t="str">
        <f t="shared" ca="1" si="100"/>
        <v/>
      </c>
      <c r="DI154" s="68" t="str">
        <f t="shared" ca="1" si="101"/>
        <v/>
      </c>
      <c r="DJ154" s="68" t="str">
        <f t="shared" ca="1" si="102"/>
        <v/>
      </c>
      <c r="DK154" s="68" t="str">
        <f t="shared" ca="1" si="103"/>
        <v/>
      </c>
      <c r="DL154" s="68" t="str">
        <f t="shared" ca="1" si="104"/>
        <v/>
      </c>
      <c r="DM154" s="68" t="str">
        <f t="shared" ca="1" si="105"/>
        <v/>
      </c>
      <c r="DN154" s="68" t="str">
        <f t="shared" ca="1" si="106"/>
        <v/>
      </c>
      <c r="DO154" s="68" t="str">
        <f t="shared" ca="1" si="107"/>
        <v/>
      </c>
      <c r="DP154" s="68" t="str">
        <f t="shared" ca="1" si="108"/>
        <v/>
      </c>
      <c r="DQ154" s="68" t="str">
        <f t="shared" ca="1" si="109"/>
        <v/>
      </c>
      <c r="DR154" s="68" t="str">
        <f t="shared" ca="1" si="110"/>
        <v/>
      </c>
      <c r="DS154" s="68" t="str">
        <f t="shared" ca="1" si="111"/>
        <v/>
      </c>
      <c r="DT154" s="68" t="str">
        <f t="shared" ca="1" si="112"/>
        <v/>
      </c>
      <c r="DU154" s="68" t="str">
        <f t="shared" ca="1" si="113"/>
        <v/>
      </c>
      <c r="DV154" s="68" t="str">
        <f t="shared" ca="1" si="114"/>
        <v/>
      </c>
      <c r="DW154" s="146" t="str">
        <f>'Transcript table'!C162</f>
        <v>Rr18</v>
      </c>
      <c r="DX154" s="145" t="s">
        <v>138</v>
      </c>
      <c r="DY154" s="68" t="str">
        <f t="shared" ca="1" si="115"/>
        <v/>
      </c>
      <c r="DZ154" s="68" t="str">
        <f t="shared" ca="1" si="116"/>
        <v/>
      </c>
      <c r="EA154" s="68" t="str">
        <f t="shared" ca="1" si="117"/>
        <v/>
      </c>
      <c r="EB154" s="68" t="str">
        <f t="shared" ca="1" si="118"/>
        <v/>
      </c>
      <c r="EC154" s="68" t="str">
        <f t="shared" ca="1" si="119"/>
        <v/>
      </c>
      <c r="ED154" s="68" t="str">
        <f t="shared" ca="1" si="120"/>
        <v/>
      </c>
      <c r="EE154" s="68" t="str">
        <f t="shared" ca="1" si="121"/>
        <v/>
      </c>
      <c r="EF154" s="68" t="str">
        <f t="shared" ca="1" si="122"/>
        <v/>
      </c>
      <c r="EG154" s="68" t="str">
        <f t="shared" ca="1" si="123"/>
        <v/>
      </c>
      <c r="EH154" s="68" t="str">
        <f t="shared" ca="1" si="124"/>
        <v/>
      </c>
      <c r="EI154" s="68" t="str">
        <f t="shared" ca="1" si="125"/>
        <v/>
      </c>
      <c r="EJ154" s="68" t="str">
        <f t="shared" ca="1" si="126"/>
        <v/>
      </c>
      <c r="EK154" s="68" t="str">
        <f t="shared" ca="1" si="127"/>
        <v/>
      </c>
      <c r="EL154" s="68" t="str">
        <f t="shared" ca="1" si="128"/>
        <v/>
      </c>
      <c r="EM154" s="68" t="str">
        <f t="shared" ca="1" si="129"/>
        <v/>
      </c>
      <c r="EN154" s="68" t="str">
        <f t="shared" ca="1" si="130"/>
        <v/>
      </c>
      <c r="EO154" s="68" t="str">
        <f t="shared" ca="1" si="131"/>
        <v/>
      </c>
      <c r="EP154" s="68" t="str">
        <f t="shared" ca="1" si="132"/>
        <v/>
      </c>
      <c r="EQ154" s="68" t="str">
        <f t="shared" ca="1" si="133"/>
        <v/>
      </c>
      <c r="ER154" s="68" t="str">
        <f t="shared" ca="1" si="134"/>
        <v/>
      </c>
    </row>
    <row r="155" spans="1:148" ht="12.75" customHeight="1">
      <c r="A155" s="139" t="str">
        <f>'Test Sample Data'!A155</f>
        <v>Rroid</v>
      </c>
      <c r="B155" s="141" t="s">
        <v>136</v>
      </c>
      <c r="C155" s="22" t="str">
        <f>IF(SUM('Test Sample Data'!C$3:C$194)&gt;10,IF(AND(ISNUMBER('Test Sample Data'!C155),'Test Sample Data'!C155&lt;35,'Test Sample Data'!C155&gt;0),'Test Sample Data'!C155-'Choose Housekeeping Genes'!D$20,35-'Choose Housekeeping Genes'!D$20),"")</f>
        <v/>
      </c>
      <c r="D155" s="22" t="str">
        <f>IF(SUM('Test Sample Data'!D$3:D$194)&gt;10,IF(AND(ISNUMBER('Test Sample Data'!D155),'Test Sample Data'!D155&lt;35,'Test Sample Data'!D155&gt;0),'Test Sample Data'!D155-'Choose Housekeeping Genes'!E$20,35-'Choose Housekeeping Genes'!E$20),"")</f>
        <v/>
      </c>
      <c r="E155" s="22" t="str">
        <f>IF(SUM('Test Sample Data'!E$3:E$194)&gt;10,IF(AND(ISNUMBER('Test Sample Data'!E155),'Test Sample Data'!E155&lt;35,'Test Sample Data'!E155&gt;0),'Test Sample Data'!E155-'Choose Housekeeping Genes'!F$20,35-'Choose Housekeeping Genes'!F$20),"")</f>
        <v/>
      </c>
      <c r="F155" s="22" t="str">
        <f>IF(SUM('Test Sample Data'!F$3:F$194)&gt;10,IF(AND(ISNUMBER('Test Sample Data'!F155),'Test Sample Data'!F155&lt;35,'Test Sample Data'!F155&gt;0),'Test Sample Data'!F155-'Choose Housekeeping Genes'!G$20,35-'Choose Housekeeping Genes'!G$20),"")</f>
        <v/>
      </c>
      <c r="G155" s="22" t="str">
        <f>IF(SUM('Test Sample Data'!G$3:G$194)&gt;10,IF(AND(ISNUMBER('Test Sample Data'!G155),'Test Sample Data'!G155&lt;35,'Test Sample Data'!G155&gt;0),'Test Sample Data'!G155-'Choose Housekeeping Genes'!H$20,35-'Choose Housekeeping Genes'!H$20),"")</f>
        <v/>
      </c>
      <c r="H155" s="22" t="str">
        <f>IF(SUM('Test Sample Data'!H$3:H$194)&gt;10,IF(AND(ISNUMBER('Test Sample Data'!H155),'Test Sample Data'!H155&lt;35,'Test Sample Data'!H155&gt;0),'Test Sample Data'!H155-'Choose Housekeeping Genes'!I$20,35-'Choose Housekeeping Genes'!I$20),"")</f>
        <v/>
      </c>
      <c r="I155" s="22" t="str">
        <f>IF(SUM('Test Sample Data'!I$3:I$194)&gt;10,IF(AND(ISNUMBER('Test Sample Data'!I155),'Test Sample Data'!I155&lt;35,'Test Sample Data'!I155&gt;0),'Test Sample Data'!I155-'Choose Housekeeping Genes'!J$20,35-'Choose Housekeeping Genes'!J$20),"")</f>
        <v/>
      </c>
      <c r="J155" s="22" t="str">
        <f>IF(SUM('Test Sample Data'!J$3:J$194)&gt;10,IF(AND(ISNUMBER('Test Sample Data'!J155),'Test Sample Data'!J155&lt;35,'Test Sample Data'!J155&gt;0),'Test Sample Data'!J155-'Choose Housekeeping Genes'!K$20,35-'Choose Housekeeping Genes'!K$20),"")</f>
        <v/>
      </c>
      <c r="K155" s="22" t="str">
        <f>IF(SUM('Test Sample Data'!K$3:K$194)&gt;10,IF(AND(ISNUMBER('Test Sample Data'!K155),'Test Sample Data'!K155&lt;35,'Test Sample Data'!K155&gt;0),'Test Sample Data'!K155-'Choose Housekeeping Genes'!L$20,35-'Choose Housekeeping Genes'!L$20),"")</f>
        <v/>
      </c>
      <c r="L155" s="22" t="str">
        <f>IF(SUM('Test Sample Data'!L$3:L$194)&gt;10,IF(AND(ISNUMBER('Test Sample Data'!L155),'Test Sample Data'!L155&lt;35,'Test Sample Data'!L155&gt;0),'Test Sample Data'!L155-'Choose Housekeeping Genes'!M$20,35-'Choose Housekeeping Genes'!M$20),"")</f>
        <v/>
      </c>
      <c r="M155" s="22" t="str">
        <f>IF(SUM('Test Sample Data'!M$3:M$194)&gt;10,IF(AND(ISNUMBER('Test Sample Data'!M155),'Test Sample Data'!M155&lt;35,'Test Sample Data'!M155&gt;0),'Test Sample Data'!M155-'Choose Housekeeping Genes'!N$20,35-'Choose Housekeeping Genes'!N$20),"")</f>
        <v/>
      </c>
      <c r="N155" s="22" t="str">
        <f>IF(SUM('Test Sample Data'!N$3:N$194)&gt;10,IF(AND(ISNUMBER('Test Sample Data'!N155),'Test Sample Data'!N155&lt;35,'Test Sample Data'!N155&gt;0),'Test Sample Data'!N155-'Choose Housekeeping Genes'!O$20,35-'Choose Housekeeping Genes'!O$20),"")</f>
        <v/>
      </c>
      <c r="O155" s="22" t="str">
        <f>IF(SUM('Test Sample Data'!O$3:O$194)&gt;10,IF(AND(ISNUMBER('Test Sample Data'!O155),'Test Sample Data'!O155&lt;35,'Test Sample Data'!O155&gt;0),'Test Sample Data'!O155-'Choose Housekeeping Genes'!P$20,35-'Choose Housekeeping Genes'!P$20),"")</f>
        <v/>
      </c>
      <c r="P155" s="22" t="str">
        <f>IF(SUM('Test Sample Data'!P$3:P$194)&gt;10,IF(AND(ISNUMBER('Test Sample Data'!P155),'Test Sample Data'!P155&lt;35,'Test Sample Data'!P155&gt;0),'Test Sample Data'!P155-'Choose Housekeeping Genes'!Q$20,35-'Choose Housekeeping Genes'!Q$20),"")</f>
        <v/>
      </c>
      <c r="Q155" s="22" t="str">
        <f>IF(SUM('Test Sample Data'!Q$3:Q$194)&gt;10,IF(AND(ISNUMBER('Test Sample Data'!Q155),'Test Sample Data'!Q155&lt;35,'Test Sample Data'!Q155&gt;0),'Test Sample Data'!Q155-'Choose Housekeeping Genes'!R$20,35-'Choose Housekeeping Genes'!R$20),"")</f>
        <v/>
      </c>
      <c r="R155" s="22" t="str">
        <f>IF(SUM('Test Sample Data'!R$3:R$194)&gt;10,IF(AND(ISNUMBER('Test Sample Data'!R155),'Test Sample Data'!R155&lt;35,'Test Sample Data'!R155&gt;0),'Test Sample Data'!R155-'Choose Housekeeping Genes'!S$20,35-'Choose Housekeeping Genes'!S$20),"")</f>
        <v/>
      </c>
      <c r="S155" s="22" t="str">
        <f>IF(SUM('Test Sample Data'!S$3:S$194)&gt;10,IF(AND(ISNUMBER('Test Sample Data'!S155),'Test Sample Data'!S155&lt;35,'Test Sample Data'!S155&gt;0),'Test Sample Data'!S155-'Choose Housekeeping Genes'!T$20,35-'Choose Housekeeping Genes'!T$20),"")</f>
        <v/>
      </c>
      <c r="T155" s="22" t="str">
        <f>IF(SUM('Test Sample Data'!T$3:T$194)&gt;10,IF(AND(ISNUMBER('Test Sample Data'!T155),'Test Sample Data'!T155&lt;35,'Test Sample Data'!T155&gt;0),'Test Sample Data'!T155-'Choose Housekeeping Genes'!U$20,35-'Choose Housekeeping Genes'!U$20),"")</f>
        <v/>
      </c>
      <c r="U155" s="22" t="str">
        <f>IF(SUM('Test Sample Data'!U$3:U$194)&gt;10,IF(AND(ISNUMBER('Test Sample Data'!U155),'Test Sample Data'!U155&lt;35,'Test Sample Data'!U155&gt;0),'Test Sample Data'!U155-'Choose Housekeeping Genes'!V$20,35-'Choose Housekeeping Genes'!V$20),"")</f>
        <v/>
      </c>
      <c r="V155" s="22" t="str">
        <f>IF(SUM('Test Sample Data'!V$3:V$194)&gt;10,IF(AND(ISNUMBER('Test Sample Data'!V155),'Test Sample Data'!V155&lt;35,'Test Sample Data'!V155&gt;0),'Test Sample Data'!V155-'Choose Housekeeping Genes'!W$20,35-'Choose Housekeeping Genes'!W$20),"")</f>
        <v/>
      </c>
      <c r="W155" s="144" t="str">
        <f>'Control Sample Data'!A155</f>
        <v>Rroid</v>
      </c>
      <c r="X155" s="145" t="s">
        <v>136</v>
      </c>
      <c r="Y155" s="22" t="str">
        <f>IF(SUM('Control Sample Data'!C$3:C$194)&gt;10,IF(AND(ISNUMBER('Control Sample Data'!C155),'Control Sample Data'!C155&lt;35,'Control Sample Data'!C155&gt;0),'Control Sample Data'!C155-'Choose Housekeeping Genes'!AA$20,35-'Choose Housekeeping Genes'!AA$20),"")</f>
        <v/>
      </c>
      <c r="Z155" s="22" t="str">
        <f>IF(SUM('Control Sample Data'!D$3:D$194)&gt;10,IF(AND(ISNUMBER('Control Sample Data'!D155),'Control Sample Data'!D155&lt;35,'Control Sample Data'!D155&gt;0),'Control Sample Data'!D155-'Choose Housekeeping Genes'!AB$20,35-'Choose Housekeeping Genes'!AB$20),"")</f>
        <v/>
      </c>
      <c r="AA155" s="22" t="str">
        <f>IF(SUM('Control Sample Data'!E$3:E$194)&gt;10,IF(AND(ISNUMBER('Control Sample Data'!E155),'Control Sample Data'!E155&lt;35,'Control Sample Data'!E155&gt;0),'Control Sample Data'!E155-'Choose Housekeeping Genes'!AC$20,35-'Choose Housekeeping Genes'!AC$20),"")</f>
        <v/>
      </c>
      <c r="AB155" s="22" t="str">
        <f>IF(SUM('Control Sample Data'!F$3:F$194)&gt;10,IF(AND(ISNUMBER('Control Sample Data'!F155),'Control Sample Data'!F155&lt;35,'Control Sample Data'!F155&gt;0),'Control Sample Data'!F155-'Choose Housekeeping Genes'!AD$20,35-'Choose Housekeeping Genes'!AD$20),"")</f>
        <v/>
      </c>
      <c r="AC155" s="22" t="str">
        <f>IF(SUM('Control Sample Data'!G$3:G$194)&gt;10,IF(AND(ISNUMBER('Control Sample Data'!G155),'Control Sample Data'!G155&lt;35,'Control Sample Data'!G155&gt;0),'Control Sample Data'!G155-'Choose Housekeeping Genes'!AE$20,35-'Choose Housekeeping Genes'!AE$20),"")</f>
        <v/>
      </c>
      <c r="AD155" s="22" t="str">
        <f>IF(SUM('Control Sample Data'!H$3:H$194)&gt;10,IF(AND(ISNUMBER('Control Sample Data'!H155),'Control Sample Data'!H155&lt;35,'Control Sample Data'!H155&gt;0),'Control Sample Data'!H155-'Choose Housekeeping Genes'!AF$20,35-'Choose Housekeeping Genes'!AF$20),"")</f>
        <v/>
      </c>
      <c r="AE155" s="22" t="str">
        <f>IF(SUM('Control Sample Data'!I$3:I$194)&gt;10,IF(AND(ISNUMBER('Control Sample Data'!I155),'Control Sample Data'!I155&lt;35,'Control Sample Data'!I155&gt;0),'Control Sample Data'!I155-'Choose Housekeeping Genes'!AG$20,35-'Choose Housekeeping Genes'!AG$20),"")</f>
        <v/>
      </c>
      <c r="AF155" s="22" t="str">
        <f>IF(SUM('Control Sample Data'!J$3:J$194)&gt;10,IF(AND(ISNUMBER('Control Sample Data'!J155),'Control Sample Data'!J155&lt;35,'Control Sample Data'!J155&gt;0),'Control Sample Data'!J155-'Choose Housekeeping Genes'!AH$20,35-'Choose Housekeeping Genes'!AH$20),"")</f>
        <v/>
      </c>
      <c r="AG155" s="22" t="str">
        <f>IF(SUM('Control Sample Data'!K$3:K$194)&gt;10,IF(AND(ISNUMBER('Control Sample Data'!K155),'Control Sample Data'!K155&lt;35,'Control Sample Data'!K155&gt;0),'Control Sample Data'!K155-'Choose Housekeeping Genes'!AI$20,35-'Choose Housekeeping Genes'!AI$20),"")</f>
        <v/>
      </c>
      <c r="AH155" s="22" t="str">
        <f>IF(SUM('Control Sample Data'!L$3:L$194)&gt;10,IF(AND(ISNUMBER('Control Sample Data'!L155),'Control Sample Data'!L155&lt;35,'Control Sample Data'!L155&gt;0),'Control Sample Data'!L155-'Choose Housekeeping Genes'!AJ$20,35-'Choose Housekeeping Genes'!AJ$20),"")</f>
        <v/>
      </c>
      <c r="AI155" s="22" t="str">
        <f>IF(SUM('Control Sample Data'!M$3:M$194)&gt;10,IF(AND(ISNUMBER('Control Sample Data'!M155),'Control Sample Data'!M155&lt;35,'Control Sample Data'!M155&gt;0),'Control Sample Data'!M155-'Choose Housekeeping Genes'!AK$20,35-'Choose Housekeeping Genes'!AK$20),"")</f>
        <v/>
      </c>
      <c r="AJ155" s="22" t="str">
        <f>IF(SUM('Control Sample Data'!N$3:N$194)&gt;10,IF(AND(ISNUMBER('Control Sample Data'!N155),'Control Sample Data'!N155&lt;35,'Control Sample Data'!N155&gt;0),'Control Sample Data'!N155-'Choose Housekeeping Genes'!AL$20,35-'Choose Housekeeping Genes'!AL$20),"")</f>
        <v/>
      </c>
      <c r="AK155" s="22" t="str">
        <f>IF(SUM('Control Sample Data'!O$3:O$194)&gt;10,IF(AND(ISNUMBER('Control Sample Data'!O155),'Control Sample Data'!O155&lt;35,'Control Sample Data'!O155&gt;0),'Control Sample Data'!O155-'Choose Housekeeping Genes'!AM$20,35-'Choose Housekeeping Genes'!AM$20),"")</f>
        <v/>
      </c>
      <c r="AL155" s="22" t="str">
        <f>IF(SUM('Control Sample Data'!P$3:P$194)&gt;10,IF(AND(ISNUMBER('Control Sample Data'!P155),'Control Sample Data'!P155&lt;35,'Control Sample Data'!P155&gt;0),'Control Sample Data'!P155-'Choose Housekeeping Genes'!AN$20,35-'Choose Housekeeping Genes'!AN$20),"")</f>
        <v/>
      </c>
      <c r="AM155" s="22" t="str">
        <f>IF(SUM('Control Sample Data'!Q$3:Q$194)&gt;10,IF(AND(ISNUMBER('Control Sample Data'!Q155),'Control Sample Data'!Q155&lt;35,'Control Sample Data'!Q155&gt;0),'Control Sample Data'!Q155-'Choose Housekeeping Genes'!AO$20,35-'Choose Housekeeping Genes'!AO$20),"")</f>
        <v/>
      </c>
      <c r="AN155" s="22" t="str">
        <f>IF(SUM('Control Sample Data'!R$3:R$194)&gt;10,IF(AND(ISNUMBER('Control Sample Data'!R155),'Control Sample Data'!R155&lt;35,'Control Sample Data'!R155&gt;0),'Control Sample Data'!R155-'Choose Housekeeping Genes'!AP$20,35-'Choose Housekeeping Genes'!AP$20),"")</f>
        <v/>
      </c>
      <c r="AO155" s="22" t="str">
        <f>IF(SUM('Control Sample Data'!S$3:S$194)&gt;10,IF(AND(ISNUMBER('Control Sample Data'!S155),'Control Sample Data'!S155&lt;35,'Control Sample Data'!S155&gt;0),'Control Sample Data'!S155-'Choose Housekeeping Genes'!AQ$20,35-'Choose Housekeeping Genes'!AQ$20),"")</f>
        <v/>
      </c>
      <c r="AP155" s="22" t="str">
        <f>IF(SUM('Control Sample Data'!T$3:T$194)&gt;10,IF(AND(ISNUMBER('Control Sample Data'!T155),'Control Sample Data'!T155&lt;35,'Control Sample Data'!T155&gt;0),'Control Sample Data'!T155-'Choose Housekeeping Genes'!AR$20,35-'Choose Housekeeping Genes'!AR$20),"")</f>
        <v/>
      </c>
      <c r="AQ155" s="22" t="str">
        <f>IF(SUM('Control Sample Data'!U$3:U$194)&gt;10,IF(AND(ISNUMBER('Control Sample Data'!U155),'Control Sample Data'!U155&lt;35,'Control Sample Data'!U155&gt;0),'Control Sample Data'!U155-'Choose Housekeeping Genes'!AS$20,35-'Choose Housekeeping Genes'!AS$20),"")</f>
        <v/>
      </c>
      <c r="AR155" s="22" t="str">
        <f>IF(SUM('Control Sample Data'!V$3:V$194)&gt;10,IF(AND(ISNUMBER('Control Sample Data'!V155),'Control Sample Data'!V155&lt;35,'Control Sample Data'!V155&gt;0),'Control Sample Data'!V155-'Choose Housekeeping Genes'!AT$20,35-'Choose Housekeeping Genes'!AT$20),"")</f>
        <v/>
      </c>
      <c r="AS155" s="73" t="str">
        <f>'Control Sample Data'!A155</f>
        <v>Rroid</v>
      </c>
      <c r="AT155" s="21" t="s">
        <v>136</v>
      </c>
      <c r="AU155" s="22" t="str">
        <f ca="1">IF(ISNUMBER(C155-'Choose Housekeeping Genes'!D$12),C155-'Choose Housekeeping Genes'!D$12,"")</f>
        <v/>
      </c>
      <c r="AV155" s="22" t="str">
        <f ca="1">IF(ISNUMBER(D155-'Choose Housekeeping Genes'!E$12),D155-'Choose Housekeeping Genes'!E$12,"")</f>
        <v/>
      </c>
      <c r="AW155" s="22" t="str">
        <f ca="1">IF(ISNUMBER(E155-'Choose Housekeeping Genes'!F$12),E155-'Choose Housekeeping Genes'!F$12,"")</f>
        <v/>
      </c>
      <c r="AX155" s="22" t="str">
        <f ca="1">IF(ISNUMBER(F155-'Choose Housekeeping Genes'!G$12),F155-'Choose Housekeeping Genes'!G$12,"")</f>
        <v/>
      </c>
      <c r="AY155" s="22" t="str">
        <f ca="1">IF(ISNUMBER(G155-'Choose Housekeeping Genes'!H$12),G155-'Choose Housekeeping Genes'!H$12,"")</f>
        <v/>
      </c>
      <c r="AZ155" s="22" t="str">
        <f ca="1">IF(ISNUMBER(H155-'Choose Housekeeping Genes'!I$12),H155-'Choose Housekeeping Genes'!I$12,"")</f>
        <v/>
      </c>
      <c r="BA155" s="22" t="str">
        <f ca="1">IF(ISNUMBER(I155-'Choose Housekeeping Genes'!J$12),I155-'Choose Housekeeping Genes'!J$12,"")</f>
        <v/>
      </c>
      <c r="BB155" s="22" t="str">
        <f ca="1">IF(ISNUMBER(J155-'Choose Housekeeping Genes'!K$12),J155-'Choose Housekeeping Genes'!K$12,"")</f>
        <v/>
      </c>
      <c r="BC155" s="22" t="str">
        <f ca="1">IF(ISNUMBER(K155-'Choose Housekeeping Genes'!L$12),K155-'Choose Housekeeping Genes'!L$12,"")</f>
        <v/>
      </c>
      <c r="BD155" s="22" t="str">
        <f ca="1">IF(ISNUMBER(L155-'Choose Housekeeping Genes'!M$12),L155-'Choose Housekeeping Genes'!M$12,"")</f>
        <v/>
      </c>
      <c r="BE155" s="22" t="str">
        <f ca="1">IF(ISNUMBER(M155-'Choose Housekeeping Genes'!N$12),M155-'Choose Housekeeping Genes'!N$12,"")</f>
        <v/>
      </c>
      <c r="BF155" s="22" t="str">
        <f ca="1">IF(ISNUMBER(N155-'Choose Housekeeping Genes'!O$12),N155-'Choose Housekeeping Genes'!O$12,"")</f>
        <v/>
      </c>
      <c r="BG155" s="22" t="str">
        <f ca="1">IF(ISNUMBER(O155-'Choose Housekeeping Genes'!P$12),O155-'Choose Housekeeping Genes'!P$12,"")</f>
        <v/>
      </c>
      <c r="BH155" s="22" t="str">
        <f ca="1">IF(ISNUMBER(P155-'Choose Housekeeping Genes'!Q$12),P155-'Choose Housekeeping Genes'!Q$12,"")</f>
        <v/>
      </c>
      <c r="BI155" s="22" t="str">
        <f ca="1">IF(ISNUMBER(Q155-'Choose Housekeeping Genes'!R$12),Q155-'Choose Housekeeping Genes'!R$12,"")</f>
        <v/>
      </c>
      <c r="BJ155" s="22" t="str">
        <f ca="1">IF(ISNUMBER(R155-'Choose Housekeeping Genes'!S$12),R155-'Choose Housekeeping Genes'!S$12,"")</f>
        <v/>
      </c>
      <c r="BK155" s="22" t="str">
        <f ca="1">IF(ISNUMBER(S155-'Choose Housekeeping Genes'!T$12),S155-'Choose Housekeeping Genes'!T$12,"")</f>
        <v/>
      </c>
      <c r="BL155" s="22" t="str">
        <f ca="1">IF(ISNUMBER(T155-'Choose Housekeeping Genes'!U$12),T155-'Choose Housekeeping Genes'!U$12,"")</f>
        <v/>
      </c>
      <c r="BM155" s="22" t="str">
        <f ca="1">IF(ISNUMBER(U155-'Choose Housekeeping Genes'!V$12),U155-'Choose Housekeeping Genes'!V$12,"")</f>
        <v/>
      </c>
      <c r="BN155" s="22" t="str">
        <f ca="1">IF(ISNUMBER(V155-'Choose Housekeeping Genes'!W$12),V155-'Choose Housekeeping Genes'!W$12,"")</f>
        <v/>
      </c>
      <c r="BO155" s="147" t="str">
        <f t="shared" si="92"/>
        <v>Rroid</v>
      </c>
      <c r="BP155" s="145" t="s">
        <v>136</v>
      </c>
      <c r="BQ155" s="22" t="str">
        <f ca="1">IF(ISNUMBER(Y155-'Choose Housekeeping Genes'!AA$12),Y155-'Choose Housekeeping Genes'!AA$12,"")</f>
        <v/>
      </c>
      <c r="BR155" s="22" t="str">
        <f ca="1">IF(ISNUMBER(Z155-'Choose Housekeeping Genes'!AB$12),Z155-'Choose Housekeeping Genes'!AB$12,"")</f>
        <v/>
      </c>
      <c r="BS155" s="22" t="str">
        <f ca="1">IF(ISNUMBER(AA155-'Choose Housekeeping Genes'!AC$12),AA155-'Choose Housekeeping Genes'!AC$12,"")</f>
        <v/>
      </c>
      <c r="BT155" s="22" t="str">
        <f ca="1">IF(ISNUMBER(AB155-'Choose Housekeeping Genes'!AD$12),AB155-'Choose Housekeeping Genes'!AD$12,"")</f>
        <v/>
      </c>
      <c r="BU155" s="22" t="str">
        <f ca="1">IF(ISNUMBER(AC155-'Choose Housekeeping Genes'!AE$12),AC155-'Choose Housekeeping Genes'!AE$12,"")</f>
        <v/>
      </c>
      <c r="BV155" s="22" t="str">
        <f ca="1">IF(ISNUMBER(AD155-'Choose Housekeeping Genes'!AF$12),AD155-'Choose Housekeeping Genes'!AF$12,"")</f>
        <v/>
      </c>
      <c r="BW155" s="22" t="str">
        <f ca="1">IF(ISNUMBER(AE155-'Choose Housekeeping Genes'!AG$12),AE155-'Choose Housekeeping Genes'!AG$12,"")</f>
        <v/>
      </c>
      <c r="BX155" s="22" t="str">
        <f ca="1">IF(ISNUMBER(AF155-'Choose Housekeeping Genes'!AH$12),AF155-'Choose Housekeeping Genes'!AH$12,"")</f>
        <v/>
      </c>
      <c r="BY155" s="22" t="str">
        <f ca="1">IF(ISNUMBER(AG155-'Choose Housekeeping Genes'!AI$12),AG155-'Choose Housekeeping Genes'!AI$12,"")</f>
        <v/>
      </c>
      <c r="BZ155" s="22" t="str">
        <f ca="1">IF(ISNUMBER(AH155-'Choose Housekeeping Genes'!AJ$12),AH155-'Choose Housekeeping Genes'!AJ$12,"")</f>
        <v/>
      </c>
      <c r="CA155" s="22" t="str">
        <f ca="1">IF(ISNUMBER(AI155-'Choose Housekeeping Genes'!AK$12),AI155-'Choose Housekeeping Genes'!AK$12,"")</f>
        <v/>
      </c>
      <c r="CB155" s="22" t="str">
        <f ca="1">IF(ISNUMBER(AJ155-'Choose Housekeeping Genes'!AL$12),AJ155-'Choose Housekeeping Genes'!AL$12,"")</f>
        <v/>
      </c>
      <c r="CC155" s="22" t="str">
        <f ca="1">IF(ISNUMBER(AK155-'Choose Housekeeping Genes'!AM$12),AK155-'Choose Housekeeping Genes'!AM$12,"")</f>
        <v/>
      </c>
      <c r="CD155" s="22" t="str">
        <f ca="1">IF(ISNUMBER(AL155-'Choose Housekeeping Genes'!AN$12),AL155-'Choose Housekeeping Genes'!AN$12,"")</f>
        <v/>
      </c>
      <c r="CE155" s="22" t="str">
        <f ca="1">IF(ISNUMBER(AM155-'Choose Housekeeping Genes'!AO$12),AM155-'Choose Housekeeping Genes'!AO$12,"")</f>
        <v/>
      </c>
      <c r="CF155" s="22" t="str">
        <f ca="1">IF(ISNUMBER(AN155-'Choose Housekeeping Genes'!AP$12),AN155-'Choose Housekeeping Genes'!AP$12,"")</f>
        <v/>
      </c>
      <c r="CG155" s="22" t="str">
        <f ca="1">IF(ISNUMBER(AO155-'Choose Housekeeping Genes'!AQ$12),AO155-'Choose Housekeeping Genes'!AQ$12,"")</f>
        <v/>
      </c>
      <c r="CH155" s="22" t="str">
        <f ca="1">IF(ISNUMBER(AP155-'Choose Housekeeping Genes'!AR$12),AP155-'Choose Housekeeping Genes'!AR$12,"")</f>
        <v/>
      </c>
      <c r="CI155" s="22" t="str">
        <f ca="1">IF(ISNUMBER(AQ155-'Choose Housekeeping Genes'!AS$12),AQ155-'Choose Housekeeping Genes'!AS$12,"")</f>
        <v/>
      </c>
      <c r="CJ155" s="22" t="str">
        <f ca="1">IF(ISNUMBER(AR155-'Choose Housekeeping Genes'!AT$12),AR155-'Choose Housekeeping Genes'!AT$12,"")</f>
        <v/>
      </c>
      <c r="CK155" s="69" t="e">
        <f t="shared" ca="1" si="93"/>
        <v>#DIV/0!</v>
      </c>
      <c r="CL155" s="148" t="e">
        <f t="shared" ca="1" si="94"/>
        <v>#DIV/0!</v>
      </c>
      <c r="DA155" s="73" t="str">
        <f>'Transcript table'!C163</f>
        <v>Rroid</v>
      </c>
      <c r="DB155" s="21" t="s">
        <v>136</v>
      </c>
      <c r="DC155" s="68" t="str">
        <f t="shared" ca="1" si="95"/>
        <v/>
      </c>
      <c r="DD155" s="68" t="str">
        <f t="shared" ca="1" si="96"/>
        <v/>
      </c>
      <c r="DE155" s="68" t="str">
        <f t="shared" ca="1" si="97"/>
        <v/>
      </c>
      <c r="DF155" s="68" t="str">
        <f t="shared" ca="1" si="98"/>
        <v/>
      </c>
      <c r="DG155" s="68" t="str">
        <f t="shared" ca="1" si="99"/>
        <v/>
      </c>
      <c r="DH155" s="68" t="str">
        <f t="shared" ca="1" si="100"/>
        <v/>
      </c>
      <c r="DI155" s="68" t="str">
        <f t="shared" ca="1" si="101"/>
        <v/>
      </c>
      <c r="DJ155" s="68" t="str">
        <f t="shared" ca="1" si="102"/>
        <v/>
      </c>
      <c r="DK155" s="68" t="str">
        <f t="shared" ca="1" si="103"/>
        <v/>
      </c>
      <c r="DL155" s="68" t="str">
        <f t="shared" ca="1" si="104"/>
        <v/>
      </c>
      <c r="DM155" s="68" t="str">
        <f t="shared" ca="1" si="105"/>
        <v/>
      </c>
      <c r="DN155" s="68" t="str">
        <f t="shared" ca="1" si="106"/>
        <v/>
      </c>
      <c r="DO155" s="68" t="str">
        <f t="shared" ca="1" si="107"/>
        <v/>
      </c>
      <c r="DP155" s="68" t="str">
        <f t="shared" ca="1" si="108"/>
        <v/>
      </c>
      <c r="DQ155" s="68" t="str">
        <f t="shared" ca="1" si="109"/>
        <v/>
      </c>
      <c r="DR155" s="68" t="str">
        <f t="shared" ca="1" si="110"/>
        <v/>
      </c>
      <c r="DS155" s="68" t="str">
        <f t="shared" ca="1" si="111"/>
        <v/>
      </c>
      <c r="DT155" s="68" t="str">
        <f t="shared" ca="1" si="112"/>
        <v/>
      </c>
      <c r="DU155" s="68" t="str">
        <f t="shared" ca="1" si="113"/>
        <v/>
      </c>
      <c r="DV155" s="68" t="str">
        <f t="shared" ca="1" si="114"/>
        <v/>
      </c>
      <c r="DW155" s="146" t="str">
        <f>'Transcript table'!C163</f>
        <v>Rroid</v>
      </c>
      <c r="DX155" s="145" t="s">
        <v>136</v>
      </c>
      <c r="DY155" s="68" t="str">
        <f t="shared" ca="1" si="115"/>
        <v/>
      </c>
      <c r="DZ155" s="68" t="str">
        <f t="shared" ca="1" si="116"/>
        <v/>
      </c>
      <c r="EA155" s="68" t="str">
        <f t="shared" ca="1" si="117"/>
        <v/>
      </c>
      <c r="EB155" s="68" t="str">
        <f t="shared" ca="1" si="118"/>
        <v/>
      </c>
      <c r="EC155" s="68" t="str">
        <f t="shared" ca="1" si="119"/>
        <v/>
      </c>
      <c r="ED155" s="68" t="str">
        <f t="shared" ca="1" si="120"/>
        <v/>
      </c>
      <c r="EE155" s="68" t="str">
        <f t="shared" ca="1" si="121"/>
        <v/>
      </c>
      <c r="EF155" s="68" t="str">
        <f t="shared" ca="1" si="122"/>
        <v/>
      </c>
      <c r="EG155" s="68" t="str">
        <f t="shared" ca="1" si="123"/>
        <v/>
      </c>
      <c r="EH155" s="68" t="str">
        <f t="shared" ca="1" si="124"/>
        <v/>
      </c>
      <c r="EI155" s="68" t="str">
        <f t="shared" ca="1" si="125"/>
        <v/>
      </c>
      <c r="EJ155" s="68" t="str">
        <f t="shared" ca="1" si="126"/>
        <v/>
      </c>
      <c r="EK155" s="68" t="str">
        <f t="shared" ca="1" si="127"/>
        <v/>
      </c>
      <c r="EL155" s="68" t="str">
        <f t="shared" ca="1" si="128"/>
        <v/>
      </c>
      <c r="EM155" s="68" t="str">
        <f t="shared" ca="1" si="129"/>
        <v/>
      </c>
      <c r="EN155" s="68" t="str">
        <f t="shared" ca="1" si="130"/>
        <v/>
      </c>
      <c r="EO155" s="68" t="str">
        <f t="shared" ca="1" si="131"/>
        <v/>
      </c>
      <c r="EP155" s="68" t="str">
        <f t="shared" ca="1" si="132"/>
        <v/>
      </c>
      <c r="EQ155" s="68" t="str">
        <f t="shared" ca="1" si="133"/>
        <v/>
      </c>
      <c r="ER155" s="68" t="str">
        <f t="shared" ca="1" si="134"/>
        <v/>
      </c>
    </row>
    <row r="156" spans="1:148" ht="12.75" customHeight="1">
      <c r="A156" s="139" t="str">
        <f>'Test Sample Data'!A156</f>
        <v>Rubie</v>
      </c>
      <c r="B156" s="141" t="s">
        <v>134</v>
      </c>
      <c r="C156" s="22" t="str">
        <f>IF(SUM('Test Sample Data'!C$3:C$194)&gt;10,IF(AND(ISNUMBER('Test Sample Data'!C156),'Test Sample Data'!C156&lt;35,'Test Sample Data'!C156&gt;0),'Test Sample Data'!C156-'Choose Housekeeping Genes'!D$20,35-'Choose Housekeeping Genes'!D$20),"")</f>
        <v/>
      </c>
      <c r="D156" s="22" t="str">
        <f>IF(SUM('Test Sample Data'!D$3:D$194)&gt;10,IF(AND(ISNUMBER('Test Sample Data'!D156),'Test Sample Data'!D156&lt;35,'Test Sample Data'!D156&gt;0),'Test Sample Data'!D156-'Choose Housekeeping Genes'!E$20,35-'Choose Housekeeping Genes'!E$20),"")</f>
        <v/>
      </c>
      <c r="E156" s="22" t="str">
        <f>IF(SUM('Test Sample Data'!E$3:E$194)&gt;10,IF(AND(ISNUMBER('Test Sample Data'!E156),'Test Sample Data'!E156&lt;35,'Test Sample Data'!E156&gt;0),'Test Sample Data'!E156-'Choose Housekeeping Genes'!F$20,35-'Choose Housekeeping Genes'!F$20),"")</f>
        <v/>
      </c>
      <c r="F156" s="22" t="str">
        <f>IF(SUM('Test Sample Data'!F$3:F$194)&gt;10,IF(AND(ISNUMBER('Test Sample Data'!F156),'Test Sample Data'!F156&lt;35,'Test Sample Data'!F156&gt;0),'Test Sample Data'!F156-'Choose Housekeeping Genes'!G$20,35-'Choose Housekeeping Genes'!G$20),"")</f>
        <v/>
      </c>
      <c r="G156" s="22" t="str">
        <f>IF(SUM('Test Sample Data'!G$3:G$194)&gt;10,IF(AND(ISNUMBER('Test Sample Data'!G156),'Test Sample Data'!G156&lt;35,'Test Sample Data'!G156&gt;0),'Test Sample Data'!G156-'Choose Housekeeping Genes'!H$20,35-'Choose Housekeeping Genes'!H$20),"")</f>
        <v/>
      </c>
      <c r="H156" s="22" t="str">
        <f>IF(SUM('Test Sample Data'!H$3:H$194)&gt;10,IF(AND(ISNUMBER('Test Sample Data'!H156),'Test Sample Data'!H156&lt;35,'Test Sample Data'!H156&gt;0),'Test Sample Data'!H156-'Choose Housekeeping Genes'!I$20,35-'Choose Housekeeping Genes'!I$20),"")</f>
        <v/>
      </c>
      <c r="I156" s="22" t="str">
        <f>IF(SUM('Test Sample Data'!I$3:I$194)&gt;10,IF(AND(ISNUMBER('Test Sample Data'!I156),'Test Sample Data'!I156&lt;35,'Test Sample Data'!I156&gt;0),'Test Sample Data'!I156-'Choose Housekeeping Genes'!J$20,35-'Choose Housekeeping Genes'!J$20),"")</f>
        <v/>
      </c>
      <c r="J156" s="22" t="str">
        <f>IF(SUM('Test Sample Data'!J$3:J$194)&gt;10,IF(AND(ISNUMBER('Test Sample Data'!J156),'Test Sample Data'!J156&lt;35,'Test Sample Data'!J156&gt;0),'Test Sample Data'!J156-'Choose Housekeeping Genes'!K$20,35-'Choose Housekeeping Genes'!K$20),"")</f>
        <v/>
      </c>
      <c r="K156" s="22" t="str">
        <f>IF(SUM('Test Sample Data'!K$3:K$194)&gt;10,IF(AND(ISNUMBER('Test Sample Data'!K156),'Test Sample Data'!K156&lt;35,'Test Sample Data'!K156&gt;0),'Test Sample Data'!K156-'Choose Housekeeping Genes'!L$20,35-'Choose Housekeeping Genes'!L$20),"")</f>
        <v/>
      </c>
      <c r="L156" s="22" t="str">
        <f>IF(SUM('Test Sample Data'!L$3:L$194)&gt;10,IF(AND(ISNUMBER('Test Sample Data'!L156),'Test Sample Data'!L156&lt;35,'Test Sample Data'!L156&gt;0),'Test Sample Data'!L156-'Choose Housekeeping Genes'!M$20,35-'Choose Housekeeping Genes'!M$20),"")</f>
        <v/>
      </c>
      <c r="M156" s="22" t="str">
        <f>IF(SUM('Test Sample Data'!M$3:M$194)&gt;10,IF(AND(ISNUMBER('Test Sample Data'!M156),'Test Sample Data'!M156&lt;35,'Test Sample Data'!M156&gt;0),'Test Sample Data'!M156-'Choose Housekeeping Genes'!N$20,35-'Choose Housekeeping Genes'!N$20),"")</f>
        <v/>
      </c>
      <c r="N156" s="22" t="str">
        <f>IF(SUM('Test Sample Data'!N$3:N$194)&gt;10,IF(AND(ISNUMBER('Test Sample Data'!N156),'Test Sample Data'!N156&lt;35,'Test Sample Data'!N156&gt;0),'Test Sample Data'!N156-'Choose Housekeeping Genes'!O$20,35-'Choose Housekeeping Genes'!O$20),"")</f>
        <v/>
      </c>
      <c r="O156" s="22" t="str">
        <f>IF(SUM('Test Sample Data'!O$3:O$194)&gt;10,IF(AND(ISNUMBER('Test Sample Data'!O156),'Test Sample Data'!O156&lt;35,'Test Sample Data'!O156&gt;0),'Test Sample Data'!O156-'Choose Housekeeping Genes'!P$20,35-'Choose Housekeeping Genes'!P$20),"")</f>
        <v/>
      </c>
      <c r="P156" s="22" t="str">
        <f>IF(SUM('Test Sample Data'!P$3:P$194)&gt;10,IF(AND(ISNUMBER('Test Sample Data'!P156),'Test Sample Data'!P156&lt;35,'Test Sample Data'!P156&gt;0),'Test Sample Data'!P156-'Choose Housekeeping Genes'!Q$20,35-'Choose Housekeeping Genes'!Q$20),"")</f>
        <v/>
      </c>
      <c r="Q156" s="22" t="str">
        <f>IF(SUM('Test Sample Data'!Q$3:Q$194)&gt;10,IF(AND(ISNUMBER('Test Sample Data'!Q156),'Test Sample Data'!Q156&lt;35,'Test Sample Data'!Q156&gt;0),'Test Sample Data'!Q156-'Choose Housekeeping Genes'!R$20,35-'Choose Housekeeping Genes'!R$20),"")</f>
        <v/>
      </c>
      <c r="R156" s="22" t="str">
        <f>IF(SUM('Test Sample Data'!R$3:R$194)&gt;10,IF(AND(ISNUMBER('Test Sample Data'!R156),'Test Sample Data'!R156&lt;35,'Test Sample Data'!R156&gt;0),'Test Sample Data'!R156-'Choose Housekeeping Genes'!S$20,35-'Choose Housekeeping Genes'!S$20),"")</f>
        <v/>
      </c>
      <c r="S156" s="22" t="str">
        <f>IF(SUM('Test Sample Data'!S$3:S$194)&gt;10,IF(AND(ISNUMBER('Test Sample Data'!S156),'Test Sample Data'!S156&lt;35,'Test Sample Data'!S156&gt;0),'Test Sample Data'!S156-'Choose Housekeeping Genes'!T$20,35-'Choose Housekeeping Genes'!T$20),"")</f>
        <v/>
      </c>
      <c r="T156" s="22" t="str">
        <f>IF(SUM('Test Sample Data'!T$3:T$194)&gt;10,IF(AND(ISNUMBER('Test Sample Data'!T156),'Test Sample Data'!T156&lt;35,'Test Sample Data'!T156&gt;0),'Test Sample Data'!T156-'Choose Housekeeping Genes'!U$20,35-'Choose Housekeeping Genes'!U$20),"")</f>
        <v/>
      </c>
      <c r="U156" s="22" t="str">
        <f>IF(SUM('Test Sample Data'!U$3:U$194)&gt;10,IF(AND(ISNUMBER('Test Sample Data'!U156),'Test Sample Data'!U156&lt;35,'Test Sample Data'!U156&gt;0),'Test Sample Data'!U156-'Choose Housekeeping Genes'!V$20,35-'Choose Housekeeping Genes'!V$20),"")</f>
        <v/>
      </c>
      <c r="V156" s="22" t="str">
        <f>IF(SUM('Test Sample Data'!V$3:V$194)&gt;10,IF(AND(ISNUMBER('Test Sample Data'!V156),'Test Sample Data'!V156&lt;35,'Test Sample Data'!V156&gt;0),'Test Sample Data'!V156-'Choose Housekeeping Genes'!W$20,35-'Choose Housekeeping Genes'!W$20),"")</f>
        <v/>
      </c>
      <c r="W156" s="144" t="str">
        <f>'Control Sample Data'!A156</f>
        <v>Rubie</v>
      </c>
      <c r="X156" s="145" t="s">
        <v>134</v>
      </c>
      <c r="Y156" s="22" t="str">
        <f>IF(SUM('Control Sample Data'!C$3:C$194)&gt;10,IF(AND(ISNUMBER('Control Sample Data'!C156),'Control Sample Data'!C156&lt;35,'Control Sample Data'!C156&gt;0),'Control Sample Data'!C156-'Choose Housekeeping Genes'!AA$20,35-'Choose Housekeeping Genes'!AA$20),"")</f>
        <v/>
      </c>
      <c r="Z156" s="22" t="str">
        <f>IF(SUM('Control Sample Data'!D$3:D$194)&gt;10,IF(AND(ISNUMBER('Control Sample Data'!D156),'Control Sample Data'!D156&lt;35,'Control Sample Data'!D156&gt;0),'Control Sample Data'!D156-'Choose Housekeeping Genes'!AB$20,35-'Choose Housekeeping Genes'!AB$20),"")</f>
        <v/>
      </c>
      <c r="AA156" s="22" t="str">
        <f>IF(SUM('Control Sample Data'!E$3:E$194)&gt;10,IF(AND(ISNUMBER('Control Sample Data'!E156),'Control Sample Data'!E156&lt;35,'Control Sample Data'!E156&gt;0),'Control Sample Data'!E156-'Choose Housekeeping Genes'!AC$20,35-'Choose Housekeeping Genes'!AC$20),"")</f>
        <v/>
      </c>
      <c r="AB156" s="22" t="str">
        <f>IF(SUM('Control Sample Data'!F$3:F$194)&gt;10,IF(AND(ISNUMBER('Control Sample Data'!F156),'Control Sample Data'!F156&lt;35,'Control Sample Data'!F156&gt;0),'Control Sample Data'!F156-'Choose Housekeeping Genes'!AD$20,35-'Choose Housekeeping Genes'!AD$20),"")</f>
        <v/>
      </c>
      <c r="AC156" s="22" t="str">
        <f>IF(SUM('Control Sample Data'!G$3:G$194)&gt;10,IF(AND(ISNUMBER('Control Sample Data'!G156),'Control Sample Data'!G156&lt;35,'Control Sample Data'!G156&gt;0),'Control Sample Data'!G156-'Choose Housekeeping Genes'!AE$20,35-'Choose Housekeeping Genes'!AE$20),"")</f>
        <v/>
      </c>
      <c r="AD156" s="22" t="str">
        <f>IF(SUM('Control Sample Data'!H$3:H$194)&gt;10,IF(AND(ISNUMBER('Control Sample Data'!H156),'Control Sample Data'!H156&lt;35,'Control Sample Data'!H156&gt;0),'Control Sample Data'!H156-'Choose Housekeeping Genes'!AF$20,35-'Choose Housekeeping Genes'!AF$20),"")</f>
        <v/>
      </c>
      <c r="AE156" s="22" t="str">
        <f>IF(SUM('Control Sample Data'!I$3:I$194)&gt;10,IF(AND(ISNUMBER('Control Sample Data'!I156),'Control Sample Data'!I156&lt;35,'Control Sample Data'!I156&gt;0),'Control Sample Data'!I156-'Choose Housekeeping Genes'!AG$20,35-'Choose Housekeeping Genes'!AG$20),"")</f>
        <v/>
      </c>
      <c r="AF156" s="22" t="str">
        <f>IF(SUM('Control Sample Data'!J$3:J$194)&gt;10,IF(AND(ISNUMBER('Control Sample Data'!J156),'Control Sample Data'!J156&lt;35,'Control Sample Data'!J156&gt;0),'Control Sample Data'!J156-'Choose Housekeeping Genes'!AH$20,35-'Choose Housekeeping Genes'!AH$20),"")</f>
        <v/>
      </c>
      <c r="AG156" s="22" t="str">
        <f>IF(SUM('Control Sample Data'!K$3:K$194)&gt;10,IF(AND(ISNUMBER('Control Sample Data'!K156),'Control Sample Data'!K156&lt;35,'Control Sample Data'!K156&gt;0),'Control Sample Data'!K156-'Choose Housekeeping Genes'!AI$20,35-'Choose Housekeeping Genes'!AI$20),"")</f>
        <v/>
      </c>
      <c r="AH156" s="22" t="str">
        <f>IF(SUM('Control Sample Data'!L$3:L$194)&gt;10,IF(AND(ISNUMBER('Control Sample Data'!L156),'Control Sample Data'!L156&lt;35,'Control Sample Data'!L156&gt;0),'Control Sample Data'!L156-'Choose Housekeeping Genes'!AJ$20,35-'Choose Housekeeping Genes'!AJ$20),"")</f>
        <v/>
      </c>
      <c r="AI156" s="22" t="str">
        <f>IF(SUM('Control Sample Data'!M$3:M$194)&gt;10,IF(AND(ISNUMBER('Control Sample Data'!M156),'Control Sample Data'!M156&lt;35,'Control Sample Data'!M156&gt;0),'Control Sample Data'!M156-'Choose Housekeeping Genes'!AK$20,35-'Choose Housekeeping Genes'!AK$20),"")</f>
        <v/>
      </c>
      <c r="AJ156" s="22" t="str">
        <f>IF(SUM('Control Sample Data'!N$3:N$194)&gt;10,IF(AND(ISNUMBER('Control Sample Data'!N156),'Control Sample Data'!N156&lt;35,'Control Sample Data'!N156&gt;0),'Control Sample Data'!N156-'Choose Housekeeping Genes'!AL$20,35-'Choose Housekeeping Genes'!AL$20),"")</f>
        <v/>
      </c>
      <c r="AK156" s="22" t="str">
        <f>IF(SUM('Control Sample Data'!O$3:O$194)&gt;10,IF(AND(ISNUMBER('Control Sample Data'!O156),'Control Sample Data'!O156&lt;35,'Control Sample Data'!O156&gt;0),'Control Sample Data'!O156-'Choose Housekeeping Genes'!AM$20,35-'Choose Housekeeping Genes'!AM$20),"")</f>
        <v/>
      </c>
      <c r="AL156" s="22" t="str">
        <f>IF(SUM('Control Sample Data'!P$3:P$194)&gt;10,IF(AND(ISNUMBER('Control Sample Data'!P156),'Control Sample Data'!P156&lt;35,'Control Sample Data'!P156&gt;0),'Control Sample Data'!P156-'Choose Housekeeping Genes'!AN$20,35-'Choose Housekeeping Genes'!AN$20),"")</f>
        <v/>
      </c>
      <c r="AM156" s="22" t="str">
        <f>IF(SUM('Control Sample Data'!Q$3:Q$194)&gt;10,IF(AND(ISNUMBER('Control Sample Data'!Q156),'Control Sample Data'!Q156&lt;35,'Control Sample Data'!Q156&gt;0),'Control Sample Data'!Q156-'Choose Housekeeping Genes'!AO$20,35-'Choose Housekeeping Genes'!AO$20),"")</f>
        <v/>
      </c>
      <c r="AN156" s="22" t="str">
        <f>IF(SUM('Control Sample Data'!R$3:R$194)&gt;10,IF(AND(ISNUMBER('Control Sample Data'!R156),'Control Sample Data'!R156&lt;35,'Control Sample Data'!R156&gt;0),'Control Sample Data'!R156-'Choose Housekeeping Genes'!AP$20,35-'Choose Housekeeping Genes'!AP$20),"")</f>
        <v/>
      </c>
      <c r="AO156" s="22" t="str">
        <f>IF(SUM('Control Sample Data'!S$3:S$194)&gt;10,IF(AND(ISNUMBER('Control Sample Data'!S156),'Control Sample Data'!S156&lt;35,'Control Sample Data'!S156&gt;0),'Control Sample Data'!S156-'Choose Housekeeping Genes'!AQ$20,35-'Choose Housekeeping Genes'!AQ$20),"")</f>
        <v/>
      </c>
      <c r="AP156" s="22" t="str">
        <f>IF(SUM('Control Sample Data'!T$3:T$194)&gt;10,IF(AND(ISNUMBER('Control Sample Data'!T156),'Control Sample Data'!T156&lt;35,'Control Sample Data'!T156&gt;0),'Control Sample Data'!T156-'Choose Housekeeping Genes'!AR$20,35-'Choose Housekeeping Genes'!AR$20),"")</f>
        <v/>
      </c>
      <c r="AQ156" s="22" t="str">
        <f>IF(SUM('Control Sample Data'!U$3:U$194)&gt;10,IF(AND(ISNUMBER('Control Sample Data'!U156),'Control Sample Data'!U156&lt;35,'Control Sample Data'!U156&gt;0),'Control Sample Data'!U156-'Choose Housekeeping Genes'!AS$20,35-'Choose Housekeeping Genes'!AS$20),"")</f>
        <v/>
      </c>
      <c r="AR156" s="22" t="str">
        <f>IF(SUM('Control Sample Data'!V$3:V$194)&gt;10,IF(AND(ISNUMBER('Control Sample Data'!V156),'Control Sample Data'!V156&lt;35,'Control Sample Data'!V156&gt;0),'Control Sample Data'!V156-'Choose Housekeeping Genes'!AT$20,35-'Choose Housekeeping Genes'!AT$20),"")</f>
        <v/>
      </c>
      <c r="AS156" s="73" t="str">
        <f>'Control Sample Data'!A156</f>
        <v>Rubie</v>
      </c>
      <c r="AT156" s="21" t="s">
        <v>134</v>
      </c>
      <c r="AU156" s="22" t="str">
        <f ca="1">IF(ISNUMBER(C156-'Choose Housekeeping Genes'!D$12),C156-'Choose Housekeeping Genes'!D$12,"")</f>
        <v/>
      </c>
      <c r="AV156" s="22" t="str">
        <f ca="1">IF(ISNUMBER(D156-'Choose Housekeeping Genes'!E$12),D156-'Choose Housekeeping Genes'!E$12,"")</f>
        <v/>
      </c>
      <c r="AW156" s="22" t="str">
        <f ca="1">IF(ISNUMBER(E156-'Choose Housekeeping Genes'!F$12),E156-'Choose Housekeeping Genes'!F$12,"")</f>
        <v/>
      </c>
      <c r="AX156" s="22" t="str">
        <f ca="1">IF(ISNUMBER(F156-'Choose Housekeeping Genes'!G$12),F156-'Choose Housekeeping Genes'!G$12,"")</f>
        <v/>
      </c>
      <c r="AY156" s="22" t="str">
        <f ca="1">IF(ISNUMBER(G156-'Choose Housekeeping Genes'!H$12),G156-'Choose Housekeeping Genes'!H$12,"")</f>
        <v/>
      </c>
      <c r="AZ156" s="22" t="str">
        <f ca="1">IF(ISNUMBER(H156-'Choose Housekeeping Genes'!I$12),H156-'Choose Housekeeping Genes'!I$12,"")</f>
        <v/>
      </c>
      <c r="BA156" s="22" t="str">
        <f ca="1">IF(ISNUMBER(I156-'Choose Housekeeping Genes'!J$12),I156-'Choose Housekeeping Genes'!J$12,"")</f>
        <v/>
      </c>
      <c r="BB156" s="22" t="str">
        <f ca="1">IF(ISNUMBER(J156-'Choose Housekeeping Genes'!K$12),J156-'Choose Housekeeping Genes'!K$12,"")</f>
        <v/>
      </c>
      <c r="BC156" s="22" t="str">
        <f ca="1">IF(ISNUMBER(K156-'Choose Housekeeping Genes'!L$12),K156-'Choose Housekeeping Genes'!L$12,"")</f>
        <v/>
      </c>
      <c r="BD156" s="22" t="str">
        <f ca="1">IF(ISNUMBER(L156-'Choose Housekeeping Genes'!M$12),L156-'Choose Housekeeping Genes'!M$12,"")</f>
        <v/>
      </c>
      <c r="BE156" s="22" t="str">
        <f ca="1">IF(ISNUMBER(M156-'Choose Housekeeping Genes'!N$12),M156-'Choose Housekeeping Genes'!N$12,"")</f>
        <v/>
      </c>
      <c r="BF156" s="22" t="str">
        <f ca="1">IF(ISNUMBER(N156-'Choose Housekeeping Genes'!O$12),N156-'Choose Housekeeping Genes'!O$12,"")</f>
        <v/>
      </c>
      <c r="BG156" s="22" t="str">
        <f ca="1">IF(ISNUMBER(O156-'Choose Housekeeping Genes'!P$12),O156-'Choose Housekeeping Genes'!P$12,"")</f>
        <v/>
      </c>
      <c r="BH156" s="22" t="str">
        <f ca="1">IF(ISNUMBER(P156-'Choose Housekeeping Genes'!Q$12),P156-'Choose Housekeeping Genes'!Q$12,"")</f>
        <v/>
      </c>
      <c r="BI156" s="22" t="str">
        <f ca="1">IF(ISNUMBER(Q156-'Choose Housekeeping Genes'!R$12),Q156-'Choose Housekeeping Genes'!R$12,"")</f>
        <v/>
      </c>
      <c r="BJ156" s="22" t="str">
        <f ca="1">IF(ISNUMBER(R156-'Choose Housekeeping Genes'!S$12),R156-'Choose Housekeeping Genes'!S$12,"")</f>
        <v/>
      </c>
      <c r="BK156" s="22" t="str">
        <f ca="1">IF(ISNUMBER(S156-'Choose Housekeeping Genes'!T$12),S156-'Choose Housekeeping Genes'!T$12,"")</f>
        <v/>
      </c>
      <c r="BL156" s="22" t="str">
        <f ca="1">IF(ISNUMBER(T156-'Choose Housekeeping Genes'!U$12),T156-'Choose Housekeeping Genes'!U$12,"")</f>
        <v/>
      </c>
      <c r="BM156" s="22" t="str">
        <f ca="1">IF(ISNUMBER(U156-'Choose Housekeeping Genes'!V$12),U156-'Choose Housekeeping Genes'!V$12,"")</f>
        <v/>
      </c>
      <c r="BN156" s="22" t="str">
        <f ca="1">IF(ISNUMBER(V156-'Choose Housekeeping Genes'!W$12),V156-'Choose Housekeeping Genes'!W$12,"")</f>
        <v/>
      </c>
      <c r="BO156" s="147" t="str">
        <f t="shared" si="92"/>
        <v>Rubie</v>
      </c>
      <c r="BP156" s="145" t="s">
        <v>134</v>
      </c>
      <c r="BQ156" s="22" t="str">
        <f ca="1">IF(ISNUMBER(Y156-'Choose Housekeeping Genes'!AA$12),Y156-'Choose Housekeeping Genes'!AA$12,"")</f>
        <v/>
      </c>
      <c r="BR156" s="22" t="str">
        <f ca="1">IF(ISNUMBER(Z156-'Choose Housekeeping Genes'!AB$12),Z156-'Choose Housekeeping Genes'!AB$12,"")</f>
        <v/>
      </c>
      <c r="BS156" s="22" t="str">
        <f ca="1">IF(ISNUMBER(AA156-'Choose Housekeeping Genes'!AC$12),AA156-'Choose Housekeeping Genes'!AC$12,"")</f>
        <v/>
      </c>
      <c r="BT156" s="22" t="str">
        <f ca="1">IF(ISNUMBER(AB156-'Choose Housekeeping Genes'!AD$12),AB156-'Choose Housekeeping Genes'!AD$12,"")</f>
        <v/>
      </c>
      <c r="BU156" s="22" t="str">
        <f ca="1">IF(ISNUMBER(AC156-'Choose Housekeeping Genes'!AE$12),AC156-'Choose Housekeeping Genes'!AE$12,"")</f>
        <v/>
      </c>
      <c r="BV156" s="22" t="str">
        <f ca="1">IF(ISNUMBER(AD156-'Choose Housekeeping Genes'!AF$12),AD156-'Choose Housekeeping Genes'!AF$12,"")</f>
        <v/>
      </c>
      <c r="BW156" s="22" t="str">
        <f ca="1">IF(ISNUMBER(AE156-'Choose Housekeeping Genes'!AG$12),AE156-'Choose Housekeeping Genes'!AG$12,"")</f>
        <v/>
      </c>
      <c r="BX156" s="22" t="str">
        <f ca="1">IF(ISNUMBER(AF156-'Choose Housekeeping Genes'!AH$12),AF156-'Choose Housekeeping Genes'!AH$12,"")</f>
        <v/>
      </c>
      <c r="BY156" s="22" t="str">
        <f ca="1">IF(ISNUMBER(AG156-'Choose Housekeeping Genes'!AI$12),AG156-'Choose Housekeeping Genes'!AI$12,"")</f>
        <v/>
      </c>
      <c r="BZ156" s="22" t="str">
        <f ca="1">IF(ISNUMBER(AH156-'Choose Housekeeping Genes'!AJ$12),AH156-'Choose Housekeeping Genes'!AJ$12,"")</f>
        <v/>
      </c>
      <c r="CA156" s="22" t="str">
        <f ca="1">IF(ISNUMBER(AI156-'Choose Housekeeping Genes'!AK$12),AI156-'Choose Housekeeping Genes'!AK$12,"")</f>
        <v/>
      </c>
      <c r="CB156" s="22" t="str">
        <f ca="1">IF(ISNUMBER(AJ156-'Choose Housekeeping Genes'!AL$12),AJ156-'Choose Housekeeping Genes'!AL$12,"")</f>
        <v/>
      </c>
      <c r="CC156" s="22" t="str">
        <f ca="1">IF(ISNUMBER(AK156-'Choose Housekeeping Genes'!AM$12),AK156-'Choose Housekeeping Genes'!AM$12,"")</f>
        <v/>
      </c>
      <c r="CD156" s="22" t="str">
        <f ca="1">IF(ISNUMBER(AL156-'Choose Housekeeping Genes'!AN$12),AL156-'Choose Housekeeping Genes'!AN$12,"")</f>
        <v/>
      </c>
      <c r="CE156" s="22" t="str">
        <f ca="1">IF(ISNUMBER(AM156-'Choose Housekeeping Genes'!AO$12),AM156-'Choose Housekeeping Genes'!AO$12,"")</f>
        <v/>
      </c>
      <c r="CF156" s="22" t="str">
        <f ca="1">IF(ISNUMBER(AN156-'Choose Housekeeping Genes'!AP$12),AN156-'Choose Housekeeping Genes'!AP$12,"")</f>
        <v/>
      </c>
      <c r="CG156" s="22" t="str">
        <f ca="1">IF(ISNUMBER(AO156-'Choose Housekeeping Genes'!AQ$12),AO156-'Choose Housekeeping Genes'!AQ$12,"")</f>
        <v/>
      </c>
      <c r="CH156" s="22" t="str">
        <f ca="1">IF(ISNUMBER(AP156-'Choose Housekeeping Genes'!AR$12),AP156-'Choose Housekeeping Genes'!AR$12,"")</f>
        <v/>
      </c>
      <c r="CI156" s="22" t="str">
        <f ca="1">IF(ISNUMBER(AQ156-'Choose Housekeeping Genes'!AS$12),AQ156-'Choose Housekeeping Genes'!AS$12,"")</f>
        <v/>
      </c>
      <c r="CJ156" s="22" t="str">
        <f ca="1">IF(ISNUMBER(AR156-'Choose Housekeeping Genes'!AT$12),AR156-'Choose Housekeeping Genes'!AT$12,"")</f>
        <v/>
      </c>
      <c r="CK156" s="69" t="e">
        <f t="shared" ca="1" si="93"/>
        <v>#DIV/0!</v>
      </c>
      <c r="CL156" s="148" t="e">
        <f t="shared" ca="1" si="94"/>
        <v>#DIV/0!</v>
      </c>
      <c r="DA156" s="73" t="str">
        <f>'Transcript table'!C164</f>
        <v>Rubie</v>
      </c>
      <c r="DB156" s="21" t="s">
        <v>134</v>
      </c>
      <c r="DC156" s="68" t="str">
        <f t="shared" ca="1" si="95"/>
        <v/>
      </c>
      <c r="DD156" s="68" t="str">
        <f t="shared" ca="1" si="96"/>
        <v/>
      </c>
      <c r="DE156" s="68" t="str">
        <f t="shared" ca="1" si="97"/>
        <v/>
      </c>
      <c r="DF156" s="68" t="str">
        <f t="shared" ca="1" si="98"/>
        <v/>
      </c>
      <c r="DG156" s="68" t="str">
        <f t="shared" ca="1" si="99"/>
        <v/>
      </c>
      <c r="DH156" s="68" t="str">
        <f t="shared" ca="1" si="100"/>
        <v/>
      </c>
      <c r="DI156" s="68" t="str">
        <f t="shared" ca="1" si="101"/>
        <v/>
      </c>
      <c r="DJ156" s="68" t="str">
        <f t="shared" ca="1" si="102"/>
        <v/>
      </c>
      <c r="DK156" s="68" t="str">
        <f t="shared" ca="1" si="103"/>
        <v/>
      </c>
      <c r="DL156" s="68" t="str">
        <f t="shared" ca="1" si="104"/>
        <v/>
      </c>
      <c r="DM156" s="68" t="str">
        <f t="shared" ca="1" si="105"/>
        <v/>
      </c>
      <c r="DN156" s="68" t="str">
        <f t="shared" ca="1" si="106"/>
        <v/>
      </c>
      <c r="DO156" s="68" t="str">
        <f t="shared" ca="1" si="107"/>
        <v/>
      </c>
      <c r="DP156" s="68" t="str">
        <f t="shared" ca="1" si="108"/>
        <v/>
      </c>
      <c r="DQ156" s="68" t="str">
        <f t="shared" ca="1" si="109"/>
        <v/>
      </c>
      <c r="DR156" s="68" t="str">
        <f t="shared" ca="1" si="110"/>
        <v/>
      </c>
      <c r="DS156" s="68" t="str">
        <f t="shared" ca="1" si="111"/>
        <v/>
      </c>
      <c r="DT156" s="68" t="str">
        <f t="shared" ca="1" si="112"/>
        <v/>
      </c>
      <c r="DU156" s="68" t="str">
        <f t="shared" ca="1" si="113"/>
        <v/>
      </c>
      <c r="DV156" s="68" t="str">
        <f t="shared" ca="1" si="114"/>
        <v/>
      </c>
      <c r="DW156" s="146" t="str">
        <f>'Transcript table'!C164</f>
        <v>Rubie</v>
      </c>
      <c r="DX156" s="145" t="s">
        <v>134</v>
      </c>
      <c r="DY156" s="68" t="str">
        <f t="shared" ca="1" si="115"/>
        <v/>
      </c>
      <c r="DZ156" s="68" t="str">
        <f t="shared" ca="1" si="116"/>
        <v/>
      </c>
      <c r="EA156" s="68" t="str">
        <f t="shared" ca="1" si="117"/>
        <v/>
      </c>
      <c r="EB156" s="68" t="str">
        <f t="shared" ca="1" si="118"/>
        <v/>
      </c>
      <c r="EC156" s="68" t="str">
        <f t="shared" ca="1" si="119"/>
        <v/>
      </c>
      <c r="ED156" s="68" t="str">
        <f t="shared" ca="1" si="120"/>
        <v/>
      </c>
      <c r="EE156" s="68" t="str">
        <f t="shared" ca="1" si="121"/>
        <v/>
      </c>
      <c r="EF156" s="68" t="str">
        <f t="shared" ca="1" si="122"/>
        <v/>
      </c>
      <c r="EG156" s="68" t="str">
        <f t="shared" ca="1" si="123"/>
        <v/>
      </c>
      <c r="EH156" s="68" t="str">
        <f t="shared" ca="1" si="124"/>
        <v/>
      </c>
      <c r="EI156" s="68" t="str">
        <f t="shared" ca="1" si="125"/>
        <v/>
      </c>
      <c r="EJ156" s="68" t="str">
        <f t="shared" ca="1" si="126"/>
        <v/>
      </c>
      <c r="EK156" s="68" t="str">
        <f t="shared" ca="1" si="127"/>
        <v/>
      </c>
      <c r="EL156" s="68" t="str">
        <f t="shared" ca="1" si="128"/>
        <v/>
      </c>
      <c r="EM156" s="68" t="str">
        <f t="shared" ca="1" si="129"/>
        <v/>
      </c>
      <c r="EN156" s="68" t="str">
        <f t="shared" ca="1" si="130"/>
        <v/>
      </c>
      <c r="EO156" s="68" t="str">
        <f t="shared" ca="1" si="131"/>
        <v/>
      </c>
      <c r="EP156" s="68" t="str">
        <f t="shared" ca="1" si="132"/>
        <v/>
      </c>
      <c r="EQ156" s="68" t="str">
        <f t="shared" ca="1" si="133"/>
        <v/>
      </c>
      <c r="ER156" s="68" t="str">
        <f t="shared" ca="1" si="134"/>
        <v/>
      </c>
    </row>
    <row r="157" spans="1:148" ht="12.75" customHeight="1">
      <c r="A157" s="139" t="str">
        <f>'Test Sample Data'!A157</f>
        <v>Sghrt-1</v>
      </c>
      <c r="B157" s="141" t="s">
        <v>132</v>
      </c>
      <c r="C157" s="22" t="str">
        <f>IF(SUM('Test Sample Data'!C$3:C$194)&gt;10,IF(AND(ISNUMBER('Test Sample Data'!C157),'Test Sample Data'!C157&lt;35,'Test Sample Data'!C157&gt;0),'Test Sample Data'!C157-'Choose Housekeeping Genes'!D$20,35-'Choose Housekeeping Genes'!D$20),"")</f>
        <v/>
      </c>
      <c r="D157" s="22" t="str">
        <f>IF(SUM('Test Sample Data'!D$3:D$194)&gt;10,IF(AND(ISNUMBER('Test Sample Data'!D157),'Test Sample Data'!D157&lt;35,'Test Sample Data'!D157&gt;0),'Test Sample Data'!D157-'Choose Housekeeping Genes'!E$20,35-'Choose Housekeeping Genes'!E$20),"")</f>
        <v/>
      </c>
      <c r="E157" s="22" t="str">
        <f>IF(SUM('Test Sample Data'!E$3:E$194)&gt;10,IF(AND(ISNUMBER('Test Sample Data'!E157),'Test Sample Data'!E157&lt;35,'Test Sample Data'!E157&gt;0),'Test Sample Data'!E157-'Choose Housekeeping Genes'!F$20,35-'Choose Housekeeping Genes'!F$20),"")</f>
        <v/>
      </c>
      <c r="F157" s="22" t="str">
        <f>IF(SUM('Test Sample Data'!F$3:F$194)&gt;10,IF(AND(ISNUMBER('Test Sample Data'!F157),'Test Sample Data'!F157&lt;35,'Test Sample Data'!F157&gt;0),'Test Sample Data'!F157-'Choose Housekeeping Genes'!G$20,35-'Choose Housekeeping Genes'!G$20),"")</f>
        <v/>
      </c>
      <c r="G157" s="22" t="str">
        <f>IF(SUM('Test Sample Data'!G$3:G$194)&gt;10,IF(AND(ISNUMBER('Test Sample Data'!G157),'Test Sample Data'!G157&lt;35,'Test Sample Data'!G157&gt;0),'Test Sample Data'!G157-'Choose Housekeeping Genes'!H$20,35-'Choose Housekeeping Genes'!H$20),"")</f>
        <v/>
      </c>
      <c r="H157" s="22" t="str">
        <f>IF(SUM('Test Sample Data'!H$3:H$194)&gt;10,IF(AND(ISNUMBER('Test Sample Data'!H157),'Test Sample Data'!H157&lt;35,'Test Sample Data'!H157&gt;0),'Test Sample Data'!H157-'Choose Housekeeping Genes'!I$20,35-'Choose Housekeeping Genes'!I$20),"")</f>
        <v/>
      </c>
      <c r="I157" s="22" t="str">
        <f>IF(SUM('Test Sample Data'!I$3:I$194)&gt;10,IF(AND(ISNUMBER('Test Sample Data'!I157),'Test Sample Data'!I157&lt;35,'Test Sample Data'!I157&gt;0),'Test Sample Data'!I157-'Choose Housekeeping Genes'!J$20,35-'Choose Housekeeping Genes'!J$20),"")</f>
        <v/>
      </c>
      <c r="J157" s="22" t="str">
        <f>IF(SUM('Test Sample Data'!J$3:J$194)&gt;10,IF(AND(ISNUMBER('Test Sample Data'!J157),'Test Sample Data'!J157&lt;35,'Test Sample Data'!J157&gt;0),'Test Sample Data'!J157-'Choose Housekeeping Genes'!K$20,35-'Choose Housekeeping Genes'!K$20),"")</f>
        <v/>
      </c>
      <c r="K157" s="22" t="str">
        <f>IF(SUM('Test Sample Data'!K$3:K$194)&gt;10,IF(AND(ISNUMBER('Test Sample Data'!K157),'Test Sample Data'!K157&lt;35,'Test Sample Data'!K157&gt;0),'Test Sample Data'!K157-'Choose Housekeeping Genes'!L$20,35-'Choose Housekeeping Genes'!L$20),"")</f>
        <v/>
      </c>
      <c r="L157" s="22" t="str">
        <f>IF(SUM('Test Sample Data'!L$3:L$194)&gt;10,IF(AND(ISNUMBER('Test Sample Data'!L157),'Test Sample Data'!L157&lt;35,'Test Sample Data'!L157&gt;0),'Test Sample Data'!L157-'Choose Housekeeping Genes'!M$20,35-'Choose Housekeeping Genes'!M$20),"")</f>
        <v/>
      </c>
      <c r="M157" s="22" t="str">
        <f>IF(SUM('Test Sample Data'!M$3:M$194)&gt;10,IF(AND(ISNUMBER('Test Sample Data'!M157),'Test Sample Data'!M157&lt;35,'Test Sample Data'!M157&gt;0),'Test Sample Data'!M157-'Choose Housekeeping Genes'!N$20,35-'Choose Housekeeping Genes'!N$20),"")</f>
        <v/>
      </c>
      <c r="N157" s="22" t="str">
        <f>IF(SUM('Test Sample Data'!N$3:N$194)&gt;10,IF(AND(ISNUMBER('Test Sample Data'!N157),'Test Sample Data'!N157&lt;35,'Test Sample Data'!N157&gt;0),'Test Sample Data'!N157-'Choose Housekeeping Genes'!O$20,35-'Choose Housekeeping Genes'!O$20),"")</f>
        <v/>
      </c>
      <c r="O157" s="22" t="str">
        <f>IF(SUM('Test Sample Data'!O$3:O$194)&gt;10,IF(AND(ISNUMBER('Test Sample Data'!O157),'Test Sample Data'!O157&lt;35,'Test Sample Data'!O157&gt;0),'Test Sample Data'!O157-'Choose Housekeeping Genes'!P$20,35-'Choose Housekeeping Genes'!P$20),"")</f>
        <v/>
      </c>
      <c r="P157" s="22" t="str">
        <f>IF(SUM('Test Sample Data'!P$3:P$194)&gt;10,IF(AND(ISNUMBER('Test Sample Data'!P157),'Test Sample Data'!P157&lt;35,'Test Sample Data'!P157&gt;0),'Test Sample Data'!P157-'Choose Housekeeping Genes'!Q$20,35-'Choose Housekeeping Genes'!Q$20),"")</f>
        <v/>
      </c>
      <c r="Q157" s="22" t="str">
        <f>IF(SUM('Test Sample Data'!Q$3:Q$194)&gt;10,IF(AND(ISNUMBER('Test Sample Data'!Q157),'Test Sample Data'!Q157&lt;35,'Test Sample Data'!Q157&gt;0),'Test Sample Data'!Q157-'Choose Housekeeping Genes'!R$20,35-'Choose Housekeeping Genes'!R$20),"")</f>
        <v/>
      </c>
      <c r="R157" s="22" t="str">
        <f>IF(SUM('Test Sample Data'!R$3:R$194)&gt;10,IF(AND(ISNUMBER('Test Sample Data'!R157),'Test Sample Data'!R157&lt;35,'Test Sample Data'!R157&gt;0),'Test Sample Data'!R157-'Choose Housekeeping Genes'!S$20,35-'Choose Housekeeping Genes'!S$20),"")</f>
        <v/>
      </c>
      <c r="S157" s="22" t="str">
        <f>IF(SUM('Test Sample Data'!S$3:S$194)&gt;10,IF(AND(ISNUMBER('Test Sample Data'!S157),'Test Sample Data'!S157&lt;35,'Test Sample Data'!S157&gt;0),'Test Sample Data'!S157-'Choose Housekeeping Genes'!T$20,35-'Choose Housekeeping Genes'!T$20),"")</f>
        <v/>
      </c>
      <c r="T157" s="22" t="str">
        <f>IF(SUM('Test Sample Data'!T$3:T$194)&gt;10,IF(AND(ISNUMBER('Test Sample Data'!T157),'Test Sample Data'!T157&lt;35,'Test Sample Data'!T157&gt;0),'Test Sample Data'!T157-'Choose Housekeeping Genes'!U$20,35-'Choose Housekeeping Genes'!U$20),"")</f>
        <v/>
      </c>
      <c r="U157" s="22" t="str">
        <f>IF(SUM('Test Sample Data'!U$3:U$194)&gt;10,IF(AND(ISNUMBER('Test Sample Data'!U157),'Test Sample Data'!U157&lt;35,'Test Sample Data'!U157&gt;0),'Test Sample Data'!U157-'Choose Housekeeping Genes'!V$20,35-'Choose Housekeeping Genes'!V$20),"")</f>
        <v/>
      </c>
      <c r="V157" s="22" t="str">
        <f>IF(SUM('Test Sample Data'!V$3:V$194)&gt;10,IF(AND(ISNUMBER('Test Sample Data'!V157),'Test Sample Data'!V157&lt;35,'Test Sample Data'!V157&gt;0),'Test Sample Data'!V157-'Choose Housekeeping Genes'!W$20,35-'Choose Housekeeping Genes'!W$20),"")</f>
        <v/>
      </c>
      <c r="W157" s="144" t="str">
        <f>'Control Sample Data'!A157</f>
        <v>Sghrt-1</v>
      </c>
      <c r="X157" s="145" t="s">
        <v>132</v>
      </c>
      <c r="Y157" s="22" t="str">
        <f>IF(SUM('Control Sample Data'!C$3:C$194)&gt;10,IF(AND(ISNUMBER('Control Sample Data'!C157),'Control Sample Data'!C157&lt;35,'Control Sample Data'!C157&gt;0),'Control Sample Data'!C157-'Choose Housekeeping Genes'!AA$20,35-'Choose Housekeeping Genes'!AA$20),"")</f>
        <v/>
      </c>
      <c r="Z157" s="22" t="str">
        <f>IF(SUM('Control Sample Data'!D$3:D$194)&gt;10,IF(AND(ISNUMBER('Control Sample Data'!D157),'Control Sample Data'!D157&lt;35,'Control Sample Data'!D157&gt;0),'Control Sample Data'!D157-'Choose Housekeeping Genes'!AB$20,35-'Choose Housekeeping Genes'!AB$20),"")</f>
        <v/>
      </c>
      <c r="AA157" s="22" t="str">
        <f>IF(SUM('Control Sample Data'!E$3:E$194)&gt;10,IF(AND(ISNUMBER('Control Sample Data'!E157),'Control Sample Data'!E157&lt;35,'Control Sample Data'!E157&gt;0),'Control Sample Data'!E157-'Choose Housekeeping Genes'!AC$20,35-'Choose Housekeeping Genes'!AC$20),"")</f>
        <v/>
      </c>
      <c r="AB157" s="22" t="str">
        <f>IF(SUM('Control Sample Data'!F$3:F$194)&gt;10,IF(AND(ISNUMBER('Control Sample Data'!F157),'Control Sample Data'!F157&lt;35,'Control Sample Data'!F157&gt;0),'Control Sample Data'!F157-'Choose Housekeeping Genes'!AD$20,35-'Choose Housekeeping Genes'!AD$20),"")</f>
        <v/>
      </c>
      <c r="AC157" s="22" t="str">
        <f>IF(SUM('Control Sample Data'!G$3:G$194)&gt;10,IF(AND(ISNUMBER('Control Sample Data'!G157),'Control Sample Data'!G157&lt;35,'Control Sample Data'!G157&gt;0),'Control Sample Data'!G157-'Choose Housekeeping Genes'!AE$20,35-'Choose Housekeeping Genes'!AE$20),"")</f>
        <v/>
      </c>
      <c r="AD157" s="22" t="str">
        <f>IF(SUM('Control Sample Data'!H$3:H$194)&gt;10,IF(AND(ISNUMBER('Control Sample Data'!H157),'Control Sample Data'!H157&lt;35,'Control Sample Data'!H157&gt;0),'Control Sample Data'!H157-'Choose Housekeeping Genes'!AF$20,35-'Choose Housekeeping Genes'!AF$20),"")</f>
        <v/>
      </c>
      <c r="AE157" s="22" t="str">
        <f>IF(SUM('Control Sample Data'!I$3:I$194)&gt;10,IF(AND(ISNUMBER('Control Sample Data'!I157),'Control Sample Data'!I157&lt;35,'Control Sample Data'!I157&gt;0),'Control Sample Data'!I157-'Choose Housekeeping Genes'!AG$20,35-'Choose Housekeeping Genes'!AG$20),"")</f>
        <v/>
      </c>
      <c r="AF157" s="22" t="str">
        <f>IF(SUM('Control Sample Data'!J$3:J$194)&gt;10,IF(AND(ISNUMBER('Control Sample Data'!J157),'Control Sample Data'!J157&lt;35,'Control Sample Data'!J157&gt;0),'Control Sample Data'!J157-'Choose Housekeeping Genes'!AH$20,35-'Choose Housekeeping Genes'!AH$20),"")</f>
        <v/>
      </c>
      <c r="AG157" s="22" t="str">
        <f>IF(SUM('Control Sample Data'!K$3:K$194)&gt;10,IF(AND(ISNUMBER('Control Sample Data'!K157),'Control Sample Data'!K157&lt;35,'Control Sample Data'!K157&gt;0),'Control Sample Data'!K157-'Choose Housekeeping Genes'!AI$20,35-'Choose Housekeeping Genes'!AI$20),"")</f>
        <v/>
      </c>
      <c r="AH157" s="22" t="str">
        <f>IF(SUM('Control Sample Data'!L$3:L$194)&gt;10,IF(AND(ISNUMBER('Control Sample Data'!L157),'Control Sample Data'!L157&lt;35,'Control Sample Data'!L157&gt;0),'Control Sample Data'!L157-'Choose Housekeeping Genes'!AJ$20,35-'Choose Housekeeping Genes'!AJ$20),"")</f>
        <v/>
      </c>
      <c r="AI157" s="22" t="str">
        <f>IF(SUM('Control Sample Data'!M$3:M$194)&gt;10,IF(AND(ISNUMBER('Control Sample Data'!M157),'Control Sample Data'!M157&lt;35,'Control Sample Data'!M157&gt;0),'Control Sample Data'!M157-'Choose Housekeeping Genes'!AK$20,35-'Choose Housekeeping Genes'!AK$20),"")</f>
        <v/>
      </c>
      <c r="AJ157" s="22" t="str">
        <f>IF(SUM('Control Sample Data'!N$3:N$194)&gt;10,IF(AND(ISNUMBER('Control Sample Data'!N157),'Control Sample Data'!N157&lt;35,'Control Sample Data'!N157&gt;0),'Control Sample Data'!N157-'Choose Housekeeping Genes'!AL$20,35-'Choose Housekeeping Genes'!AL$20),"")</f>
        <v/>
      </c>
      <c r="AK157" s="22" t="str">
        <f>IF(SUM('Control Sample Data'!O$3:O$194)&gt;10,IF(AND(ISNUMBER('Control Sample Data'!O157),'Control Sample Data'!O157&lt;35,'Control Sample Data'!O157&gt;0),'Control Sample Data'!O157-'Choose Housekeeping Genes'!AM$20,35-'Choose Housekeeping Genes'!AM$20),"")</f>
        <v/>
      </c>
      <c r="AL157" s="22" t="str">
        <f>IF(SUM('Control Sample Data'!P$3:P$194)&gt;10,IF(AND(ISNUMBER('Control Sample Data'!P157),'Control Sample Data'!P157&lt;35,'Control Sample Data'!P157&gt;0),'Control Sample Data'!P157-'Choose Housekeeping Genes'!AN$20,35-'Choose Housekeeping Genes'!AN$20),"")</f>
        <v/>
      </c>
      <c r="AM157" s="22" t="str">
        <f>IF(SUM('Control Sample Data'!Q$3:Q$194)&gt;10,IF(AND(ISNUMBER('Control Sample Data'!Q157),'Control Sample Data'!Q157&lt;35,'Control Sample Data'!Q157&gt;0),'Control Sample Data'!Q157-'Choose Housekeeping Genes'!AO$20,35-'Choose Housekeeping Genes'!AO$20),"")</f>
        <v/>
      </c>
      <c r="AN157" s="22" t="str">
        <f>IF(SUM('Control Sample Data'!R$3:R$194)&gt;10,IF(AND(ISNUMBER('Control Sample Data'!R157),'Control Sample Data'!R157&lt;35,'Control Sample Data'!R157&gt;0),'Control Sample Data'!R157-'Choose Housekeeping Genes'!AP$20,35-'Choose Housekeeping Genes'!AP$20),"")</f>
        <v/>
      </c>
      <c r="AO157" s="22" t="str">
        <f>IF(SUM('Control Sample Data'!S$3:S$194)&gt;10,IF(AND(ISNUMBER('Control Sample Data'!S157),'Control Sample Data'!S157&lt;35,'Control Sample Data'!S157&gt;0),'Control Sample Data'!S157-'Choose Housekeeping Genes'!AQ$20,35-'Choose Housekeeping Genes'!AQ$20),"")</f>
        <v/>
      </c>
      <c r="AP157" s="22" t="str">
        <f>IF(SUM('Control Sample Data'!T$3:T$194)&gt;10,IF(AND(ISNUMBER('Control Sample Data'!T157),'Control Sample Data'!T157&lt;35,'Control Sample Data'!T157&gt;0),'Control Sample Data'!T157-'Choose Housekeeping Genes'!AR$20,35-'Choose Housekeeping Genes'!AR$20),"")</f>
        <v/>
      </c>
      <c r="AQ157" s="22" t="str">
        <f>IF(SUM('Control Sample Data'!U$3:U$194)&gt;10,IF(AND(ISNUMBER('Control Sample Data'!U157),'Control Sample Data'!U157&lt;35,'Control Sample Data'!U157&gt;0),'Control Sample Data'!U157-'Choose Housekeeping Genes'!AS$20,35-'Choose Housekeeping Genes'!AS$20),"")</f>
        <v/>
      </c>
      <c r="AR157" s="22" t="str">
        <f>IF(SUM('Control Sample Data'!V$3:V$194)&gt;10,IF(AND(ISNUMBER('Control Sample Data'!V157),'Control Sample Data'!V157&lt;35,'Control Sample Data'!V157&gt;0),'Control Sample Data'!V157-'Choose Housekeeping Genes'!AT$20,35-'Choose Housekeeping Genes'!AT$20),"")</f>
        <v/>
      </c>
      <c r="AS157" s="73" t="str">
        <f>'Control Sample Data'!A157</f>
        <v>Sghrt-1</v>
      </c>
      <c r="AT157" s="21" t="s">
        <v>132</v>
      </c>
      <c r="AU157" s="22" t="str">
        <f ca="1">IF(ISNUMBER(C157-'Choose Housekeeping Genes'!D$12),C157-'Choose Housekeeping Genes'!D$12,"")</f>
        <v/>
      </c>
      <c r="AV157" s="22" t="str">
        <f ca="1">IF(ISNUMBER(D157-'Choose Housekeeping Genes'!E$12),D157-'Choose Housekeeping Genes'!E$12,"")</f>
        <v/>
      </c>
      <c r="AW157" s="22" t="str">
        <f ca="1">IF(ISNUMBER(E157-'Choose Housekeeping Genes'!F$12),E157-'Choose Housekeeping Genes'!F$12,"")</f>
        <v/>
      </c>
      <c r="AX157" s="22" t="str">
        <f ca="1">IF(ISNUMBER(F157-'Choose Housekeeping Genes'!G$12),F157-'Choose Housekeeping Genes'!G$12,"")</f>
        <v/>
      </c>
      <c r="AY157" s="22" t="str">
        <f ca="1">IF(ISNUMBER(G157-'Choose Housekeeping Genes'!H$12),G157-'Choose Housekeeping Genes'!H$12,"")</f>
        <v/>
      </c>
      <c r="AZ157" s="22" t="str">
        <f ca="1">IF(ISNUMBER(H157-'Choose Housekeeping Genes'!I$12),H157-'Choose Housekeeping Genes'!I$12,"")</f>
        <v/>
      </c>
      <c r="BA157" s="22" t="str">
        <f ca="1">IF(ISNUMBER(I157-'Choose Housekeeping Genes'!J$12),I157-'Choose Housekeeping Genes'!J$12,"")</f>
        <v/>
      </c>
      <c r="BB157" s="22" t="str">
        <f ca="1">IF(ISNUMBER(J157-'Choose Housekeeping Genes'!K$12),J157-'Choose Housekeeping Genes'!K$12,"")</f>
        <v/>
      </c>
      <c r="BC157" s="22" t="str">
        <f ca="1">IF(ISNUMBER(K157-'Choose Housekeeping Genes'!L$12),K157-'Choose Housekeeping Genes'!L$12,"")</f>
        <v/>
      </c>
      <c r="BD157" s="22" t="str">
        <f ca="1">IF(ISNUMBER(L157-'Choose Housekeeping Genes'!M$12),L157-'Choose Housekeeping Genes'!M$12,"")</f>
        <v/>
      </c>
      <c r="BE157" s="22" t="str">
        <f ca="1">IF(ISNUMBER(M157-'Choose Housekeeping Genes'!N$12),M157-'Choose Housekeeping Genes'!N$12,"")</f>
        <v/>
      </c>
      <c r="BF157" s="22" t="str">
        <f ca="1">IF(ISNUMBER(N157-'Choose Housekeeping Genes'!O$12),N157-'Choose Housekeeping Genes'!O$12,"")</f>
        <v/>
      </c>
      <c r="BG157" s="22" t="str">
        <f ca="1">IF(ISNUMBER(O157-'Choose Housekeeping Genes'!P$12),O157-'Choose Housekeeping Genes'!P$12,"")</f>
        <v/>
      </c>
      <c r="BH157" s="22" t="str">
        <f ca="1">IF(ISNUMBER(P157-'Choose Housekeeping Genes'!Q$12),P157-'Choose Housekeeping Genes'!Q$12,"")</f>
        <v/>
      </c>
      <c r="BI157" s="22" t="str">
        <f ca="1">IF(ISNUMBER(Q157-'Choose Housekeeping Genes'!R$12),Q157-'Choose Housekeeping Genes'!R$12,"")</f>
        <v/>
      </c>
      <c r="BJ157" s="22" t="str">
        <f ca="1">IF(ISNUMBER(R157-'Choose Housekeeping Genes'!S$12),R157-'Choose Housekeeping Genes'!S$12,"")</f>
        <v/>
      </c>
      <c r="BK157" s="22" t="str">
        <f ca="1">IF(ISNUMBER(S157-'Choose Housekeeping Genes'!T$12),S157-'Choose Housekeeping Genes'!T$12,"")</f>
        <v/>
      </c>
      <c r="BL157" s="22" t="str">
        <f ca="1">IF(ISNUMBER(T157-'Choose Housekeeping Genes'!U$12),T157-'Choose Housekeeping Genes'!U$12,"")</f>
        <v/>
      </c>
      <c r="BM157" s="22" t="str">
        <f ca="1">IF(ISNUMBER(U157-'Choose Housekeeping Genes'!V$12),U157-'Choose Housekeeping Genes'!V$12,"")</f>
        <v/>
      </c>
      <c r="BN157" s="22" t="str">
        <f ca="1">IF(ISNUMBER(V157-'Choose Housekeeping Genes'!W$12),V157-'Choose Housekeeping Genes'!W$12,"")</f>
        <v/>
      </c>
      <c r="BO157" s="147" t="str">
        <f t="shared" si="92"/>
        <v>Sghrt-1</v>
      </c>
      <c r="BP157" s="145" t="s">
        <v>132</v>
      </c>
      <c r="BQ157" s="22" t="str">
        <f ca="1">IF(ISNUMBER(Y157-'Choose Housekeeping Genes'!AA$12),Y157-'Choose Housekeeping Genes'!AA$12,"")</f>
        <v/>
      </c>
      <c r="BR157" s="22" t="str">
        <f ca="1">IF(ISNUMBER(Z157-'Choose Housekeeping Genes'!AB$12),Z157-'Choose Housekeeping Genes'!AB$12,"")</f>
        <v/>
      </c>
      <c r="BS157" s="22" t="str">
        <f ca="1">IF(ISNUMBER(AA157-'Choose Housekeeping Genes'!AC$12),AA157-'Choose Housekeeping Genes'!AC$12,"")</f>
        <v/>
      </c>
      <c r="BT157" s="22" t="str">
        <f ca="1">IF(ISNUMBER(AB157-'Choose Housekeeping Genes'!AD$12),AB157-'Choose Housekeeping Genes'!AD$12,"")</f>
        <v/>
      </c>
      <c r="BU157" s="22" t="str">
        <f ca="1">IF(ISNUMBER(AC157-'Choose Housekeeping Genes'!AE$12),AC157-'Choose Housekeeping Genes'!AE$12,"")</f>
        <v/>
      </c>
      <c r="BV157" s="22" t="str">
        <f ca="1">IF(ISNUMBER(AD157-'Choose Housekeeping Genes'!AF$12),AD157-'Choose Housekeeping Genes'!AF$12,"")</f>
        <v/>
      </c>
      <c r="BW157" s="22" t="str">
        <f ca="1">IF(ISNUMBER(AE157-'Choose Housekeeping Genes'!AG$12),AE157-'Choose Housekeeping Genes'!AG$12,"")</f>
        <v/>
      </c>
      <c r="BX157" s="22" t="str">
        <f ca="1">IF(ISNUMBER(AF157-'Choose Housekeeping Genes'!AH$12),AF157-'Choose Housekeeping Genes'!AH$12,"")</f>
        <v/>
      </c>
      <c r="BY157" s="22" t="str">
        <f ca="1">IF(ISNUMBER(AG157-'Choose Housekeeping Genes'!AI$12),AG157-'Choose Housekeeping Genes'!AI$12,"")</f>
        <v/>
      </c>
      <c r="BZ157" s="22" t="str">
        <f ca="1">IF(ISNUMBER(AH157-'Choose Housekeeping Genes'!AJ$12),AH157-'Choose Housekeeping Genes'!AJ$12,"")</f>
        <v/>
      </c>
      <c r="CA157" s="22" t="str">
        <f ca="1">IF(ISNUMBER(AI157-'Choose Housekeeping Genes'!AK$12),AI157-'Choose Housekeeping Genes'!AK$12,"")</f>
        <v/>
      </c>
      <c r="CB157" s="22" t="str">
        <f ca="1">IF(ISNUMBER(AJ157-'Choose Housekeeping Genes'!AL$12),AJ157-'Choose Housekeeping Genes'!AL$12,"")</f>
        <v/>
      </c>
      <c r="CC157" s="22" t="str">
        <f ca="1">IF(ISNUMBER(AK157-'Choose Housekeeping Genes'!AM$12),AK157-'Choose Housekeeping Genes'!AM$12,"")</f>
        <v/>
      </c>
      <c r="CD157" s="22" t="str">
        <f ca="1">IF(ISNUMBER(AL157-'Choose Housekeeping Genes'!AN$12),AL157-'Choose Housekeeping Genes'!AN$12,"")</f>
        <v/>
      </c>
      <c r="CE157" s="22" t="str">
        <f ca="1">IF(ISNUMBER(AM157-'Choose Housekeeping Genes'!AO$12),AM157-'Choose Housekeeping Genes'!AO$12,"")</f>
        <v/>
      </c>
      <c r="CF157" s="22" t="str">
        <f ca="1">IF(ISNUMBER(AN157-'Choose Housekeeping Genes'!AP$12),AN157-'Choose Housekeeping Genes'!AP$12,"")</f>
        <v/>
      </c>
      <c r="CG157" s="22" t="str">
        <f ca="1">IF(ISNUMBER(AO157-'Choose Housekeeping Genes'!AQ$12),AO157-'Choose Housekeeping Genes'!AQ$12,"")</f>
        <v/>
      </c>
      <c r="CH157" s="22" t="str">
        <f ca="1">IF(ISNUMBER(AP157-'Choose Housekeeping Genes'!AR$12),AP157-'Choose Housekeeping Genes'!AR$12,"")</f>
        <v/>
      </c>
      <c r="CI157" s="22" t="str">
        <f ca="1">IF(ISNUMBER(AQ157-'Choose Housekeeping Genes'!AS$12),AQ157-'Choose Housekeeping Genes'!AS$12,"")</f>
        <v/>
      </c>
      <c r="CJ157" s="22" t="str">
        <f ca="1">IF(ISNUMBER(AR157-'Choose Housekeeping Genes'!AT$12),AR157-'Choose Housekeeping Genes'!AT$12,"")</f>
        <v/>
      </c>
      <c r="CK157" s="69" t="e">
        <f t="shared" ca="1" si="93"/>
        <v>#DIV/0!</v>
      </c>
      <c r="CL157" s="148" t="e">
        <f t="shared" ca="1" si="94"/>
        <v>#DIV/0!</v>
      </c>
      <c r="DA157" s="73" t="str">
        <f>'Transcript table'!C165</f>
        <v>Sghrt-1</v>
      </c>
      <c r="DB157" s="21" t="s">
        <v>132</v>
      </c>
      <c r="DC157" s="68" t="str">
        <f t="shared" ca="1" si="95"/>
        <v/>
      </c>
      <c r="DD157" s="68" t="str">
        <f t="shared" ca="1" si="96"/>
        <v/>
      </c>
      <c r="DE157" s="68" t="str">
        <f t="shared" ca="1" si="97"/>
        <v/>
      </c>
      <c r="DF157" s="68" t="str">
        <f t="shared" ca="1" si="98"/>
        <v/>
      </c>
      <c r="DG157" s="68" t="str">
        <f t="shared" ca="1" si="99"/>
        <v/>
      </c>
      <c r="DH157" s="68" t="str">
        <f t="shared" ca="1" si="100"/>
        <v/>
      </c>
      <c r="DI157" s="68" t="str">
        <f t="shared" ca="1" si="101"/>
        <v/>
      </c>
      <c r="DJ157" s="68" t="str">
        <f t="shared" ca="1" si="102"/>
        <v/>
      </c>
      <c r="DK157" s="68" t="str">
        <f t="shared" ca="1" si="103"/>
        <v/>
      </c>
      <c r="DL157" s="68" t="str">
        <f t="shared" ca="1" si="104"/>
        <v/>
      </c>
      <c r="DM157" s="68" t="str">
        <f t="shared" ca="1" si="105"/>
        <v/>
      </c>
      <c r="DN157" s="68" t="str">
        <f t="shared" ca="1" si="106"/>
        <v/>
      </c>
      <c r="DO157" s="68" t="str">
        <f t="shared" ca="1" si="107"/>
        <v/>
      </c>
      <c r="DP157" s="68" t="str">
        <f t="shared" ca="1" si="108"/>
        <v/>
      </c>
      <c r="DQ157" s="68" t="str">
        <f t="shared" ca="1" si="109"/>
        <v/>
      </c>
      <c r="DR157" s="68" t="str">
        <f t="shared" ca="1" si="110"/>
        <v/>
      </c>
      <c r="DS157" s="68" t="str">
        <f t="shared" ca="1" si="111"/>
        <v/>
      </c>
      <c r="DT157" s="68" t="str">
        <f t="shared" ca="1" si="112"/>
        <v/>
      </c>
      <c r="DU157" s="68" t="str">
        <f t="shared" ca="1" si="113"/>
        <v/>
      </c>
      <c r="DV157" s="68" t="str">
        <f t="shared" ca="1" si="114"/>
        <v/>
      </c>
      <c r="DW157" s="146" t="str">
        <f>'Transcript table'!C165</f>
        <v>Sghrt-1</v>
      </c>
      <c r="DX157" s="145" t="s">
        <v>132</v>
      </c>
      <c r="DY157" s="68" t="str">
        <f t="shared" ca="1" si="115"/>
        <v/>
      </c>
      <c r="DZ157" s="68" t="str">
        <f t="shared" ca="1" si="116"/>
        <v/>
      </c>
      <c r="EA157" s="68" t="str">
        <f t="shared" ca="1" si="117"/>
        <v/>
      </c>
      <c r="EB157" s="68" t="str">
        <f t="shared" ca="1" si="118"/>
        <v/>
      </c>
      <c r="EC157" s="68" t="str">
        <f t="shared" ca="1" si="119"/>
        <v/>
      </c>
      <c r="ED157" s="68" t="str">
        <f t="shared" ca="1" si="120"/>
        <v/>
      </c>
      <c r="EE157" s="68" t="str">
        <f t="shared" ca="1" si="121"/>
        <v/>
      </c>
      <c r="EF157" s="68" t="str">
        <f t="shared" ca="1" si="122"/>
        <v/>
      </c>
      <c r="EG157" s="68" t="str">
        <f t="shared" ca="1" si="123"/>
        <v/>
      </c>
      <c r="EH157" s="68" t="str">
        <f t="shared" ca="1" si="124"/>
        <v/>
      </c>
      <c r="EI157" s="68" t="str">
        <f t="shared" ca="1" si="125"/>
        <v/>
      </c>
      <c r="EJ157" s="68" t="str">
        <f t="shared" ca="1" si="126"/>
        <v/>
      </c>
      <c r="EK157" s="68" t="str">
        <f t="shared" ca="1" si="127"/>
        <v/>
      </c>
      <c r="EL157" s="68" t="str">
        <f t="shared" ca="1" si="128"/>
        <v/>
      </c>
      <c r="EM157" s="68" t="str">
        <f t="shared" ca="1" si="129"/>
        <v/>
      </c>
      <c r="EN157" s="68" t="str">
        <f t="shared" ca="1" si="130"/>
        <v/>
      </c>
      <c r="EO157" s="68" t="str">
        <f t="shared" ca="1" si="131"/>
        <v/>
      </c>
      <c r="EP157" s="68" t="str">
        <f t="shared" ca="1" si="132"/>
        <v/>
      </c>
      <c r="EQ157" s="68" t="str">
        <f t="shared" ca="1" si="133"/>
        <v/>
      </c>
      <c r="ER157" s="68" t="str">
        <f t="shared" ca="1" si="134"/>
        <v/>
      </c>
    </row>
    <row r="158" spans="1:148" ht="12.75" customHeight="1">
      <c r="A158" s="139" t="str">
        <f>'Test Sample Data'!A158</f>
        <v>Sghrt-2</v>
      </c>
      <c r="B158" s="141" t="s">
        <v>130</v>
      </c>
      <c r="C158" s="22" t="str">
        <f>IF(SUM('Test Sample Data'!C$3:C$194)&gt;10,IF(AND(ISNUMBER('Test Sample Data'!C158),'Test Sample Data'!C158&lt;35,'Test Sample Data'!C158&gt;0),'Test Sample Data'!C158-'Choose Housekeeping Genes'!D$20,35-'Choose Housekeeping Genes'!D$20),"")</f>
        <v/>
      </c>
      <c r="D158" s="22" t="str">
        <f>IF(SUM('Test Sample Data'!D$3:D$194)&gt;10,IF(AND(ISNUMBER('Test Sample Data'!D158),'Test Sample Data'!D158&lt;35,'Test Sample Data'!D158&gt;0),'Test Sample Data'!D158-'Choose Housekeeping Genes'!E$20,35-'Choose Housekeeping Genes'!E$20),"")</f>
        <v/>
      </c>
      <c r="E158" s="22" t="str">
        <f>IF(SUM('Test Sample Data'!E$3:E$194)&gt;10,IF(AND(ISNUMBER('Test Sample Data'!E158),'Test Sample Data'!E158&lt;35,'Test Sample Data'!E158&gt;0),'Test Sample Data'!E158-'Choose Housekeeping Genes'!F$20,35-'Choose Housekeeping Genes'!F$20),"")</f>
        <v/>
      </c>
      <c r="F158" s="22" t="str">
        <f>IF(SUM('Test Sample Data'!F$3:F$194)&gt;10,IF(AND(ISNUMBER('Test Sample Data'!F158),'Test Sample Data'!F158&lt;35,'Test Sample Data'!F158&gt;0),'Test Sample Data'!F158-'Choose Housekeeping Genes'!G$20,35-'Choose Housekeeping Genes'!G$20),"")</f>
        <v/>
      </c>
      <c r="G158" s="22" t="str">
        <f>IF(SUM('Test Sample Data'!G$3:G$194)&gt;10,IF(AND(ISNUMBER('Test Sample Data'!G158),'Test Sample Data'!G158&lt;35,'Test Sample Data'!G158&gt;0),'Test Sample Data'!G158-'Choose Housekeeping Genes'!H$20,35-'Choose Housekeeping Genes'!H$20),"")</f>
        <v/>
      </c>
      <c r="H158" s="22" t="str">
        <f>IF(SUM('Test Sample Data'!H$3:H$194)&gt;10,IF(AND(ISNUMBER('Test Sample Data'!H158),'Test Sample Data'!H158&lt;35,'Test Sample Data'!H158&gt;0),'Test Sample Data'!H158-'Choose Housekeeping Genes'!I$20,35-'Choose Housekeeping Genes'!I$20),"")</f>
        <v/>
      </c>
      <c r="I158" s="22" t="str">
        <f>IF(SUM('Test Sample Data'!I$3:I$194)&gt;10,IF(AND(ISNUMBER('Test Sample Data'!I158),'Test Sample Data'!I158&lt;35,'Test Sample Data'!I158&gt;0),'Test Sample Data'!I158-'Choose Housekeeping Genes'!J$20,35-'Choose Housekeeping Genes'!J$20),"")</f>
        <v/>
      </c>
      <c r="J158" s="22" t="str">
        <f>IF(SUM('Test Sample Data'!J$3:J$194)&gt;10,IF(AND(ISNUMBER('Test Sample Data'!J158),'Test Sample Data'!J158&lt;35,'Test Sample Data'!J158&gt;0),'Test Sample Data'!J158-'Choose Housekeeping Genes'!K$20,35-'Choose Housekeeping Genes'!K$20),"")</f>
        <v/>
      </c>
      <c r="K158" s="22" t="str">
        <f>IF(SUM('Test Sample Data'!K$3:K$194)&gt;10,IF(AND(ISNUMBER('Test Sample Data'!K158),'Test Sample Data'!K158&lt;35,'Test Sample Data'!K158&gt;0),'Test Sample Data'!K158-'Choose Housekeeping Genes'!L$20,35-'Choose Housekeeping Genes'!L$20),"")</f>
        <v/>
      </c>
      <c r="L158" s="22" t="str">
        <f>IF(SUM('Test Sample Data'!L$3:L$194)&gt;10,IF(AND(ISNUMBER('Test Sample Data'!L158),'Test Sample Data'!L158&lt;35,'Test Sample Data'!L158&gt;0),'Test Sample Data'!L158-'Choose Housekeeping Genes'!M$20,35-'Choose Housekeeping Genes'!M$20),"")</f>
        <v/>
      </c>
      <c r="M158" s="22" t="str">
        <f>IF(SUM('Test Sample Data'!M$3:M$194)&gt;10,IF(AND(ISNUMBER('Test Sample Data'!M158),'Test Sample Data'!M158&lt;35,'Test Sample Data'!M158&gt;0),'Test Sample Data'!M158-'Choose Housekeeping Genes'!N$20,35-'Choose Housekeeping Genes'!N$20),"")</f>
        <v/>
      </c>
      <c r="N158" s="22" t="str">
        <f>IF(SUM('Test Sample Data'!N$3:N$194)&gt;10,IF(AND(ISNUMBER('Test Sample Data'!N158),'Test Sample Data'!N158&lt;35,'Test Sample Data'!N158&gt;0),'Test Sample Data'!N158-'Choose Housekeeping Genes'!O$20,35-'Choose Housekeeping Genes'!O$20),"")</f>
        <v/>
      </c>
      <c r="O158" s="22" t="str">
        <f>IF(SUM('Test Sample Data'!O$3:O$194)&gt;10,IF(AND(ISNUMBER('Test Sample Data'!O158),'Test Sample Data'!O158&lt;35,'Test Sample Data'!O158&gt;0),'Test Sample Data'!O158-'Choose Housekeeping Genes'!P$20,35-'Choose Housekeeping Genes'!P$20),"")</f>
        <v/>
      </c>
      <c r="P158" s="22" t="str">
        <f>IF(SUM('Test Sample Data'!P$3:P$194)&gt;10,IF(AND(ISNUMBER('Test Sample Data'!P158),'Test Sample Data'!P158&lt;35,'Test Sample Data'!P158&gt;0),'Test Sample Data'!P158-'Choose Housekeeping Genes'!Q$20,35-'Choose Housekeeping Genes'!Q$20),"")</f>
        <v/>
      </c>
      <c r="Q158" s="22" t="str">
        <f>IF(SUM('Test Sample Data'!Q$3:Q$194)&gt;10,IF(AND(ISNUMBER('Test Sample Data'!Q158),'Test Sample Data'!Q158&lt;35,'Test Sample Data'!Q158&gt;0),'Test Sample Data'!Q158-'Choose Housekeeping Genes'!R$20,35-'Choose Housekeeping Genes'!R$20),"")</f>
        <v/>
      </c>
      <c r="R158" s="22" t="str">
        <f>IF(SUM('Test Sample Data'!R$3:R$194)&gt;10,IF(AND(ISNUMBER('Test Sample Data'!R158),'Test Sample Data'!R158&lt;35,'Test Sample Data'!R158&gt;0),'Test Sample Data'!R158-'Choose Housekeeping Genes'!S$20,35-'Choose Housekeeping Genes'!S$20),"")</f>
        <v/>
      </c>
      <c r="S158" s="22" t="str">
        <f>IF(SUM('Test Sample Data'!S$3:S$194)&gt;10,IF(AND(ISNUMBER('Test Sample Data'!S158),'Test Sample Data'!S158&lt;35,'Test Sample Data'!S158&gt;0),'Test Sample Data'!S158-'Choose Housekeeping Genes'!T$20,35-'Choose Housekeeping Genes'!T$20),"")</f>
        <v/>
      </c>
      <c r="T158" s="22" t="str">
        <f>IF(SUM('Test Sample Data'!T$3:T$194)&gt;10,IF(AND(ISNUMBER('Test Sample Data'!T158),'Test Sample Data'!T158&lt;35,'Test Sample Data'!T158&gt;0),'Test Sample Data'!T158-'Choose Housekeeping Genes'!U$20,35-'Choose Housekeeping Genes'!U$20),"")</f>
        <v/>
      </c>
      <c r="U158" s="22" t="str">
        <f>IF(SUM('Test Sample Data'!U$3:U$194)&gt;10,IF(AND(ISNUMBER('Test Sample Data'!U158),'Test Sample Data'!U158&lt;35,'Test Sample Data'!U158&gt;0),'Test Sample Data'!U158-'Choose Housekeeping Genes'!V$20,35-'Choose Housekeeping Genes'!V$20),"")</f>
        <v/>
      </c>
      <c r="V158" s="22" t="str">
        <f>IF(SUM('Test Sample Data'!V$3:V$194)&gt;10,IF(AND(ISNUMBER('Test Sample Data'!V158),'Test Sample Data'!V158&lt;35,'Test Sample Data'!V158&gt;0),'Test Sample Data'!V158-'Choose Housekeeping Genes'!W$20,35-'Choose Housekeeping Genes'!W$20),"")</f>
        <v/>
      </c>
      <c r="W158" s="144" t="str">
        <f>'Control Sample Data'!A158</f>
        <v>Sghrt-2</v>
      </c>
      <c r="X158" s="145" t="s">
        <v>130</v>
      </c>
      <c r="Y158" s="22" t="str">
        <f>IF(SUM('Control Sample Data'!C$3:C$194)&gt;10,IF(AND(ISNUMBER('Control Sample Data'!C158),'Control Sample Data'!C158&lt;35,'Control Sample Data'!C158&gt;0),'Control Sample Data'!C158-'Choose Housekeeping Genes'!AA$20,35-'Choose Housekeeping Genes'!AA$20),"")</f>
        <v/>
      </c>
      <c r="Z158" s="22" t="str">
        <f>IF(SUM('Control Sample Data'!D$3:D$194)&gt;10,IF(AND(ISNUMBER('Control Sample Data'!D158),'Control Sample Data'!D158&lt;35,'Control Sample Data'!D158&gt;0),'Control Sample Data'!D158-'Choose Housekeeping Genes'!AB$20,35-'Choose Housekeeping Genes'!AB$20),"")</f>
        <v/>
      </c>
      <c r="AA158" s="22" t="str">
        <f>IF(SUM('Control Sample Data'!E$3:E$194)&gt;10,IF(AND(ISNUMBER('Control Sample Data'!E158),'Control Sample Data'!E158&lt;35,'Control Sample Data'!E158&gt;0),'Control Sample Data'!E158-'Choose Housekeeping Genes'!AC$20,35-'Choose Housekeeping Genes'!AC$20),"")</f>
        <v/>
      </c>
      <c r="AB158" s="22" t="str">
        <f>IF(SUM('Control Sample Data'!F$3:F$194)&gt;10,IF(AND(ISNUMBER('Control Sample Data'!F158),'Control Sample Data'!F158&lt;35,'Control Sample Data'!F158&gt;0),'Control Sample Data'!F158-'Choose Housekeeping Genes'!AD$20,35-'Choose Housekeeping Genes'!AD$20),"")</f>
        <v/>
      </c>
      <c r="AC158" s="22" t="str">
        <f>IF(SUM('Control Sample Data'!G$3:G$194)&gt;10,IF(AND(ISNUMBER('Control Sample Data'!G158),'Control Sample Data'!G158&lt;35,'Control Sample Data'!G158&gt;0),'Control Sample Data'!G158-'Choose Housekeeping Genes'!AE$20,35-'Choose Housekeeping Genes'!AE$20),"")</f>
        <v/>
      </c>
      <c r="AD158" s="22" t="str">
        <f>IF(SUM('Control Sample Data'!H$3:H$194)&gt;10,IF(AND(ISNUMBER('Control Sample Data'!H158),'Control Sample Data'!H158&lt;35,'Control Sample Data'!H158&gt;0),'Control Sample Data'!H158-'Choose Housekeeping Genes'!AF$20,35-'Choose Housekeeping Genes'!AF$20),"")</f>
        <v/>
      </c>
      <c r="AE158" s="22" t="str">
        <f>IF(SUM('Control Sample Data'!I$3:I$194)&gt;10,IF(AND(ISNUMBER('Control Sample Data'!I158),'Control Sample Data'!I158&lt;35,'Control Sample Data'!I158&gt;0),'Control Sample Data'!I158-'Choose Housekeeping Genes'!AG$20,35-'Choose Housekeeping Genes'!AG$20),"")</f>
        <v/>
      </c>
      <c r="AF158" s="22" t="str">
        <f>IF(SUM('Control Sample Data'!J$3:J$194)&gt;10,IF(AND(ISNUMBER('Control Sample Data'!J158),'Control Sample Data'!J158&lt;35,'Control Sample Data'!J158&gt;0),'Control Sample Data'!J158-'Choose Housekeeping Genes'!AH$20,35-'Choose Housekeeping Genes'!AH$20),"")</f>
        <v/>
      </c>
      <c r="AG158" s="22" t="str">
        <f>IF(SUM('Control Sample Data'!K$3:K$194)&gt;10,IF(AND(ISNUMBER('Control Sample Data'!K158),'Control Sample Data'!K158&lt;35,'Control Sample Data'!K158&gt;0),'Control Sample Data'!K158-'Choose Housekeeping Genes'!AI$20,35-'Choose Housekeeping Genes'!AI$20),"")</f>
        <v/>
      </c>
      <c r="AH158" s="22" t="str">
        <f>IF(SUM('Control Sample Data'!L$3:L$194)&gt;10,IF(AND(ISNUMBER('Control Sample Data'!L158),'Control Sample Data'!L158&lt;35,'Control Sample Data'!L158&gt;0),'Control Sample Data'!L158-'Choose Housekeeping Genes'!AJ$20,35-'Choose Housekeeping Genes'!AJ$20),"")</f>
        <v/>
      </c>
      <c r="AI158" s="22" t="str">
        <f>IF(SUM('Control Sample Data'!M$3:M$194)&gt;10,IF(AND(ISNUMBER('Control Sample Data'!M158),'Control Sample Data'!M158&lt;35,'Control Sample Data'!M158&gt;0),'Control Sample Data'!M158-'Choose Housekeeping Genes'!AK$20,35-'Choose Housekeeping Genes'!AK$20),"")</f>
        <v/>
      </c>
      <c r="AJ158" s="22" t="str">
        <f>IF(SUM('Control Sample Data'!N$3:N$194)&gt;10,IF(AND(ISNUMBER('Control Sample Data'!N158),'Control Sample Data'!N158&lt;35,'Control Sample Data'!N158&gt;0),'Control Sample Data'!N158-'Choose Housekeeping Genes'!AL$20,35-'Choose Housekeeping Genes'!AL$20),"")</f>
        <v/>
      </c>
      <c r="AK158" s="22" t="str">
        <f>IF(SUM('Control Sample Data'!O$3:O$194)&gt;10,IF(AND(ISNUMBER('Control Sample Data'!O158),'Control Sample Data'!O158&lt;35,'Control Sample Data'!O158&gt;0),'Control Sample Data'!O158-'Choose Housekeeping Genes'!AM$20,35-'Choose Housekeeping Genes'!AM$20),"")</f>
        <v/>
      </c>
      <c r="AL158" s="22" t="str">
        <f>IF(SUM('Control Sample Data'!P$3:P$194)&gt;10,IF(AND(ISNUMBER('Control Sample Data'!P158),'Control Sample Data'!P158&lt;35,'Control Sample Data'!P158&gt;0),'Control Sample Data'!P158-'Choose Housekeeping Genes'!AN$20,35-'Choose Housekeeping Genes'!AN$20),"")</f>
        <v/>
      </c>
      <c r="AM158" s="22" t="str">
        <f>IF(SUM('Control Sample Data'!Q$3:Q$194)&gt;10,IF(AND(ISNUMBER('Control Sample Data'!Q158),'Control Sample Data'!Q158&lt;35,'Control Sample Data'!Q158&gt;0),'Control Sample Data'!Q158-'Choose Housekeeping Genes'!AO$20,35-'Choose Housekeeping Genes'!AO$20),"")</f>
        <v/>
      </c>
      <c r="AN158" s="22" t="str">
        <f>IF(SUM('Control Sample Data'!R$3:R$194)&gt;10,IF(AND(ISNUMBER('Control Sample Data'!R158),'Control Sample Data'!R158&lt;35,'Control Sample Data'!R158&gt;0),'Control Sample Data'!R158-'Choose Housekeeping Genes'!AP$20,35-'Choose Housekeeping Genes'!AP$20),"")</f>
        <v/>
      </c>
      <c r="AO158" s="22" t="str">
        <f>IF(SUM('Control Sample Data'!S$3:S$194)&gt;10,IF(AND(ISNUMBER('Control Sample Data'!S158),'Control Sample Data'!S158&lt;35,'Control Sample Data'!S158&gt;0),'Control Sample Data'!S158-'Choose Housekeeping Genes'!AQ$20,35-'Choose Housekeeping Genes'!AQ$20),"")</f>
        <v/>
      </c>
      <c r="AP158" s="22" t="str">
        <f>IF(SUM('Control Sample Data'!T$3:T$194)&gt;10,IF(AND(ISNUMBER('Control Sample Data'!T158),'Control Sample Data'!T158&lt;35,'Control Sample Data'!T158&gt;0),'Control Sample Data'!T158-'Choose Housekeeping Genes'!AR$20,35-'Choose Housekeeping Genes'!AR$20),"")</f>
        <v/>
      </c>
      <c r="AQ158" s="22" t="str">
        <f>IF(SUM('Control Sample Data'!U$3:U$194)&gt;10,IF(AND(ISNUMBER('Control Sample Data'!U158),'Control Sample Data'!U158&lt;35,'Control Sample Data'!U158&gt;0),'Control Sample Data'!U158-'Choose Housekeeping Genes'!AS$20,35-'Choose Housekeeping Genes'!AS$20),"")</f>
        <v/>
      </c>
      <c r="AR158" s="22" t="str">
        <f>IF(SUM('Control Sample Data'!V$3:V$194)&gt;10,IF(AND(ISNUMBER('Control Sample Data'!V158),'Control Sample Data'!V158&lt;35,'Control Sample Data'!V158&gt;0),'Control Sample Data'!V158-'Choose Housekeeping Genes'!AT$20,35-'Choose Housekeeping Genes'!AT$20),"")</f>
        <v/>
      </c>
      <c r="AS158" s="73" t="str">
        <f>'Control Sample Data'!A158</f>
        <v>Sghrt-2</v>
      </c>
      <c r="AT158" s="21" t="s">
        <v>130</v>
      </c>
      <c r="AU158" s="22" t="str">
        <f ca="1">IF(ISNUMBER(C158-'Choose Housekeeping Genes'!D$12),C158-'Choose Housekeeping Genes'!D$12,"")</f>
        <v/>
      </c>
      <c r="AV158" s="22" t="str">
        <f ca="1">IF(ISNUMBER(D158-'Choose Housekeeping Genes'!E$12),D158-'Choose Housekeeping Genes'!E$12,"")</f>
        <v/>
      </c>
      <c r="AW158" s="22" t="str">
        <f ca="1">IF(ISNUMBER(E158-'Choose Housekeeping Genes'!F$12),E158-'Choose Housekeeping Genes'!F$12,"")</f>
        <v/>
      </c>
      <c r="AX158" s="22" t="str">
        <f ca="1">IF(ISNUMBER(F158-'Choose Housekeeping Genes'!G$12),F158-'Choose Housekeeping Genes'!G$12,"")</f>
        <v/>
      </c>
      <c r="AY158" s="22" t="str">
        <f ca="1">IF(ISNUMBER(G158-'Choose Housekeeping Genes'!H$12),G158-'Choose Housekeeping Genes'!H$12,"")</f>
        <v/>
      </c>
      <c r="AZ158" s="22" t="str">
        <f ca="1">IF(ISNUMBER(H158-'Choose Housekeeping Genes'!I$12),H158-'Choose Housekeeping Genes'!I$12,"")</f>
        <v/>
      </c>
      <c r="BA158" s="22" t="str">
        <f ca="1">IF(ISNUMBER(I158-'Choose Housekeeping Genes'!J$12),I158-'Choose Housekeeping Genes'!J$12,"")</f>
        <v/>
      </c>
      <c r="BB158" s="22" t="str">
        <f ca="1">IF(ISNUMBER(J158-'Choose Housekeeping Genes'!K$12),J158-'Choose Housekeeping Genes'!K$12,"")</f>
        <v/>
      </c>
      <c r="BC158" s="22" t="str">
        <f ca="1">IF(ISNUMBER(K158-'Choose Housekeeping Genes'!L$12),K158-'Choose Housekeeping Genes'!L$12,"")</f>
        <v/>
      </c>
      <c r="BD158" s="22" t="str">
        <f ca="1">IF(ISNUMBER(L158-'Choose Housekeeping Genes'!M$12),L158-'Choose Housekeeping Genes'!M$12,"")</f>
        <v/>
      </c>
      <c r="BE158" s="22" t="str">
        <f ca="1">IF(ISNUMBER(M158-'Choose Housekeeping Genes'!N$12),M158-'Choose Housekeeping Genes'!N$12,"")</f>
        <v/>
      </c>
      <c r="BF158" s="22" t="str">
        <f ca="1">IF(ISNUMBER(N158-'Choose Housekeeping Genes'!O$12),N158-'Choose Housekeeping Genes'!O$12,"")</f>
        <v/>
      </c>
      <c r="BG158" s="22" t="str">
        <f ca="1">IF(ISNUMBER(O158-'Choose Housekeeping Genes'!P$12),O158-'Choose Housekeeping Genes'!P$12,"")</f>
        <v/>
      </c>
      <c r="BH158" s="22" t="str">
        <f ca="1">IF(ISNUMBER(P158-'Choose Housekeeping Genes'!Q$12),P158-'Choose Housekeeping Genes'!Q$12,"")</f>
        <v/>
      </c>
      <c r="BI158" s="22" t="str">
        <f ca="1">IF(ISNUMBER(Q158-'Choose Housekeeping Genes'!R$12),Q158-'Choose Housekeeping Genes'!R$12,"")</f>
        <v/>
      </c>
      <c r="BJ158" s="22" t="str">
        <f ca="1">IF(ISNUMBER(R158-'Choose Housekeeping Genes'!S$12),R158-'Choose Housekeeping Genes'!S$12,"")</f>
        <v/>
      </c>
      <c r="BK158" s="22" t="str">
        <f ca="1">IF(ISNUMBER(S158-'Choose Housekeeping Genes'!T$12),S158-'Choose Housekeeping Genes'!T$12,"")</f>
        <v/>
      </c>
      <c r="BL158" s="22" t="str">
        <f ca="1">IF(ISNUMBER(T158-'Choose Housekeeping Genes'!U$12),T158-'Choose Housekeeping Genes'!U$12,"")</f>
        <v/>
      </c>
      <c r="BM158" s="22" t="str">
        <f ca="1">IF(ISNUMBER(U158-'Choose Housekeeping Genes'!V$12),U158-'Choose Housekeeping Genes'!V$12,"")</f>
        <v/>
      </c>
      <c r="BN158" s="22" t="str">
        <f ca="1">IF(ISNUMBER(V158-'Choose Housekeeping Genes'!W$12),V158-'Choose Housekeeping Genes'!W$12,"")</f>
        <v/>
      </c>
      <c r="BO158" s="147" t="str">
        <f t="shared" si="92"/>
        <v>Sghrt-2</v>
      </c>
      <c r="BP158" s="145" t="s">
        <v>130</v>
      </c>
      <c r="BQ158" s="22" t="str">
        <f ca="1">IF(ISNUMBER(Y158-'Choose Housekeeping Genes'!AA$12),Y158-'Choose Housekeeping Genes'!AA$12,"")</f>
        <v/>
      </c>
      <c r="BR158" s="22" t="str">
        <f ca="1">IF(ISNUMBER(Z158-'Choose Housekeeping Genes'!AB$12),Z158-'Choose Housekeeping Genes'!AB$12,"")</f>
        <v/>
      </c>
      <c r="BS158" s="22" t="str">
        <f ca="1">IF(ISNUMBER(AA158-'Choose Housekeeping Genes'!AC$12),AA158-'Choose Housekeeping Genes'!AC$12,"")</f>
        <v/>
      </c>
      <c r="BT158" s="22" t="str">
        <f ca="1">IF(ISNUMBER(AB158-'Choose Housekeeping Genes'!AD$12),AB158-'Choose Housekeeping Genes'!AD$12,"")</f>
        <v/>
      </c>
      <c r="BU158" s="22" t="str">
        <f ca="1">IF(ISNUMBER(AC158-'Choose Housekeeping Genes'!AE$12),AC158-'Choose Housekeeping Genes'!AE$12,"")</f>
        <v/>
      </c>
      <c r="BV158" s="22" t="str">
        <f ca="1">IF(ISNUMBER(AD158-'Choose Housekeeping Genes'!AF$12),AD158-'Choose Housekeeping Genes'!AF$12,"")</f>
        <v/>
      </c>
      <c r="BW158" s="22" t="str">
        <f ca="1">IF(ISNUMBER(AE158-'Choose Housekeeping Genes'!AG$12),AE158-'Choose Housekeeping Genes'!AG$12,"")</f>
        <v/>
      </c>
      <c r="BX158" s="22" t="str">
        <f ca="1">IF(ISNUMBER(AF158-'Choose Housekeeping Genes'!AH$12),AF158-'Choose Housekeeping Genes'!AH$12,"")</f>
        <v/>
      </c>
      <c r="BY158" s="22" t="str">
        <f ca="1">IF(ISNUMBER(AG158-'Choose Housekeeping Genes'!AI$12),AG158-'Choose Housekeeping Genes'!AI$12,"")</f>
        <v/>
      </c>
      <c r="BZ158" s="22" t="str">
        <f ca="1">IF(ISNUMBER(AH158-'Choose Housekeeping Genes'!AJ$12),AH158-'Choose Housekeeping Genes'!AJ$12,"")</f>
        <v/>
      </c>
      <c r="CA158" s="22" t="str">
        <f ca="1">IF(ISNUMBER(AI158-'Choose Housekeeping Genes'!AK$12),AI158-'Choose Housekeeping Genes'!AK$12,"")</f>
        <v/>
      </c>
      <c r="CB158" s="22" t="str">
        <f ca="1">IF(ISNUMBER(AJ158-'Choose Housekeeping Genes'!AL$12),AJ158-'Choose Housekeeping Genes'!AL$12,"")</f>
        <v/>
      </c>
      <c r="CC158" s="22" t="str">
        <f ca="1">IF(ISNUMBER(AK158-'Choose Housekeeping Genes'!AM$12),AK158-'Choose Housekeeping Genes'!AM$12,"")</f>
        <v/>
      </c>
      <c r="CD158" s="22" t="str">
        <f ca="1">IF(ISNUMBER(AL158-'Choose Housekeeping Genes'!AN$12),AL158-'Choose Housekeeping Genes'!AN$12,"")</f>
        <v/>
      </c>
      <c r="CE158" s="22" t="str">
        <f ca="1">IF(ISNUMBER(AM158-'Choose Housekeeping Genes'!AO$12),AM158-'Choose Housekeeping Genes'!AO$12,"")</f>
        <v/>
      </c>
      <c r="CF158" s="22" t="str">
        <f ca="1">IF(ISNUMBER(AN158-'Choose Housekeeping Genes'!AP$12),AN158-'Choose Housekeeping Genes'!AP$12,"")</f>
        <v/>
      </c>
      <c r="CG158" s="22" t="str">
        <f ca="1">IF(ISNUMBER(AO158-'Choose Housekeeping Genes'!AQ$12),AO158-'Choose Housekeeping Genes'!AQ$12,"")</f>
        <v/>
      </c>
      <c r="CH158" s="22" t="str">
        <f ca="1">IF(ISNUMBER(AP158-'Choose Housekeeping Genes'!AR$12),AP158-'Choose Housekeeping Genes'!AR$12,"")</f>
        <v/>
      </c>
      <c r="CI158" s="22" t="str">
        <f ca="1">IF(ISNUMBER(AQ158-'Choose Housekeeping Genes'!AS$12),AQ158-'Choose Housekeeping Genes'!AS$12,"")</f>
        <v/>
      </c>
      <c r="CJ158" s="22" t="str">
        <f ca="1">IF(ISNUMBER(AR158-'Choose Housekeeping Genes'!AT$12),AR158-'Choose Housekeeping Genes'!AT$12,"")</f>
        <v/>
      </c>
      <c r="CK158" s="69" t="e">
        <f t="shared" ca="1" si="93"/>
        <v>#DIV/0!</v>
      </c>
      <c r="CL158" s="148" t="e">
        <f t="shared" ca="1" si="94"/>
        <v>#DIV/0!</v>
      </c>
      <c r="DA158" s="73" t="str">
        <f>'Transcript table'!C166</f>
        <v>Sghrt-2</v>
      </c>
      <c r="DB158" s="21" t="s">
        <v>130</v>
      </c>
      <c r="DC158" s="68" t="str">
        <f t="shared" ca="1" si="95"/>
        <v/>
      </c>
      <c r="DD158" s="68" t="str">
        <f t="shared" ca="1" si="96"/>
        <v/>
      </c>
      <c r="DE158" s="68" t="str">
        <f t="shared" ca="1" si="97"/>
        <v/>
      </c>
      <c r="DF158" s="68" t="str">
        <f t="shared" ca="1" si="98"/>
        <v/>
      </c>
      <c r="DG158" s="68" t="str">
        <f t="shared" ca="1" si="99"/>
        <v/>
      </c>
      <c r="DH158" s="68" t="str">
        <f t="shared" ca="1" si="100"/>
        <v/>
      </c>
      <c r="DI158" s="68" t="str">
        <f t="shared" ca="1" si="101"/>
        <v/>
      </c>
      <c r="DJ158" s="68" t="str">
        <f t="shared" ca="1" si="102"/>
        <v/>
      </c>
      <c r="DK158" s="68" t="str">
        <f t="shared" ca="1" si="103"/>
        <v/>
      </c>
      <c r="DL158" s="68" t="str">
        <f t="shared" ca="1" si="104"/>
        <v/>
      </c>
      <c r="DM158" s="68" t="str">
        <f t="shared" ca="1" si="105"/>
        <v/>
      </c>
      <c r="DN158" s="68" t="str">
        <f t="shared" ca="1" si="106"/>
        <v/>
      </c>
      <c r="DO158" s="68" t="str">
        <f t="shared" ca="1" si="107"/>
        <v/>
      </c>
      <c r="DP158" s="68" t="str">
        <f t="shared" ca="1" si="108"/>
        <v/>
      </c>
      <c r="DQ158" s="68" t="str">
        <f t="shared" ca="1" si="109"/>
        <v/>
      </c>
      <c r="DR158" s="68" t="str">
        <f t="shared" ca="1" si="110"/>
        <v/>
      </c>
      <c r="DS158" s="68" t="str">
        <f t="shared" ca="1" si="111"/>
        <v/>
      </c>
      <c r="DT158" s="68" t="str">
        <f t="shared" ca="1" si="112"/>
        <v/>
      </c>
      <c r="DU158" s="68" t="str">
        <f t="shared" ca="1" si="113"/>
        <v/>
      </c>
      <c r="DV158" s="68" t="str">
        <f t="shared" ca="1" si="114"/>
        <v/>
      </c>
      <c r="DW158" s="146" t="str">
        <f>'Transcript table'!C166</f>
        <v>Sghrt-2</v>
      </c>
      <c r="DX158" s="145" t="s">
        <v>130</v>
      </c>
      <c r="DY158" s="68" t="str">
        <f t="shared" ca="1" si="115"/>
        <v/>
      </c>
      <c r="DZ158" s="68" t="str">
        <f t="shared" ca="1" si="116"/>
        <v/>
      </c>
      <c r="EA158" s="68" t="str">
        <f t="shared" ca="1" si="117"/>
        <v/>
      </c>
      <c r="EB158" s="68" t="str">
        <f t="shared" ca="1" si="118"/>
        <v/>
      </c>
      <c r="EC158" s="68" t="str">
        <f t="shared" ca="1" si="119"/>
        <v/>
      </c>
      <c r="ED158" s="68" t="str">
        <f t="shared" ca="1" si="120"/>
        <v/>
      </c>
      <c r="EE158" s="68" t="str">
        <f t="shared" ca="1" si="121"/>
        <v/>
      </c>
      <c r="EF158" s="68" t="str">
        <f t="shared" ca="1" si="122"/>
        <v/>
      </c>
      <c r="EG158" s="68" t="str">
        <f t="shared" ca="1" si="123"/>
        <v/>
      </c>
      <c r="EH158" s="68" t="str">
        <f t="shared" ca="1" si="124"/>
        <v/>
      </c>
      <c r="EI158" s="68" t="str">
        <f t="shared" ca="1" si="125"/>
        <v/>
      </c>
      <c r="EJ158" s="68" t="str">
        <f t="shared" ca="1" si="126"/>
        <v/>
      </c>
      <c r="EK158" s="68" t="str">
        <f t="shared" ca="1" si="127"/>
        <v/>
      </c>
      <c r="EL158" s="68" t="str">
        <f t="shared" ca="1" si="128"/>
        <v/>
      </c>
      <c r="EM158" s="68" t="str">
        <f t="shared" ca="1" si="129"/>
        <v/>
      </c>
      <c r="EN158" s="68" t="str">
        <f t="shared" ca="1" si="130"/>
        <v/>
      </c>
      <c r="EO158" s="68" t="str">
        <f t="shared" ca="1" si="131"/>
        <v/>
      </c>
      <c r="EP158" s="68" t="str">
        <f t="shared" ca="1" si="132"/>
        <v/>
      </c>
      <c r="EQ158" s="68" t="str">
        <f t="shared" ca="1" si="133"/>
        <v/>
      </c>
      <c r="ER158" s="68" t="str">
        <f t="shared" ca="1" si="134"/>
        <v/>
      </c>
    </row>
    <row r="159" spans="1:148" ht="12.75" customHeight="1">
      <c r="A159" s="139" t="str">
        <f>'Test Sample Data'!A159</f>
        <v>Six3os1-1</v>
      </c>
      <c r="B159" s="141" t="s">
        <v>128</v>
      </c>
      <c r="C159" s="22" t="str">
        <f>IF(SUM('Test Sample Data'!C$3:C$194)&gt;10,IF(AND(ISNUMBER('Test Sample Data'!C159),'Test Sample Data'!C159&lt;35,'Test Sample Data'!C159&gt;0),'Test Sample Data'!C159-'Choose Housekeeping Genes'!D$20,35-'Choose Housekeeping Genes'!D$20),"")</f>
        <v/>
      </c>
      <c r="D159" s="22" t="str">
        <f>IF(SUM('Test Sample Data'!D$3:D$194)&gt;10,IF(AND(ISNUMBER('Test Sample Data'!D159),'Test Sample Data'!D159&lt;35,'Test Sample Data'!D159&gt;0),'Test Sample Data'!D159-'Choose Housekeeping Genes'!E$20,35-'Choose Housekeeping Genes'!E$20),"")</f>
        <v/>
      </c>
      <c r="E159" s="22" t="str">
        <f>IF(SUM('Test Sample Data'!E$3:E$194)&gt;10,IF(AND(ISNUMBER('Test Sample Data'!E159),'Test Sample Data'!E159&lt;35,'Test Sample Data'!E159&gt;0),'Test Sample Data'!E159-'Choose Housekeeping Genes'!F$20,35-'Choose Housekeeping Genes'!F$20),"")</f>
        <v/>
      </c>
      <c r="F159" s="22" t="str">
        <f>IF(SUM('Test Sample Data'!F$3:F$194)&gt;10,IF(AND(ISNUMBER('Test Sample Data'!F159),'Test Sample Data'!F159&lt;35,'Test Sample Data'!F159&gt;0),'Test Sample Data'!F159-'Choose Housekeeping Genes'!G$20,35-'Choose Housekeeping Genes'!G$20),"")</f>
        <v/>
      </c>
      <c r="G159" s="22" t="str">
        <f>IF(SUM('Test Sample Data'!G$3:G$194)&gt;10,IF(AND(ISNUMBER('Test Sample Data'!G159),'Test Sample Data'!G159&lt;35,'Test Sample Data'!G159&gt;0),'Test Sample Data'!G159-'Choose Housekeeping Genes'!H$20,35-'Choose Housekeeping Genes'!H$20),"")</f>
        <v/>
      </c>
      <c r="H159" s="22" t="str">
        <f>IF(SUM('Test Sample Data'!H$3:H$194)&gt;10,IF(AND(ISNUMBER('Test Sample Data'!H159),'Test Sample Data'!H159&lt;35,'Test Sample Data'!H159&gt;0),'Test Sample Data'!H159-'Choose Housekeeping Genes'!I$20,35-'Choose Housekeeping Genes'!I$20),"")</f>
        <v/>
      </c>
      <c r="I159" s="22" t="str">
        <f>IF(SUM('Test Sample Data'!I$3:I$194)&gt;10,IF(AND(ISNUMBER('Test Sample Data'!I159),'Test Sample Data'!I159&lt;35,'Test Sample Data'!I159&gt;0),'Test Sample Data'!I159-'Choose Housekeeping Genes'!J$20,35-'Choose Housekeeping Genes'!J$20),"")</f>
        <v/>
      </c>
      <c r="J159" s="22" t="str">
        <f>IF(SUM('Test Sample Data'!J$3:J$194)&gt;10,IF(AND(ISNUMBER('Test Sample Data'!J159),'Test Sample Data'!J159&lt;35,'Test Sample Data'!J159&gt;0),'Test Sample Data'!J159-'Choose Housekeeping Genes'!K$20,35-'Choose Housekeeping Genes'!K$20),"")</f>
        <v/>
      </c>
      <c r="K159" s="22" t="str">
        <f>IF(SUM('Test Sample Data'!K$3:K$194)&gt;10,IF(AND(ISNUMBER('Test Sample Data'!K159),'Test Sample Data'!K159&lt;35,'Test Sample Data'!K159&gt;0),'Test Sample Data'!K159-'Choose Housekeeping Genes'!L$20,35-'Choose Housekeeping Genes'!L$20),"")</f>
        <v/>
      </c>
      <c r="L159" s="22" t="str">
        <f>IF(SUM('Test Sample Data'!L$3:L$194)&gt;10,IF(AND(ISNUMBER('Test Sample Data'!L159),'Test Sample Data'!L159&lt;35,'Test Sample Data'!L159&gt;0),'Test Sample Data'!L159-'Choose Housekeeping Genes'!M$20,35-'Choose Housekeeping Genes'!M$20),"")</f>
        <v/>
      </c>
      <c r="M159" s="22" t="str">
        <f>IF(SUM('Test Sample Data'!M$3:M$194)&gt;10,IF(AND(ISNUMBER('Test Sample Data'!M159),'Test Sample Data'!M159&lt;35,'Test Sample Data'!M159&gt;0),'Test Sample Data'!M159-'Choose Housekeeping Genes'!N$20,35-'Choose Housekeeping Genes'!N$20),"")</f>
        <v/>
      </c>
      <c r="N159" s="22" t="str">
        <f>IF(SUM('Test Sample Data'!N$3:N$194)&gt;10,IF(AND(ISNUMBER('Test Sample Data'!N159),'Test Sample Data'!N159&lt;35,'Test Sample Data'!N159&gt;0),'Test Sample Data'!N159-'Choose Housekeeping Genes'!O$20,35-'Choose Housekeeping Genes'!O$20),"")</f>
        <v/>
      </c>
      <c r="O159" s="22" t="str">
        <f>IF(SUM('Test Sample Data'!O$3:O$194)&gt;10,IF(AND(ISNUMBER('Test Sample Data'!O159),'Test Sample Data'!O159&lt;35,'Test Sample Data'!O159&gt;0),'Test Sample Data'!O159-'Choose Housekeeping Genes'!P$20,35-'Choose Housekeeping Genes'!P$20),"")</f>
        <v/>
      </c>
      <c r="P159" s="22" t="str">
        <f>IF(SUM('Test Sample Data'!P$3:P$194)&gt;10,IF(AND(ISNUMBER('Test Sample Data'!P159),'Test Sample Data'!P159&lt;35,'Test Sample Data'!P159&gt;0),'Test Sample Data'!P159-'Choose Housekeeping Genes'!Q$20,35-'Choose Housekeeping Genes'!Q$20),"")</f>
        <v/>
      </c>
      <c r="Q159" s="22" t="str">
        <f>IF(SUM('Test Sample Data'!Q$3:Q$194)&gt;10,IF(AND(ISNUMBER('Test Sample Data'!Q159),'Test Sample Data'!Q159&lt;35,'Test Sample Data'!Q159&gt;0),'Test Sample Data'!Q159-'Choose Housekeeping Genes'!R$20,35-'Choose Housekeeping Genes'!R$20),"")</f>
        <v/>
      </c>
      <c r="R159" s="22" t="str">
        <f>IF(SUM('Test Sample Data'!R$3:R$194)&gt;10,IF(AND(ISNUMBER('Test Sample Data'!R159),'Test Sample Data'!R159&lt;35,'Test Sample Data'!R159&gt;0),'Test Sample Data'!R159-'Choose Housekeeping Genes'!S$20,35-'Choose Housekeeping Genes'!S$20),"")</f>
        <v/>
      </c>
      <c r="S159" s="22" t="str">
        <f>IF(SUM('Test Sample Data'!S$3:S$194)&gt;10,IF(AND(ISNUMBER('Test Sample Data'!S159),'Test Sample Data'!S159&lt;35,'Test Sample Data'!S159&gt;0),'Test Sample Data'!S159-'Choose Housekeeping Genes'!T$20,35-'Choose Housekeeping Genes'!T$20),"")</f>
        <v/>
      </c>
      <c r="T159" s="22" t="str">
        <f>IF(SUM('Test Sample Data'!T$3:T$194)&gt;10,IF(AND(ISNUMBER('Test Sample Data'!T159),'Test Sample Data'!T159&lt;35,'Test Sample Data'!T159&gt;0),'Test Sample Data'!T159-'Choose Housekeeping Genes'!U$20,35-'Choose Housekeeping Genes'!U$20),"")</f>
        <v/>
      </c>
      <c r="U159" s="22" t="str">
        <f>IF(SUM('Test Sample Data'!U$3:U$194)&gt;10,IF(AND(ISNUMBER('Test Sample Data'!U159),'Test Sample Data'!U159&lt;35,'Test Sample Data'!U159&gt;0),'Test Sample Data'!U159-'Choose Housekeeping Genes'!V$20,35-'Choose Housekeeping Genes'!V$20),"")</f>
        <v/>
      </c>
      <c r="V159" s="22" t="str">
        <f>IF(SUM('Test Sample Data'!V$3:V$194)&gt;10,IF(AND(ISNUMBER('Test Sample Data'!V159),'Test Sample Data'!V159&lt;35,'Test Sample Data'!V159&gt;0),'Test Sample Data'!V159-'Choose Housekeeping Genes'!W$20,35-'Choose Housekeeping Genes'!W$20),"")</f>
        <v/>
      </c>
      <c r="W159" s="144" t="str">
        <f>'Control Sample Data'!A159</f>
        <v>Six3os1-1</v>
      </c>
      <c r="X159" s="145" t="s">
        <v>128</v>
      </c>
      <c r="Y159" s="22" t="str">
        <f>IF(SUM('Control Sample Data'!C$3:C$194)&gt;10,IF(AND(ISNUMBER('Control Sample Data'!C159),'Control Sample Data'!C159&lt;35,'Control Sample Data'!C159&gt;0),'Control Sample Data'!C159-'Choose Housekeeping Genes'!AA$20,35-'Choose Housekeeping Genes'!AA$20),"")</f>
        <v/>
      </c>
      <c r="Z159" s="22" t="str">
        <f>IF(SUM('Control Sample Data'!D$3:D$194)&gt;10,IF(AND(ISNUMBER('Control Sample Data'!D159),'Control Sample Data'!D159&lt;35,'Control Sample Data'!D159&gt;0),'Control Sample Data'!D159-'Choose Housekeeping Genes'!AB$20,35-'Choose Housekeeping Genes'!AB$20),"")</f>
        <v/>
      </c>
      <c r="AA159" s="22" t="str">
        <f>IF(SUM('Control Sample Data'!E$3:E$194)&gt;10,IF(AND(ISNUMBER('Control Sample Data'!E159),'Control Sample Data'!E159&lt;35,'Control Sample Data'!E159&gt;0),'Control Sample Data'!E159-'Choose Housekeeping Genes'!AC$20,35-'Choose Housekeeping Genes'!AC$20),"")</f>
        <v/>
      </c>
      <c r="AB159" s="22" t="str">
        <f>IF(SUM('Control Sample Data'!F$3:F$194)&gt;10,IF(AND(ISNUMBER('Control Sample Data'!F159),'Control Sample Data'!F159&lt;35,'Control Sample Data'!F159&gt;0),'Control Sample Data'!F159-'Choose Housekeeping Genes'!AD$20,35-'Choose Housekeeping Genes'!AD$20),"")</f>
        <v/>
      </c>
      <c r="AC159" s="22" t="str">
        <f>IF(SUM('Control Sample Data'!G$3:G$194)&gt;10,IF(AND(ISNUMBER('Control Sample Data'!G159),'Control Sample Data'!G159&lt;35,'Control Sample Data'!G159&gt;0),'Control Sample Data'!G159-'Choose Housekeeping Genes'!AE$20,35-'Choose Housekeeping Genes'!AE$20),"")</f>
        <v/>
      </c>
      <c r="AD159" s="22" t="str">
        <f>IF(SUM('Control Sample Data'!H$3:H$194)&gt;10,IF(AND(ISNUMBER('Control Sample Data'!H159),'Control Sample Data'!H159&lt;35,'Control Sample Data'!H159&gt;0),'Control Sample Data'!H159-'Choose Housekeeping Genes'!AF$20,35-'Choose Housekeeping Genes'!AF$20),"")</f>
        <v/>
      </c>
      <c r="AE159" s="22" t="str">
        <f>IF(SUM('Control Sample Data'!I$3:I$194)&gt;10,IF(AND(ISNUMBER('Control Sample Data'!I159),'Control Sample Data'!I159&lt;35,'Control Sample Data'!I159&gt;0),'Control Sample Data'!I159-'Choose Housekeeping Genes'!AG$20,35-'Choose Housekeeping Genes'!AG$20),"")</f>
        <v/>
      </c>
      <c r="AF159" s="22" t="str">
        <f>IF(SUM('Control Sample Data'!J$3:J$194)&gt;10,IF(AND(ISNUMBER('Control Sample Data'!J159),'Control Sample Data'!J159&lt;35,'Control Sample Data'!J159&gt;0),'Control Sample Data'!J159-'Choose Housekeeping Genes'!AH$20,35-'Choose Housekeeping Genes'!AH$20),"")</f>
        <v/>
      </c>
      <c r="AG159" s="22" t="str">
        <f>IF(SUM('Control Sample Data'!K$3:K$194)&gt;10,IF(AND(ISNUMBER('Control Sample Data'!K159),'Control Sample Data'!K159&lt;35,'Control Sample Data'!K159&gt;0),'Control Sample Data'!K159-'Choose Housekeeping Genes'!AI$20,35-'Choose Housekeeping Genes'!AI$20),"")</f>
        <v/>
      </c>
      <c r="AH159" s="22" t="str">
        <f>IF(SUM('Control Sample Data'!L$3:L$194)&gt;10,IF(AND(ISNUMBER('Control Sample Data'!L159),'Control Sample Data'!L159&lt;35,'Control Sample Data'!L159&gt;0),'Control Sample Data'!L159-'Choose Housekeeping Genes'!AJ$20,35-'Choose Housekeeping Genes'!AJ$20),"")</f>
        <v/>
      </c>
      <c r="AI159" s="22" t="str">
        <f>IF(SUM('Control Sample Data'!M$3:M$194)&gt;10,IF(AND(ISNUMBER('Control Sample Data'!M159),'Control Sample Data'!M159&lt;35,'Control Sample Data'!M159&gt;0),'Control Sample Data'!M159-'Choose Housekeeping Genes'!AK$20,35-'Choose Housekeeping Genes'!AK$20),"")</f>
        <v/>
      </c>
      <c r="AJ159" s="22" t="str">
        <f>IF(SUM('Control Sample Data'!N$3:N$194)&gt;10,IF(AND(ISNUMBER('Control Sample Data'!N159),'Control Sample Data'!N159&lt;35,'Control Sample Data'!N159&gt;0),'Control Sample Data'!N159-'Choose Housekeeping Genes'!AL$20,35-'Choose Housekeeping Genes'!AL$20),"")</f>
        <v/>
      </c>
      <c r="AK159" s="22" t="str">
        <f>IF(SUM('Control Sample Data'!O$3:O$194)&gt;10,IF(AND(ISNUMBER('Control Sample Data'!O159),'Control Sample Data'!O159&lt;35,'Control Sample Data'!O159&gt;0),'Control Sample Data'!O159-'Choose Housekeeping Genes'!AM$20,35-'Choose Housekeeping Genes'!AM$20),"")</f>
        <v/>
      </c>
      <c r="AL159" s="22" t="str">
        <f>IF(SUM('Control Sample Data'!P$3:P$194)&gt;10,IF(AND(ISNUMBER('Control Sample Data'!P159),'Control Sample Data'!P159&lt;35,'Control Sample Data'!P159&gt;0),'Control Sample Data'!P159-'Choose Housekeeping Genes'!AN$20,35-'Choose Housekeeping Genes'!AN$20),"")</f>
        <v/>
      </c>
      <c r="AM159" s="22" t="str">
        <f>IF(SUM('Control Sample Data'!Q$3:Q$194)&gt;10,IF(AND(ISNUMBER('Control Sample Data'!Q159),'Control Sample Data'!Q159&lt;35,'Control Sample Data'!Q159&gt;0),'Control Sample Data'!Q159-'Choose Housekeeping Genes'!AO$20,35-'Choose Housekeeping Genes'!AO$20),"")</f>
        <v/>
      </c>
      <c r="AN159" s="22" t="str">
        <f>IF(SUM('Control Sample Data'!R$3:R$194)&gt;10,IF(AND(ISNUMBER('Control Sample Data'!R159),'Control Sample Data'!R159&lt;35,'Control Sample Data'!R159&gt;0),'Control Sample Data'!R159-'Choose Housekeeping Genes'!AP$20,35-'Choose Housekeeping Genes'!AP$20),"")</f>
        <v/>
      </c>
      <c r="AO159" s="22" t="str">
        <f>IF(SUM('Control Sample Data'!S$3:S$194)&gt;10,IF(AND(ISNUMBER('Control Sample Data'!S159),'Control Sample Data'!S159&lt;35,'Control Sample Data'!S159&gt;0),'Control Sample Data'!S159-'Choose Housekeeping Genes'!AQ$20,35-'Choose Housekeeping Genes'!AQ$20),"")</f>
        <v/>
      </c>
      <c r="AP159" s="22" t="str">
        <f>IF(SUM('Control Sample Data'!T$3:T$194)&gt;10,IF(AND(ISNUMBER('Control Sample Data'!T159),'Control Sample Data'!T159&lt;35,'Control Sample Data'!T159&gt;0),'Control Sample Data'!T159-'Choose Housekeeping Genes'!AR$20,35-'Choose Housekeeping Genes'!AR$20),"")</f>
        <v/>
      </c>
      <c r="AQ159" s="22" t="str">
        <f>IF(SUM('Control Sample Data'!U$3:U$194)&gt;10,IF(AND(ISNUMBER('Control Sample Data'!U159),'Control Sample Data'!U159&lt;35,'Control Sample Data'!U159&gt;0),'Control Sample Data'!U159-'Choose Housekeeping Genes'!AS$20,35-'Choose Housekeeping Genes'!AS$20),"")</f>
        <v/>
      </c>
      <c r="AR159" s="22" t="str">
        <f>IF(SUM('Control Sample Data'!V$3:V$194)&gt;10,IF(AND(ISNUMBER('Control Sample Data'!V159),'Control Sample Data'!V159&lt;35,'Control Sample Data'!V159&gt;0),'Control Sample Data'!V159-'Choose Housekeeping Genes'!AT$20,35-'Choose Housekeeping Genes'!AT$20),"")</f>
        <v/>
      </c>
      <c r="AS159" s="73" t="str">
        <f>'Control Sample Data'!A159</f>
        <v>Six3os1-1</v>
      </c>
      <c r="AT159" s="21" t="s">
        <v>128</v>
      </c>
      <c r="AU159" s="22" t="str">
        <f ca="1">IF(ISNUMBER(C159-'Choose Housekeeping Genes'!D$12),C159-'Choose Housekeeping Genes'!D$12,"")</f>
        <v/>
      </c>
      <c r="AV159" s="22" t="str">
        <f ca="1">IF(ISNUMBER(D159-'Choose Housekeeping Genes'!E$12),D159-'Choose Housekeeping Genes'!E$12,"")</f>
        <v/>
      </c>
      <c r="AW159" s="22" t="str">
        <f ca="1">IF(ISNUMBER(E159-'Choose Housekeeping Genes'!F$12),E159-'Choose Housekeeping Genes'!F$12,"")</f>
        <v/>
      </c>
      <c r="AX159" s="22" t="str">
        <f ca="1">IF(ISNUMBER(F159-'Choose Housekeeping Genes'!G$12),F159-'Choose Housekeeping Genes'!G$12,"")</f>
        <v/>
      </c>
      <c r="AY159" s="22" t="str">
        <f ca="1">IF(ISNUMBER(G159-'Choose Housekeeping Genes'!H$12),G159-'Choose Housekeeping Genes'!H$12,"")</f>
        <v/>
      </c>
      <c r="AZ159" s="22" t="str">
        <f ca="1">IF(ISNUMBER(H159-'Choose Housekeeping Genes'!I$12),H159-'Choose Housekeeping Genes'!I$12,"")</f>
        <v/>
      </c>
      <c r="BA159" s="22" t="str">
        <f ca="1">IF(ISNUMBER(I159-'Choose Housekeeping Genes'!J$12),I159-'Choose Housekeeping Genes'!J$12,"")</f>
        <v/>
      </c>
      <c r="BB159" s="22" t="str">
        <f ca="1">IF(ISNUMBER(J159-'Choose Housekeeping Genes'!K$12),J159-'Choose Housekeeping Genes'!K$12,"")</f>
        <v/>
      </c>
      <c r="BC159" s="22" t="str">
        <f ca="1">IF(ISNUMBER(K159-'Choose Housekeeping Genes'!L$12),K159-'Choose Housekeeping Genes'!L$12,"")</f>
        <v/>
      </c>
      <c r="BD159" s="22" t="str">
        <f ca="1">IF(ISNUMBER(L159-'Choose Housekeeping Genes'!M$12),L159-'Choose Housekeeping Genes'!M$12,"")</f>
        <v/>
      </c>
      <c r="BE159" s="22" t="str">
        <f ca="1">IF(ISNUMBER(M159-'Choose Housekeeping Genes'!N$12),M159-'Choose Housekeeping Genes'!N$12,"")</f>
        <v/>
      </c>
      <c r="BF159" s="22" t="str">
        <f ca="1">IF(ISNUMBER(N159-'Choose Housekeeping Genes'!O$12),N159-'Choose Housekeeping Genes'!O$12,"")</f>
        <v/>
      </c>
      <c r="BG159" s="22" t="str">
        <f ca="1">IF(ISNUMBER(O159-'Choose Housekeeping Genes'!P$12),O159-'Choose Housekeeping Genes'!P$12,"")</f>
        <v/>
      </c>
      <c r="BH159" s="22" t="str">
        <f ca="1">IF(ISNUMBER(P159-'Choose Housekeeping Genes'!Q$12),P159-'Choose Housekeeping Genes'!Q$12,"")</f>
        <v/>
      </c>
      <c r="BI159" s="22" t="str">
        <f ca="1">IF(ISNUMBER(Q159-'Choose Housekeeping Genes'!R$12),Q159-'Choose Housekeeping Genes'!R$12,"")</f>
        <v/>
      </c>
      <c r="BJ159" s="22" t="str">
        <f ca="1">IF(ISNUMBER(R159-'Choose Housekeeping Genes'!S$12),R159-'Choose Housekeeping Genes'!S$12,"")</f>
        <v/>
      </c>
      <c r="BK159" s="22" t="str">
        <f ca="1">IF(ISNUMBER(S159-'Choose Housekeeping Genes'!T$12),S159-'Choose Housekeeping Genes'!T$12,"")</f>
        <v/>
      </c>
      <c r="BL159" s="22" t="str">
        <f ca="1">IF(ISNUMBER(T159-'Choose Housekeeping Genes'!U$12),T159-'Choose Housekeeping Genes'!U$12,"")</f>
        <v/>
      </c>
      <c r="BM159" s="22" t="str">
        <f ca="1">IF(ISNUMBER(U159-'Choose Housekeeping Genes'!V$12),U159-'Choose Housekeeping Genes'!V$12,"")</f>
        <v/>
      </c>
      <c r="BN159" s="22" t="str">
        <f ca="1">IF(ISNUMBER(V159-'Choose Housekeeping Genes'!W$12),V159-'Choose Housekeeping Genes'!W$12,"")</f>
        <v/>
      </c>
      <c r="BO159" s="147" t="str">
        <f t="shared" si="92"/>
        <v>Six3os1-1</v>
      </c>
      <c r="BP159" s="145" t="s">
        <v>128</v>
      </c>
      <c r="BQ159" s="22" t="str">
        <f ca="1">IF(ISNUMBER(Y159-'Choose Housekeeping Genes'!AA$12),Y159-'Choose Housekeeping Genes'!AA$12,"")</f>
        <v/>
      </c>
      <c r="BR159" s="22" t="str">
        <f ca="1">IF(ISNUMBER(Z159-'Choose Housekeeping Genes'!AB$12),Z159-'Choose Housekeeping Genes'!AB$12,"")</f>
        <v/>
      </c>
      <c r="BS159" s="22" t="str">
        <f ca="1">IF(ISNUMBER(AA159-'Choose Housekeeping Genes'!AC$12),AA159-'Choose Housekeeping Genes'!AC$12,"")</f>
        <v/>
      </c>
      <c r="BT159" s="22" t="str">
        <f ca="1">IF(ISNUMBER(AB159-'Choose Housekeeping Genes'!AD$12),AB159-'Choose Housekeeping Genes'!AD$12,"")</f>
        <v/>
      </c>
      <c r="BU159" s="22" t="str">
        <f ca="1">IF(ISNUMBER(AC159-'Choose Housekeeping Genes'!AE$12),AC159-'Choose Housekeeping Genes'!AE$12,"")</f>
        <v/>
      </c>
      <c r="BV159" s="22" t="str">
        <f ca="1">IF(ISNUMBER(AD159-'Choose Housekeeping Genes'!AF$12),AD159-'Choose Housekeeping Genes'!AF$12,"")</f>
        <v/>
      </c>
      <c r="BW159" s="22" t="str">
        <f ca="1">IF(ISNUMBER(AE159-'Choose Housekeeping Genes'!AG$12),AE159-'Choose Housekeeping Genes'!AG$12,"")</f>
        <v/>
      </c>
      <c r="BX159" s="22" t="str">
        <f ca="1">IF(ISNUMBER(AF159-'Choose Housekeeping Genes'!AH$12),AF159-'Choose Housekeeping Genes'!AH$12,"")</f>
        <v/>
      </c>
      <c r="BY159" s="22" t="str">
        <f ca="1">IF(ISNUMBER(AG159-'Choose Housekeeping Genes'!AI$12),AG159-'Choose Housekeeping Genes'!AI$12,"")</f>
        <v/>
      </c>
      <c r="BZ159" s="22" t="str">
        <f ca="1">IF(ISNUMBER(AH159-'Choose Housekeeping Genes'!AJ$12),AH159-'Choose Housekeeping Genes'!AJ$12,"")</f>
        <v/>
      </c>
      <c r="CA159" s="22" t="str">
        <f ca="1">IF(ISNUMBER(AI159-'Choose Housekeeping Genes'!AK$12),AI159-'Choose Housekeeping Genes'!AK$12,"")</f>
        <v/>
      </c>
      <c r="CB159" s="22" t="str">
        <f ca="1">IF(ISNUMBER(AJ159-'Choose Housekeeping Genes'!AL$12),AJ159-'Choose Housekeeping Genes'!AL$12,"")</f>
        <v/>
      </c>
      <c r="CC159" s="22" t="str">
        <f ca="1">IF(ISNUMBER(AK159-'Choose Housekeeping Genes'!AM$12),AK159-'Choose Housekeeping Genes'!AM$12,"")</f>
        <v/>
      </c>
      <c r="CD159" s="22" t="str">
        <f ca="1">IF(ISNUMBER(AL159-'Choose Housekeeping Genes'!AN$12),AL159-'Choose Housekeeping Genes'!AN$12,"")</f>
        <v/>
      </c>
      <c r="CE159" s="22" t="str">
        <f ca="1">IF(ISNUMBER(AM159-'Choose Housekeeping Genes'!AO$12),AM159-'Choose Housekeeping Genes'!AO$12,"")</f>
        <v/>
      </c>
      <c r="CF159" s="22" t="str">
        <f ca="1">IF(ISNUMBER(AN159-'Choose Housekeeping Genes'!AP$12),AN159-'Choose Housekeeping Genes'!AP$12,"")</f>
        <v/>
      </c>
      <c r="CG159" s="22" t="str">
        <f ca="1">IF(ISNUMBER(AO159-'Choose Housekeeping Genes'!AQ$12),AO159-'Choose Housekeeping Genes'!AQ$12,"")</f>
        <v/>
      </c>
      <c r="CH159" s="22" t="str">
        <f ca="1">IF(ISNUMBER(AP159-'Choose Housekeeping Genes'!AR$12),AP159-'Choose Housekeeping Genes'!AR$12,"")</f>
        <v/>
      </c>
      <c r="CI159" s="22" t="str">
        <f ca="1">IF(ISNUMBER(AQ159-'Choose Housekeeping Genes'!AS$12),AQ159-'Choose Housekeeping Genes'!AS$12,"")</f>
        <v/>
      </c>
      <c r="CJ159" s="22" t="str">
        <f ca="1">IF(ISNUMBER(AR159-'Choose Housekeeping Genes'!AT$12),AR159-'Choose Housekeeping Genes'!AT$12,"")</f>
        <v/>
      </c>
      <c r="CK159" s="69" t="e">
        <f t="shared" ca="1" si="93"/>
        <v>#DIV/0!</v>
      </c>
      <c r="CL159" s="148" t="e">
        <f t="shared" ca="1" si="94"/>
        <v>#DIV/0!</v>
      </c>
      <c r="DA159" s="73" t="str">
        <f>'Transcript table'!C167</f>
        <v>Six3os1-1</v>
      </c>
      <c r="DB159" s="21" t="s">
        <v>128</v>
      </c>
      <c r="DC159" s="68" t="str">
        <f t="shared" ca="1" si="95"/>
        <v/>
      </c>
      <c r="DD159" s="68" t="str">
        <f t="shared" ca="1" si="96"/>
        <v/>
      </c>
      <c r="DE159" s="68" t="str">
        <f t="shared" ca="1" si="97"/>
        <v/>
      </c>
      <c r="DF159" s="68" t="str">
        <f t="shared" ca="1" si="98"/>
        <v/>
      </c>
      <c r="DG159" s="68" t="str">
        <f t="shared" ca="1" si="99"/>
        <v/>
      </c>
      <c r="DH159" s="68" t="str">
        <f t="shared" ca="1" si="100"/>
        <v/>
      </c>
      <c r="DI159" s="68" t="str">
        <f t="shared" ca="1" si="101"/>
        <v/>
      </c>
      <c r="DJ159" s="68" t="str">
        <f t="shared" ca="1" si="102"/>
        <v/>
      </c>
      <c r="DK159" s="68" t="str">
        <f t="shared" ca="1" si="103"/>
        <v/>
      </c>
      <c r="DL159" s="68" t="str">
        <f t="shared" ca="1" si="104"/>
        <v/>
      </c>
      <c r="DM159" s="68" t="str">
        <f t="shared" ca="1" si="105"/>
        <v/>
      </c>
      <c r="DN159" s="68" t="str">
        <f t="shared" ca="1" si="106"/>
        <v/>
      </c>
      <c r="DO159" s="68" t="str">
        <f t="shared" ca="1" si="107"/>
        <v/>
      </c>
      <c r="DP159" s="68" t="str">
        <f t="shared" ca="1" si="108"/>
        <v/>
      </c>
      <c r="DQ159" s="68" t="str">
        <f t="shared" ca="1" si="109"/>
        <v/>
      </c>
      <c r="DR159" s="68" t="str">
        <f t="shared" ca="1" si="110"/>
        <v/>
      </c>
      <c r="DS159" s="68" t="str">
        <f t="shared" ca="1" si="111"/>
        <v/>
      </c>
      <c r="DT159" s="68" t="str">
        <f t="shared" ca="1" si="112"/>
        <v/>
      </c>
      <c r="DU159" s="68" t="str">
        <f t="shared" ca="1" si="113"/>
        <v/>
      </c>
      <c r="DV159" s="68" t="str">
        <f t="shared" ca="1" si="114"/>
        <v/>
      </c>
      <c r="DW159" s="146" t="str">
        <f>'Transcript table'!C167</f>
        <v>Six3os1-1</v>
      </c>
      <c r="DX159" s="145" t="s">
        <v>128</v>
      </c>
      <c r="DY159" s="68" t="str">
        <f t="shared" ca="1" si="115"/>
        <v/>
      </c>
      <c r="DZ159" s="68" t="str">
        <f t="shared" ca="1" si="116"/>
        <v/>
      </c>
      <c r="EA159" s="68" t="str">
        <f t="shared" ca="1" si="117"/>
        <v/>
      </c>
      <c r="EB159" s="68" t="str">
        <f t="shared" ca="1" si="118"/>
        <v/>
      </c>
      <c r="EC159" s="68" t="str">
        <f t="shared" ca="1" si="119"/>
        <v/>
      </c>
      <c r="ED159" s="68" t="str">
        <f t="shared" ca="1" si="120"/>
        <v/>
      </c>
      <c r="EE159" s="68" t="str">
        <f t="shared" ca="1" si="121"/>
        <v/>
      </c>
      <c r="EF159" s="68" t="str">
        <f t="shared" ca="1" si="122"/>
        <v/>
      </c>
      <c r="EG159" s="68" t="str">
        <f t="shared" ca="1" si="123"/>
        <v/>
      </c>
      <c r="EH159" s="68" t="str">
        <f t="shared" ca="1" si="124"/>
        <v/>
      </c>
      <c r="EI159" s="68" t="str">
        <f t="shared" ca="1" si="125"/>
        <v/>
      </c>
      <c r="EJ159" s="68" t="str">
        <f t="shared" ca="1" si="126"/>
        <v/>
      </c>
      <c r="EK159" s="68" t="str">
        <f t="shared" ca="1" si="127"/>
        <v/>
      </c>
      <c r="EL159" s="68" t="str">
        <f t="shared" ca="1" si="128"/>
        <v/>
      </c>
      <c r="EM159" s="68" t="str">
        <f t="shared" ca="1" si="129"/>
        <v/>
      </c>
      <c r="EN159" s="68" t="str">
        <f t="shared" ca="1" si="130"/>
        <v/>
      </c>
      <c r="EO159" s="68" t="str">
        <f t="shared" ca="1" si="131"/>
        <v/>
      </c>
      <c r="EP159" s="68" t="str">
        <f t="shared" ca="1" si="132"/>
        <v/>
      </c>
      <c r="EQ159" s="68" t="str">
        <f t="shared" ca="1" si="133"/>
        <v/>
      </c>
      <c r="ER159" s="68" t="str">
        <f t="shared" ca="1" si="134"/>
        <v/>
      </c>
    </row>
    <row r="160" spans="1:148" ht="12.75" customHeight="1">
      <c r="A160" s="139" t="str">
        <f>'Test Sample Data'!A160</f>
        <v>Six3os1-2</v>
      </c>
      <c r="B160" s="141" t="s">
        <v>126</v>
      </c>
      <c r="C160" s="22" t="str">
        <f>IF(SUM('Test Sample Data'!C$3:C$194)&gt;10,IF(AND(ISNUMBER('Test Sample Data'!C160),'Test Sample Data'!C160&lt;35,'Test Sample Data'!C160&gt;0),'Test Sample Data'!C160-'Choose Housekeeping Genes'!D$20,35-'Choose Housekeeping Genes'!D$20),"")</f>
        <v/>
      </c>
      <c r="D160" s="22" t="str">
        <f>IF(SUM('Test Sample Data'!D$3:D$194)&gt;10,IF(AND(ISNUMBER('Test Sample Data'!D160),'Test Sample Data'!D160&lt;35,'Test Sample Data'!D160&gt;0),'Test Sample Data'!D160-'Choose Housekeeping Genes'!E$20,35-'Choose Housekeeping Genes'!E$20),"")</f>
        <v/>
      </c>
      <c r="E160" s="22" t="str">
        <f>IF(SUM('Test Sample Data'!E$3:E$194)&gt;10,IF(AND(ISNUMBER('Test Sample Data'!E160),'Test Sample Data'!E160&lt;35,'Test Sample Data'!E160&gt;0),'Test Sample Data'!E160-'Choose Housekeeping Genes'!F$20,35-'Choose Housekeeping Genes'!F$20),"")</f>
        <v/>
      </c>
      <c r="F160" s="22" t="str">
        <f>IF(SUM('Test Sample Data'!F$3:F$194)&gt;10,IF(AND(ISNUMBER('Test Sample Data'!F160),'Test Sample Data'!F160&lt;35,'Test Sample Data'!F160&gt;0),'Test Sample Data'!F160-'Choose Housekeeping Genes'!G$20,35-'Choose Housekeeping Genes'!G$20),"")</f>
        <v/>
      </c>
      <c r="G160" s="22" t="str">
        <f>IF(SUM('Test Sample Data'!G$3:G$194)&gt;10,IF(AND(ISNUMBER('Test Sample Data'!G160),'Test Sample Data'!G160&lt;35,'Test Sample Data'!G160&gt;0),'Test Sample Data'!G160-'Choose Housekeeping Genes'!H$20,35-'Choose Housekeeping Genes'!H$20),"")</f>
        <v/>
      </c>
      <c r="H160" s="22" t="str">
        <f>IF(SUM('Test Sample Data'!H$3:H$194)&gt;10,IF(AND(ISNUMBER('Test Sample Data'!H160),'Test Sample Data'!H160&lt;35,'Test Sample Data'!H160&gt;0),'Test Sample Data'!H160-'Choose Housekeeping Genes'!I$20,35-'Choose Housekeeping Genes'!I$20),"")</f>
        <v/>
      </c>
      <c r="I160" s="22" t="str">
        <f>IF(SUM('Test Sample Data'!I$3:I$194)&gt;10,IF(AND(ISNUMBER('Test Sample Data'!I160),'Test Sample Data'!I160&lt;35,'Test Sample Data'!I160&gt;0),'Test Sample Data'!I160-'Choose Housekeeping Genes'!J$20,35-'Choose Housekeeping Genes'!J$20),"")</f>
        <v/>
      </c>
      <c r="J160" s="22" t="str">
        <f>IF(SUM('Test Sample Data'!J$3:J$194)&gt;10,IF(AND(ISNUMBER('Test Sample Data'!J160),'Test Sample Data'!J160&lt;35,'Test Sample Data'!J160&gt;0),'Test Sample Data'!J160-'Choose Housekeeping Genes'!K$20,35-'Choose Housekeeping Genes'!K$20),"")</f>
        <v/>
      </c>
      <c r="K160" s="22" t="str">
        <f>IF(SUM('Test Sample Data'!K$3:K$194)&gt;10,IF(AND(ISNUMBER('Test Sample Data'!K160),'Test Sample Data'!K160&lt;35,'Test Sample Data'!K160&gt;0),'Test Sample Data'!K160-'Choose Housekeeping Genes'!L$20,35-'Choose Housekeeping Genes'!L$20),"")</f>
        <v/>
      </c>
      <c r="L160" s="22" t="str">
        <f>IF(SUM('Test Sample Data'!L$3:L$194)&gt;10,IF(AND(ISNUMBER('Test Sample Data'!L160),'Test Sample Data'!L160&lt;35,'Test Sample Data'!L160&gt;0),'Test Sample Data'!L160-'Choose Housekeeping Genes'!M$20,35-'Choose Housekeeping Genes'!M$20),"")</f>
        <v/>
      </c>
      <c r="M160" s="22" t="str">
        <f>IF(SUM('Test Sample Data'!M$3:M$194)&gt;10,IF(AND(ISNUMBER('Test Sample Data'!M160),'Test Sample Data'!M160&lt;35,'Test Sample Data'!M160&gt;0),'Test Sample Data'!M160-'Choose Housekeeping Genes'!N$20,35-'Choose Housekeeping Genes'!N$20),"")</f>
        <v/>
      </c>
      <c r="N160" s="22" t="str">
        <f>IF(SUM('Test Sample Data'!N$3:N$194)&gt;10,IF(AND(ISNUMBER('Test Sample Data'!N160),'Test Sample Data'!N160&lt;35,'Test Sample Data'!N160&gt;0),'Test Sample Data'!N160-'Choose Housekeeping Genes'!O$20,35-'Choose Housekeeping Genes'!O$20),"")</f>
        <v/>
      </c>
      <c r="O160" s="22" t="str">
        <f>IF(SUM('Test Sample Data'!O$3:O$194)&gt;10,IF(AND(ISNUMBER('Test Sample Data'!O160),'Test Sample Data'!O160&lt;35,'Test Sample Data'!O160&gt;0),'Test Sample Data'!O160-'Choose Housekeeping Genes'!P$20,35-'Choose Housekeeping Genes'!P$20),"")</f>
        <v/>
      </c>
      <c r="P160" s="22" t="str">
        <f>IF(SUM('Test Sample Data'!P$3:P$194)&gt;10,IF(AND(ISNUMBER('Test Sample Data'!P160),'Test Sample Data'!P160&lt;35,'Test Sample Data'!P160&gt;0),'Test Sample Data'!P160-'Choose Housekeeping Genes'!Q$20,35-'Choose Housekeeping Genes'!Q$20),"")</f>
        <v/>
      </c>
      <c r="Q160" s="22" t="str">
        <f>IF(SUM('Test Sample Data'!Q$3:Q$194)&gt;10,IF(AND(ISNUMBER('Test Sample Data'!Q160),'Test Sample Data'!Q160&lt;35,'Test Sample Data'!Q160&gt;0),'Test Sample Data'!Q160-'Choose Housekeeping Genes'!R$20,35-'Choose Housekeeping Genes'!R$20),"")</f>
        <v/>
      </c>
      <c r="R160" s="22" t="str">
        <f>IF(SUM('Test Sample Data'!R$3:R$194)&gt;10,IF(AND(ISNUMBER('Test Sample Data'!R160),'Test Sample Data'!R160&lt;35,'Test Sample Data'!R160&gt;0),'Test Sample Data'!R160-'Choose Housekeeping Genes'!S$20,35-'Choose Housekeeping Genes'!S$20),"")</f>
        <v/>
      </c>
      <c r="S160" s="22" t="str">
        <f>IF(SUM('Test Sample Data'!S$3:S$194)&gt;10,IF(AND(ISNUMBER('Test Sample Data'!S160),'Test Sample Data'!S160&lt;35,'Test Sample Data'!S160&gt;0),'Test Sample Data'!S160-'Choose Housekeeping Genes'!T$20,35-'Choose Housekeeping Genes'!T$20),"")</f>
        <v/>
      </c>
      <c r="T160" s="22" t="str">
        <f>IF(SUM('Test Sample Data'!T$3:T$194)&gt;10,IF(AND(ISNUMBER('Test Sample Data'!T160),'Test Sample Data'!T160&lt;35,'Test Sample Data'!T160&gt;0),'Test Sample Data'!T160-'Choose Housekeeping Genes'!U$20,35-'Choose Housekeeping Genes'!U$20),"")</f>
        <v/>
      </c>
      <c r="U160" s="22" t="str">
        <f>IF(SUM('Test Sample Data'!U$3:U$194)&gt;10,IF(AND(ISNUMBER('Test Sample Data'!U160),'Test Sample Data'!U160&lt;35,'Test Sample Data'!U160&gt;0),'Test Sample Data'!U160-'Choose Housekeeping Genes'!V$20,35-'Choose Housekeeping Genes'!V$20),"")</f>
        <v/>
      </c>
      <c r="V160" s="22" t="str">
        <f>IF(SUM('Test Sample Data'!V$3:V$194)&gt;10,IF(AND(ISNUMBER('Test Sample Data'!V160),'Test Sample Data'!V160&lt;35,'Test Sample Data'!V160&gt;0),'Test Sample Data'!V160-'Choose Housekeeping Genes'!W$20,35-'Choose Housekeeping Genes'!W$20),"")</f>
        <v/>
      </c>
      <c r="W160" s="144" t="str">
        <f>'Control Sample Data'!A160</f>
        <v>Six3os1-2</v>
      </c>
      <c r="X160" s="145" t="s">
        <v>126</v>
      </c>
      <c r="Y160" s="22" t="str">
        <f>IF(SUM('Control Sample Data'!C$3:C$194)&gt;10,IF(AND(ISNUMBER('Control Sample Data'!C160),'Control Sample Data'!C160&lt;35,'Control Sample Data'!C160&gt;0),'Control Sample Data'!C160-'Choose Housekeeping Genes'!AA$20,35-'Choose Housekeeping Genes'!AA$20),"")</f>
        <v/>
      </c>
      <c r="Z160" s="22" t="str">
        <f>IF(SUM('Control Sample Data'!D$3:D$194)&gt;10,IF(AND(ISNUMBER('Control Sample Data'!D160),'Control Sample Data'!D160&lt;35,'Control Sample Data'!D160&gt;0),'Control Sample Data'!D160-'Choose Housekeeping Genes'!AB$20,35-'Choose Housekeeping Genes'!AB$20),"")</f>
        <v/>
      </c>
      <c r="AA160" s="22" t="str">
        <f>IF(SUM('Control Sample Data'!E$3:E$194)&gt;10,IF(AND(ISNUMBER('Control Sample Data'!E160),'Control Sample Data'!E160&lt;35,'Control Sample Data'!E160&gt;0),'Control Sample Data'!E160-'Choose Housekeeping Genes'!AC$20,35-'Choose Housekeeping Genes'!AC$20),"")</f>
        <v/>
      </c>
      <c r="AB160" s="22" t="str">
        <f>IF(SUM('Control Sample Data'!F$3:F$194)&gt;10,IF(AND(ISNUMBER('Control Sample Data'!F160),'Control Sample Data'!F160&lt;35,'Control Sample Data'!F160&gt;0),'Control Sample Data'!F160-'Choose Housekeeping Genes'!AD$20,35-'Choose Housekeeping Genes'!AD$20),"")</f>
        <v/>
      </c>
      <c r="AC160" s="22" t="str">
        <f>IF(SUM('Control Sample Data'!G$3:G$194)&gt;10,IF(AND(ISNUMBER('Control Sample Data'!G160),'Control Sample Data'!G160&lt;35,'Control Sample Data'!G160&gt;0),'Control Sample Data'!G160-'Choose Housekeeping Genes'!AE$20,35-'Choose Housekeeping Genes'!AE$20),"")</f>
        <v/>
      </c>
      <c r="AD160" s="22" t="str">
        <f>IF(SUM('Control Sample Data'!H$3:H$194)&gt;10,IF(AND(ISNUMBER('Control Sample Data'!H160),'Control Sample Data'!H160&lt;35,'Control Sample Data'!H160&gt;0),'Control Sample Data'!H160-'Choose Housekeeping Genes'!AF$20,35-'Choose Housekeeping Genes'!AF$20),"")</f>
        <v/>
      </c>
      <c r="AE160" s="22" t="str">
        <f>IF(SUM('Control Sample Data'!I$3:I$194)&gt;10,IF(AND(ISNUMBER('Control Sample Data'!I160),'Control Sample Data'!I160&lt;35,'Control Sample Data'!I160&gt;0),'Control Sample Data'!I160-'Choose Housekeeping Genes'!AG$20,35-'Choose Housekeeping Genes'!AG$20),"")</f>
        <v/>
      </c>
      <c r="AF160" s="22" t="str">
        <f>IF(SUM('Control Sample Data'!J$3:J$194)&gt;10,IF(AND(ISNUMBER('Control Sample Data'!J160),'Control Sample Data'!J160&lt;35,'Control Sample Data'!J160&gt;0),'Control Sample Data'!J160-'Choose Housekeeping Genes'!AH$20,35-'Choose Housekeeping Genes'!AH$20),"")</f>
        <v/>
      </c>
      <c r="AG160" s="22" t="str">
        <f>IF(SUM('Control Sample Data'!K$3:K$194)&gt;10,IF(AND(ISNUMBER('Control Sample Data'!K160),'Control Sample Data'!K160&lt;35,'Control Sample Data'!K160&gt;0),'Control Sample Data'!K160-'Choose Housekeeping Genes'!AI$20,35-'Choose Housekeeping Genes'!AI$20),"")</f>
        <v/>
      </c>
      <c r="AH160" s="22" t="str">
        <f>IF(SUM('Control Sample Data'!L$3:L$194)&gt;10,IF(AND(ISNUMBER('Control Sample Data'!L160),'Control Sample Data'!L160&lt;35,'Control Sample Data'!L160&gt;0),'Control Sample Data'!L160-'Choose Housekeeping Genes'!AJ$20,35-'Choose Housekeeping Genes'!AJ$20),"")</f>
        <v/>
      </c>
      <c r="AI160" s="22" t="str">
        <f>IF(SUM('Control Sample Data'!M$3:M$194)&gt;10,IF(AND(ISNUMBER('Control Sample Data'!M160),'Control Sample Data'!M160&lt;35,'Control Sample Data'!M160&gt;0),'Control Sample Data'!M160-'Choose Housekeeping Genes'!AK$20,35-'Choose Housekeeping Genes'!AK$20),"")</f>
        <v/>
      </c>
      <c r="AJ160" s="22" t="str">
        <f>IF(SUM('Control Sample Data'!N$3:N$194)&gt;10,IF(AND(ISNUMBER('Control Sample Data'!N160),'Control Sample Data'!N160&lt;35,'Control Sample Data'!N160&gt;0),'Control Sample Data'!N160-'Choose Housekeeping Genes'!AL$20,35-'Choose Housekeeping Genes'!AL$20),"")</f>
        <v/>
      </c>
      <c r="AK160" s="22" t="str">
        <f>IF(SUM('Control Sample Data'!O$3:O$194)&gt;10,IF(AND(ISNUMBER('Control Sample Data'!O160),'Control Sample Data'!O160&lt;35,'Control Sample Data'!O160&gt;0),'Control Sample Data'!O160-'Choose Housekeeping Genes'!AM$20,35-'Choose Housekeeping Genes'!AM$20),"")</f>
        <v/>
      </c>
      <c r="AL160" s="22" t="str">
        <f>IF(SUM('Control Sample Data'!P$3:P$194)&gt;10,IF(AND(ISNUMBER('Control Sample Data'!P160),'Control Sample Data'!P160&lt;35,'Control Sample Data'!P160&gt;0),'Control Sample Data'!P160-'Choose Housekeeping Genes'!AN$20,35-'Choose Housekeeping Genes'!AN$20),"")</f>
        <v/>
      </c>
      <c r="AM160" s="22" t="str">
        <f>IF(SUM('Control Sample Data'!Q$3:Q$194)&gt;10,IF(AND(ISNUMBER('Control Sample Data'!Q160),'Control Sample Data'!Q160&lt;35,'Control Sample Data'!Q160&gt;0),'Control Sample Data'!Q160-'Choose Housekeeping Genes'!AO$20,35-'Choose Housekeeping Genes'!AO$20),"")</f>
        <v/>
      </c>
      <c r="AN160" s="22" t="str">
        <f>IF(SUM('Control Sample Data'!R$3:R$194)&gt;10,IF(AND(ISNUMBER('Control Sample Data'!R160),'Control Sample Data'!R160&lt;35,'Control Sample Data'!R160&gt;0),'Control Sample Data'!R160-'Choose Housekeeping Genes'!AP$20,35-'Choose Housekeeping Genes'!AP$20),"")</f>
        <v/>
      </c>
      <c r="AO160" s="22" t="str">
        <f>IF(SUM('Control Sample Data'!S$3:S$194)&gt;10,IF(AND(ISNUMBER('Control Sample Data'!S160),'Control Sample Data'!S160&lt;35,'Control Sample Data'!S160&gt;0),'Control Sample Data'!S160-'Choose Housekeeping Genes'!AQ$20,35-'Choose Housekeeping Genes'!AQ$20),"")</f>
        <v/>
      </c>
      <c r="AP160" s="22" t="str">
        <f>IF(SUM('Control Sample Data'!T$3:T$194)&gt;10,IF(AND(ISNUMBER('Control Sample Data'!T160),'Control Sample Data'!T160&lt;35,'Control Sample Data'!T160&gt;0),'Control Sample Data'!T160-'Choose Housekeeping Genes'!AR$20,35-'Choose Housekeeping Genes'!AR$20),"")</f>
        <v/>
      </c>
      <c r="AQ160" s="22" t="str">
        <f>IF(SUM('Control Sample Data'!U$3:U$194)&gt;10,IF(AND(ISNUMBER('Control Sample Data'!U160),'Control Sample Data'!U160&lt;35,'Control Sample Data'!U160&gt;0),'Control Sample Data'!U160-'Choose Housekeeping Genes'!AS$20,35-'Choose Housekeeping Genes'!AS$20),"")</f>
        <v/>
      </c>
      <c r="AR160" s="22" t="str">
        <f>IF(SUM('Control Sample Data'!V$3:V$194)&gt;10,IF(AND(ISNUMBER('Control Sample Data'!V160),'Control Sample Data'!V160&lt;35,'Control Sample Data'!V160&gt;0),'Control Sample Data'!V160-'Choose Housekeeping Genes'!AT$20,35-'Choose Housekeeping Genes'!AT$20),"")</f>
        <v/>
      </c>
      <c r="AS160" s="73" t="str">
        <f>'Control Sample Data'!A160</f>
        <v>Six3os1-2</v>
      </c>
      <c r="AT160" s="21" t="s">
        <v>126</v>
      </c>
      <c r="AU160" s="22" t="str">
        <f ca="1">IF(ISNUMBER(C160-'Choose Housekeeping Genes'!D$12),C160-'Choose Housekeeping Genes'!D$12,"")</f>
        <v/>
      </c>
      <c r="AV160" s="22" t="str">
        <f ca="1">IF(ISNUMBER(D160-'Choose Housekeeping Genes'!E$12),D160-'Choose Housekeeping Genes'!E$12,"")</f>
        <v/>
      </c>
      <c r="AW160" s="22" t="str">
        <f ca="1">IF(ISNUMBER(E160-'Choose Housekeeping Genes'!F$12),E160-'Choose Housekeeping Genes'!F$12,"")</f>
        <v/>
      </c>
      <c r="AX160" s="22" t="str">
        <f ca="1">IF(ISNUMBER(F160-'Choose Housekeeping Genes'!G$12),F160-'Choose Housekeeping Genes'!G$12,"")</f>
        <v/>
      </c>
      <c r="AY160" s="22" t="str">
        <f ca="1">IF(ISNUMBER(G160-'Choose Housekeeping Genes'!H$12),G160-'Choose Housekeeping Genes'!H$12,"")</f>
        <v/>
      </c>
      <c r="AZ160" s="22" t="str">
        <f ca="1">IF(ISNUMBER(H160-'Choose Housekeeping Genes'!I$12),H160-'Choose Housekeeping Genes'!I$12,"")</f>
        <v/>
      </c>
      <c r="BA160" s="22" t="str">
        <f ca="1">IF(ISNUMBER(I160-'Choose Housekeeping Genes'!J$12),I160-'Choose Housekeeping Genes'!J$12,"")</f>
        <v/>
      </c>
      <c r="BB160" s="22" t="str">
        <f ca="1">IF(ISNUMBER(J160-'Choose Housekeeping Genes'!K$12),J160-'Choose Housekeeping Genes'!K$12,"")</f>
        <v/>
      </c>
      <c r="BC160" s="22" t="str">
        <f ca="1">IF(ISNUMBER(K160-'Choose Housekeeping Genes'!L$12),K160-'Choose Housekeeping Genes'!L$12,"")</f>
        <v/>
      </c>
      <c r="BD160" s="22" t="str">
        <f ca="1">IF(ISNUMBER(L160-'Choose Housekeeping Genes'!M$12),L160-'Choose Housekeeping Genes'!M$12,"")</f>
        <v/>
      </c>
      <c r="BE160" s="22" t="str">
        <f ca="1">IF(ISNUMBER(M160-'Choose Housekeeping Genes'!N$12),M160-'Choose Housekeeping Genes'!N$12,"")</f>
        <v/>
      </c>
      <c r="BF160" s="22" t="str">
        <f ca="1">IF(ISNUMBER(N160-'Choose Housekeeping Genes'!O$12),N160-'Choose Housekeeping Genes'!O$12,"")</f>
        <v/>
      </c>
      <c r="BG160" s="22" t="str">
        <f ca="1">IF(ISNUMBER(O160-'Choose Housekeeping Genes'!P$12),O160-'Choose Housekeeping Genes'!P$12,"")</f>
        <v/>
      </c>
      <c r="BH160" s="22" t="str">
        <f ca="1">IF(ISNUMBER(P160-'Choose Housekeeping Genes'!Q$12),P160-'Choose Housekeeping Genes'!Q$12,"")</f>
        <v/>
      </c>
      <c r="BI160" s="22" t="str">
        <f ca="1">IF(ISNUMBER(Q160-'Choose Housekeeping Genes'!R$12),Q160-'Choose Housekeeping Genes'!R$12,"")</f>
        <v/>
      </c>
      <c r="BJ160" s="22" t="str">
        <f ca="1">IF(ISNUMBER(R160-'Choose Housekeeping Genes'!S$12),R160-'Choose Housekeeping Genes'!S$12,"")</f>
        <v/>
      </c>
      <c r="BK160" s="22" t="str">
        <f ca="1">IF(ISNUMBER(S160-'Choose Housekeeping Genes'!T$12),S160-'Choose Housekeeping Genes'!T$12,"")</f>
        <v/>
      </c>
      <c r="BL160" s="22" t="str">
        <f ca="1">IF(ISNUMBER(T160-'Choose Housekeeping Genes'!U$12),T160-'Choose Housekeeping Genes'!U$12,"")</f>
        <v/>
      </c>
      <c r="BM160" s="22" t="str">
        <f ca="1">IF(ISNUMBER(U160-'Choose Housekeeping Genes'!V$12),U160-'Choose Housekeeping Genes'!V$12,"")</f>
        <v/>
      </c>
      <c r="BN160" s="22" t="str">
        <f ca="1">IF(ISNUMBER(V160-'Choose Housekeeping Genes'!W$12),V160-'Choose Housekeeping Genes'!W$12,"")</f>
        <v/>
      </c>
      <c r="BO160" s="147" t="str">
        <f t="shared" si="92"/>
        <v>Six3os1-2</v>
      </c>
      <c r="BP160" s="145" t="s">
        <v>126</v>
      </c>
      <c r="BQ160" s="22" t="str">
        <f ca="1">IF(ISNUMBER(Y160-'Choose Housekeeping Genes'!AA$12),Y160-'Choose Housekeeping Genes'!AA$12,"")</f>
        <v/>
      </c>
      <c r="BR160" s="22" t="str">
        <f ca="1">IF(ISNUMBER(Z160-'Choose Housekeeping Genes'!AB$12),Z160-'Choose Housekeeping Genes'!AB$12,"")</f>
        <v/>
      </c>
      <c r="BS160" s="22" t="str">
        <f ca="1">IF(ISNUMBER(AA160-'Choose Housekeeping Genes'!AC$12),AA160-'Choose Housekeeping Genes'!AC$12,"")</f>
        <v/>
      </c>
      <c r="BT160" s="22" t="str">
        <f ca="1">IF(ISNUMBER(AB160-'Choose Housekeeping Genes'!AD$12),AB160-'Choose Housekeeping Genes'!AD$12,"")</f>
        <v/>
      </c>
      <c r="BU160" s="22" t="str">
        <f ca="1">IF(ISNUMBER(AC160-'Choose Housekeeping Genes'!AE$12),AC160-'Choose Housekeeping Genes'!AE$12,"")</f>
        <v/>
      </c>
      <c r="BV160" s="22" t="str">
        <f ca="1">IF(ISNUMBER(AD160-'Choose Housekeeping Genes'!AF$12),AD160-'Choose Housekeeping Genes'!AF$12,"")</f>
        <v/>
      </c>
      <c r="BW160" s="22" t="str">
        <f ca="1">IF(ISNUMBER(AE160-'Choose Housekeeping Genes'!AG$12),AE160-'Choose Housekeeping Genes'!AG$12,"")</f>
        <v/>
      </c>
      <c r="BX160" s="22" t="str">
        <f ca="1">IF(ISNUMBER(AF160-'Choose Housekeeping Genes'!AH$12),AF160-'Choose Housekeeping Genes'!AH$12,"")</f>
        <v/>
      </c>
      <c r="BY160" s="22" t="str">
        <f ca="1">IF(ISNUMBER(AG160-'Choose Housekeeping Genes'!AI$12),AG160-'Choose Housekeeping Genes'!AI$12,"")</f>
        <v/>
      </c>
      <c r="BZ160" s="22" t="str">
        <f ca="1">IF(ISNUMBER(AH160-'Choose Housekeeping Genes'!AJ$12),AH160-'Choose Housekeeping Genes'!AJ$12,"")</f>
        <v/>
      </c>
      <c r="CA160" s="22" t="str">
        <f ca="1">IF(ISNUMBER(AI160-'Choose Housekeeping Genes'!AK$12),AI160-'Choose Housekeeping Genes'!AK$12,"")</f>
        <v/>
      </c>
      <c r="CB160" s="22" t="str">
        <f ca="1">IF(ISNUMBER(AJ160-'Choose Housekeeping Genes'!AL$12),AJ160-'Choose Housekeeping Genes'!AL$12,"")</f>
        <v/>
      </c>
      <c r="CC160" s="22" t="str">
        <f ca="1">IF(ISNUMBER(AK160-'Choose Housekeeping Genes'!AM$12),AK160-'Choose Housekeeping Genes'!AM$12,"")</f>
        <v/>
      </c>
      <c r="CD160" s="22" t="str">
        <f ca="1">IF(ISNUMBER(AL160-'Choose Housekeeping Genes'!AN$12),AL160-'Choose Housekeeping Genes'!AN$12,"")</f>
        <v/>
      </c>
      <c r="CE160" s="22" t="str">
        <f ca="1">IF(ISNUMBER(AM160-'Choose Housekeeping Genes'!AO$12),AM160-'Choose Housekeeping Genes'!AO$12,"")</f>
        <v/>
      </c>
      <c r="CF160" s="22" t="str">
        <f ca="1">IF(ISNUMBER(AN160-'Choose Housekeeping Genes'!AP$12),AN160-'Choose Housekeeping Genes'!AP$12,"")</f>
        <v/>
      </c>
      <c r="CG160" s="22" t="str">
        <f ca="1">IF(ISNUMBER(AO160-'Choose Housekeeping Genes'!AQ$12),AO160-'Choose Housekeeping Genes'!AQ$12,"")</f>
        <v/>
      </c>
      <c r="CH160" s="22" t="str">
        <f ca="1">IF(ISNUMBER(AP160-'Choose Housekeeping Genes'!AR$12),AP160-'Choose Housekeeping Genes'!AR$12,"")</f>
        <v/>
      </c>
      <c r="CI160" s="22" t="str">
        <f ca="1">IF(ISNUMBER(AQ160-'Choose Housekeeping Genes'!AS$12),AQ160-'Choose Housekeeping Genes'!AS$12,"")</f>
        <v/>
      </c>
      <c r="CJ160" s="22" t="str">
        <f ca="1">IF(ISNUMBER(AR160-'Choose Housekeeping Genes'!AT$12),AR160-'Choose Housekeeping Genes'!AT$12,"")</f>
        <v/>
      </c>
      <c r="CK160" s="69" t="e">
        <f t="shared" ca="1" si="93"/>
        <v>#DIV/0!</v>
      </c>
      <c r="CL160" s="148" t="e">
        <f t="shared" ca="1" si="94"/>
        <v>#DIV/0!</v>
      </c>
      <c r="DA160" s="73" t="str">
        <f>'Transcript table'!C168</f>
        <v>Six3os1-2</v>
      </c>
      <c r="DB160" s="21" t="s">
        <v>126</v>
      </c>
      <c r="DC160" s="68" t="str">
        <f t="shared" ca="1" si="95"/>
        <v/>
      </c>
      <c r="DD160" s="68" t="str">
        <f t="shared" ca="1" si="96"/>
        <v/>
      </c>
      <c r="DE160" s="68" t="str">
        <f t="shared" ca="1" si="97"/>
        <v/>
      </c>
      <c r="DF160" s="68" t="str">
        <f t="shared" ca="1" si="98"/>
        <v/>
      </c>
      <c r="DG160" s="68" t="str">
        <f t="shared" ca="1" si="99"/>
        <v/>
      </c>
      <c r="DH160" s="68" t="str">
        <f t="shared" ca="1" si="100"/>
        <v/>
      </c>
      <c r="DI160" s="68" t="str">
        <f t="shared" ca="1" si="101"/>
        <v/>
      </c>
      <c r="DJ160" s="68" t="str">
        <f t="shared" ca="1" si="102"/>
        <v/>
      </c>
      <c r="DK160" s="68" t="str">
        <f t="shared" ca="1" si="103"/>
        <v/>
      </c>
      <c r="DL160" s="68" t="str">
        <f t="shared" ca="1" si="104"/>
        <v/>
      </c>
      <c r="DM160" s="68" t="str">
        <f t="shared" ca="1" si="105"/>
        <v/>
      </c>
      <c r="DN160" s="68" t="str">
        <f t="shared" ca="1" si="106"/>
        <v/>
      </c>
      <c r="DO160" s="68" t="str">
        <f t="shared" ca="1" si="107"/>
        <v/>
      </c>
      <c r="DP160" s="68" t="str">
        <f t="shared" ca="1" si="108"/>
        <v/>
      </c>
      <c r="DQ160" s="68" t="str">
        <f t="shared" ca="1" si="109"/>
        <v/>
      </c>
      <c r="DR160" s="68" t="str">
        <f t="shared" ca="1" si="110"/>
        <v/>
      </c>
      <c r="DS160" s="68" t="str">
        <f t="shared" ca="1" si="111"/>
        <v/>
      </c>
      <c r="DT160" s="68" t="str">
        <f t="shared" ca="1" si="112"/>
        <v/>
      </c>
      <c r="DU160" s="68" t="str">
        <f t="shared" ca="1" si="113"/>
        <v/>
      </c>
      <c r="DV160" s="68" t="str">
        <f t="shared" ca="1" si="114"/>
        <v/>
      </c>
      <c r="DW160" s="146" t="str">
        <f>'Transcript table'!C168</f>
        <v>Six3os1-2</v>
      </c>
      <c r="DX160" s="145" t="s">
        <v>126</v>
      </c>
      <c r="DY160" s="68" t="str">
        <f t="shared" ca="1" si="115"/>
        <v/>
      </c>
      <c r="DZ160" s="68" t="str">
        <f t="shared" ca="1" si="116"/>
        <v/>
      </c>
      <c r="EA160" s="68" t="str">
        <f t="shared" ca="1" si="117"/>
        <v/>
      </c>
      <c r="EB160" s="68" t="str">
        <f t="shared" ca="1" si="118"/>
        <v/>
      </c>
      <c r="EC160" s="68" t="str">
        <f t="shared" ca="1" si="119"/>
        <v/>
      </c>
      <c r="ED160" s="68" t="str">
        <f t="shared" ca="1" si="120"/>
        <v/>
      </c>
      <c r="EE160" s="68" t="str">
        <f t="shared" ca="1" si="121"/>
        <v/>
      </c>
      <c r="EF160" s="68" t="str">
        <f t="shared" ca="1" si="122"/>
        <v/>
      </c>
      <c r="EG160" s="68" t="str">
        <f t="shared" ca="1" si="123"/>
        <v/>
      </c>
      <c r="EH160" s="68" t="str">
        <f t="shared" ca="1" si="124"/>
        <v/>
      </c>
      <c r="EI160" s="68" t="str">
        <f t="shared" ca="1" si="125"/>
        <v/>
      </c>
      <c r="EJ160" s="68" t="str">
        <f t="shared" ca="1" si="126"/>
        <v/>
      </c>
      <c r="EK160" s="68" t="str">
        <f t="shared" ca="1" si="127"/>
        <v/>
      </c>
      <c r="EL160" s="68" t="str">
        <f t="shared" ca="1" si="128"/>
        <v/>
      </c>
      <c r="EM160" s="68" t="str">
        <f t="shared" ca="1" si="129"/>
        <v/>
      </c>
      <c r="EN160" s="68" t="str">
        <f t="shared" ca="1" si="130"/>
        <v/>
      </c>
      <c r="EO160" s="68" t="str">
        <f t="shared" ca="1" si="131"/>
        <v/>
      </c>
      <c r="EP160" s="68" t="str">
        <f t="shared" ca="1" si="132"/>
        <v/>
      </c>
      <c r="EQ160" s="68" t="str">
        <f t="shared" ca="1" si="133"/>
        <v/>
      </c>
      <c r="ER160" s="68" t="str">
        <f t="shared" ca="1" si="134"/>
        <v/>
      </c>
    </row>
    <row r="161" spans="1:148" ht="12.75" customHeight="1">
      <c r="A161" s="139" t="str">
        <f>'Test Sample Data'!A161</f>
        <v>Six3os1-3</v>
      </c>
      <c r="B161" s="141" t="s">
        <v>124</v>
      </c>
      <c r="C161" s="22" t="str">
        <f>IF(SUM('Test Sample Data'!C$3:C$194)&gt;10,IF(AND(ISNUMBER('Test Sample Data'!C161),'Test Sample Data'!C161&lt;35,'Test Sample Data'!C161&gt;0),'Test Sample Data'!C161-'Choose Housekeeping Genes'!D$20,35-'Choose Housekeeping Genes'!D$20),"")</f>
        <v/>
      </c>
      <c r="D161" s="22" t="str">
        <f>IF(SUM('Test Sample Data'!D$3:D$194)&gt;10,IF(AND(ISNUMBER('Test Sample Data'!D161),'Test Sample Data'!D161&lt;35,'Test Sample Data'!D161&gt;0),'Test Sample Data'!D161-'Choose Housekeeping Genes'!E$20,35-'Choose Housekeeping Genes'!E$20),"")</f>
        <v/>
      </c>
      <c r="E161" s="22" t="str">
        <f>IF(SUM('Test Sample Data'!E$3:E$194)&gt;10,IF(AND(ISNUMBER('Test Sample Data'!E161),'Test Sample Data'!E161&lt;35,'Test Sample Data'!E161&gt;0),'Test Sample Data'!E161-'Choose Housekeeping Genes'!F$20,35-'Choose Housekeeping Genes'!F$20),"")</f>
        <v/>
      </c>
      <c r="F161" s="22" t="str">
        <f>IF(SUM('Test Sample Data'!F$3:F$194)&gt;10,IF(AND(ISNUMBER('Test Sample Data'!F161),'Test Sample Data'!F161&lt;35,'Test Sample Data'!F161&gt;0),'Test Sample Data'!F161-'Choose Housekeeping Genes'!G$20,35-'Choose Housekeeping Genes'!G$20),"")</f>
        <v/>
      </c>
      <c r="G161" s="22" t="str">
        <f>IF(SUM('Test Sample Data'!G$3:G$194)&gt;10,IF(AND(ISNUMBER('Test Sample Data'!G161),'Test Sample Data'!G161&lt;35,'Test Sample Data'!G161&gt;0),'Test Sample Data'!G161-'Choose Housekeeping Genes'!H$20,35-'Choose Housekeeping Genes'!H$20),"")</f>
        <v/>
      </c>
      <c r="H161" s="22" t="str">
        <f>IF(SUM('Test Sample Data'!H$3:H$194)&gt;10,IF(AND(ISNUMBER('Test Sample Data'!H161),'Test Sample Data'!H161&lt;35,'Test Sample Data'!H161&gt;0),'Test Sample Data'!H161-'Choose Housekeeping Genes'!I$20,35-'Choose Housekeeping Genes'!I$20),"")</f>
        <v/>
      </c>
      <c r="I161" s="22" t="str">
        <f>IF(SUM('Test Sample Data'!I$3:I$194)&gt;10,IF(AND(ISNUMBER('Test Sample Data'!I161),'Test Sample Data'!I161&lt;35,'Test Sample Data'!I161&gt;0),'Test Sample Data'!I161-'Choose Housekeeping Genes'!J$20,35-'Choose Housekeeping Genes'!J$20),"")</f>
        <v/>
      </c>
      <c r="J161" s="22" t="str">
        <f>IF(SUM('Test Sample Data'!J$3:J$194)&gt;10,IF(AND(ISNUMBER('Test Sample Data'!J161),'Test Sample Data'!J161&lt;35,'Test Sample Data'!J161&gt;0),'Test Sample Data'!J161-'Choose Housekeeping Genes'!K$20,35-'Choose Housekeeping Genes'!K$20),"")</f>
        <v/>
      </c>
      <c r="K161" s="22" t="str">
        <f>IF(SUM('Test Sample Data'!K$3:K$194)&gt;10,IF(AND(ISNUMBER('Test Sample Data'!K161),'Test Sample Data'!K161&lt;35,'Test Sample Data'!K161&gt;0),'Test Sample Data'!K161-'Choose Housekeeping Genes'!L$20,35-'Choose Housekeeping Genes'!L$20),"")</f>
        <v/>
      </c>
      <c r="L161" s="22" t="str">
        <f>IF(SUM('Test Sample Data'!L$3:L$194)&gt;10,IF(AND(ISNUMBER('Test Sample Data'!L161),'Test Sample Data'!L161&lt;35,'Test Sample Data'!L161&gt;0),'Test Sample Data'!L161-'Choose Housekeeping Genes'!M$20,35-'Choose Housekeeping Genes'!M$20),"")</f>
        <v/>
      </c>
      <c r="M161" s="22" t="str">
        <f>IF(SUM('Test Sample Data'!M$3:M$194)&gt;10,IF(AND(ISNUMBER('Test Sample Data'!M161),'Test Sample Data'!M161&lt;35,'Test Sample Data'!M161&gt;0),'Test Sample Data'!M161-'Choose Housekeeping Genes'!N$20,35-'Choose Housekeeping Genes'!N$20),"")</f>
        <v/>
      </c>
      <c r="N161" s="22" t="str">
        <f>IF(SUM('Test Sample Data'!N$3:N$194)&gt;10,IF(AND(ISNUMBER('Test Sample Data'!N161),'Test Sample Data'!N161&lt;35,'Test Sample Data'!N161&gt;0),'Test Sample Data'!N161-'Choose Housekeeping Genes'!O$20,35-'Choose Housekeeping Genes'!O$20),"")</f>
        <v/>
      </c>
      <c r="O161" s="22" t="str">
        <f>IF(SUM('Test Sample Data'!O$3:O$194)&gt;10,IF(AND(ISNUMBER('Test Sample Data'!O161),'Test Sample Data'!O161&lt;35,'Test Sample Data'!O161&gt;0),'Test Sample Data'!O161-'Choose Housekeeping Genes'!P$20,35-'Choose Housekeeping Genes'!P$20),"")</f>
        <v/>
      </c>
      <c r="P161" s="22" t="str">
        <f>IF(SUM('Test Sample Data'!P$3:P$194)&gt;10,IF(AND(ISNUMBER('Test Sample Data'!P161),'Test Sample Data'!P161&lt;35,'Test Sample Data'!P161&gt;0),'Test Sample Data'!P161-'Choose Housekeeping Genes'!Q$20,35-'Choose Housekeeping Genes'!Q$20),"")</f>
        <v/>
      </c>
      <c r="Q161" s="22" t="str">
        <f>IF(SUM('Test Sample Data'!Q$3:Q$194)&gt;10,IF(AND(ISNUMBER('Test Sample Data'!Q161),'Test Sample Data'!Q161&lt;35,'Test Sample Data'!Q161&gt;0),'Test Sample Data'!Q161-'Choose Housekeeping Genes'!R$20,35-'Choose Housekeeping Genes'!R$20),"")</f>
        <v/>
      </c>
      <c r="R161" s="22" t="str">
        <f>IF(SUM('Test Sample Data'!R$3:R$194)&gt;10,IF(AND(ISNUMBER('Test Sample Data'!R161),'Test Sample Data'!R161&lt;35,'Test Sample Data'!R161&gt;0),'Test Sample Data'!R161-'Choose Housekeeping Genes'!S$20,35-'Choose Housekeeping Genes'!S$20),"")</f>
        <v/>
      </c>
      <c r="S161" s="22" t="str">
        <f>IF(SUM('Test Sample Data'!S$3:S$194)&gt;10,IF(AND(ISNUMBER('Test Sample Data'!S161),'Test Sample Data'!S161&lt;35,'Test Sample Data'!S161&gt;0),'Test Sample Data'!S161-'Choose Housekeeping Genes'!T$20,35-'Choose Housekeeping Genes'!T$20),"")</f>
        <v/>
      </c>
      <c r="T161" s="22" t="str">
        <f>IF(SUM('Test Sample Data'!T$3:T$194)&gt;10,IF(AND(ISNUMBER('Test Sample Data'!T161),'Test Sample Data'!T161&lt;35,'Test Sample Data'!T161&gt;0),'Test Sample Data'!T161-'Choose Housekeeping Genes'!U$20,35-'Choose Housekeeping Genes'!U$20),"")</f>
        <v/>
      </c>
      <c r="U161" s="22" t="str">
        <f>IF(SUM('Test Sample Data'!U$3:U$194)&gt;10,IF(AND(ISNUMBER('Test Sample Data'!U161),'Test Sample Data'!U161&lt;35,'Test Sample Data'!U161&gt;0),'Test Sample Data'!U161-'Choose Housekeeping Genes'!V$20,35-'Choose Housekeeping Genes'!V$20),"")</f>
        <v/>
      </c>
      <c r="V161" s="22" t="str">
        <f>IF(SUM('Test Sample Data'!V$3:V$194)&gt;10,IF(AND(ISNUMBER('Test Sample Data'!V161),'Test Sample Data'!V161&lt;35,'Test Sample Data'!V161&gt;0),'Test Sample Data'!V161-'Choose Housekeeping Genes'!W$20,35-'Choose Housekeeping Genes'!W$20),"")</f>
        <v/>
      </c>
      <c r="W161" s="144" t="str">
        <f>'Control Sample Data'!A161</f>
        <v>Six3os1-3</v>
      </c>
      <c r="X161" s="145" t="s">
        <v>124</v>
      </c>
      <c r="Y161" s="22" t="str">
        <f>IF(SUM('Control Sample Data'!C$3:C$194)&gt;10,IF(AND(ISNUMBER('Control Sample Data'!C161),'Control Sample Data'!C161&lt;35,'Control Sample Data'!C161&gt;0),'Control Sample Data'!C161-'Choose Housekeeping Genes'!AA$20,35-'Choose Housekeeping Genes'!AA$20),"")</f>
        <v/>
      </c>
      <c r="Z161" s="22" t="str">
        <f>IF(SUM('Control Sample Data'!D$3:D$194)&gt;10,IF(AND(ISNUMBER('Control Sample Data'!D161),'Control Sample Data'!D161&lt;35,'Control Sample Data'!D161&gt;0),'Control Sample Data'!D161-'Choose Housekeeping Genes'!AB$20,35-'Choose Housekeeping Genes'!AB$20),"")</f>
        <v/>
      </c>
      <c r="AA161" s="22" t="str">
        <f>IF(SUM('Control Sample Data'!E$3:E$194)&gt;10,IF(AND(ISNUMBER('Control Sample Data'!E161),'Control Sample Data'!E161&lt;35,'Control Sample Data'!E161&gt;0),'Control Sample Data'!E161-'Choose Housekeeping Genes'!AC$20,35-'Choose Housekeeping Genes'!AC$20),"")</f>
        <v/>
      </c>
      <c r="AB161" s="22" t="str">
        <f>IF(SUM('Control Sample Data'!F$3:F$194)&gt;10,IF(AND(ISNUMBER('Control Sample Data'!F161),'Control Sample Data'!F161&lt;35,'Control Sample Data'!F161&gt;0),'Control Sample Data'!F161-'Choose Housekeeping Genes'!AD$20,35-'Choose Housekeeping Genes'!AD$20),"")</f>
        <v/>
      </c>
      <c r="AC161" s="22" t="str">
        <f>IF(SUM('Control Sample Data'!G$3:G$194)&gt;10,IF(AND(ISNUMBER('Control Sample Data'!G161),'Control Sample Data'!G161&lt;35,'Control Sample Data'!G161&gt;0),'Control Sample Data'!G161-'Choose Housekeeping Genes'!AE$20,35-'Choose Housekeeping Genes'!AE$20),"")</f>
        <v/>
      </c>
      <c r="AD161" s="22" t="str">
        <f>IF(SUM('Control Sample Data'!H$3:H$194)&gt;10,IF(AND(ISNUMBER('Control Sample Data'!H161),'Control Sample Data'!H161&lt;35,'Control Sample Data'!H161&gt;0),'Control Sample Data'!H161-'Choose Housekeeping Genes'!AF$20,35-'Choose Housekeeping Genes'!AF$20),"")</f>
        <v/>
      </c>
      <c r="AE161" s="22" t="str">
        <f>IF(SUM('Control Sample Data'!I$3:I$194)&gt;10,IF(AND(ISNUMBER('Control Sample Data'!I161),'Control Sample Data'!I161&lt;35,'Control Sample Data'!I161&gt;0),'Control Sample Data'!I161-'Choose Housekeeping Genes'!AG$20,35-'Choose Housekeeping Genes'!AG$20),"")</f>
        <v/>
      </c>
      <c r="AF161" s="22" t="str">
        <f>IF(SUM('Control Sample Data'!J$3:J$194)&gt;10,IF(AND(ISNUMBER('Control Sample Data'!J161),'Control Sample Data'!J161&lt;35,'Control Sample Data'!J161&gt;0),'Control Sample Data'!J161-'Choose Housekeeping Genes'!AH$20,35-'Choose Housekeeping Genes'!AH$20),"")</f>
        <v/>
      </c>
      <c r="AG161" s="22" t="str">
        <f>IF(SUM('Control Sample Data'!K$3:K$194)&gt;10,IF(AND(ISNUMBER('Control Sample Data'!K161),'Control Sample Data'!K161&lt;35,'Control Sample Data'!K161&gt;0),'Control Sample Data'!K161-'Choose Housekeeping Genes'!AI$20,35-'Choose Housekeeping Genes'!AI$20),"")</f>
        <v/>
      </c>
      <c r="AH161" s="22" t="str">
        <f>IF(SUM('Control Sample Data'!L$3:L$194)&gt;10,IF(AND(ISNUMBER('Control Sample Data'!L161),'Control Sample Data'!L161&lt;35,'Control Sample Data'!L161&gt;0),'Control Sample Data'!L161-'Choose Housekeeping Genes'!AJ$20,35-'Choose Housekeeping Genes'!AJ$20),"")</f>
        <v/>
      </c>
      <c r="AI161" s="22" t="str">
        <f>IF(SUM('Control Sample Data'!M$3:M$194)&gt;10,IF(AND(ISNUMBER('Control Sample Data'!M161),'Control Sample Data'!M161&lt;35,'Control Sample Data'!M161&gt;0),'Control Sample Data'!M161-'Choose Housekeeping Genes'!AK$20,35-'Choose Housekeeping Genes'!AK$20),"")</f>
        <v/>
      </c>
      <c r="AJ161" s="22" t="str">
        <f>IF(SUM('Control Sample Data'!N$3:N$194)&gt;10,IF(AND(ISNUMBER('Control Sample Data'!N161),'Control Sample Data'!N161&lt;35,'Control Sample Data'!N161&gt;0),'Control Sample Data'!N161-'Choose Housekeeping Genes'!AL$20,35-'Choose Housekeeping Genes'!AL$20),"")</f>
        <v/>
      </c>
      <c r="AK161" s="22" t="str">
        <f>IF(SUM('Control Sample Data'!O$3:O$194)&gt;10,IF(AND(ISNUMBER('Control Sample Data'!O161),'Control Sample Data'!O161&lt;35,'Control Sample Data'!O161&gt;0),'Control Sample Data'!O161-'Choose Housekeeping Genes'!AM$20,35-'Choose Housekeeping Genes'!AM$20),"")</f>
        <v/>
      </c>
      <c r="AL161" s="22" t="str">
        <f>IF(SUM('Control Sample Data'!P$3:P$194)&gt;10,IF(AND(ISNUMBER('Control Sample Data'!P161),'Control Sample Data'!P161&lt;35,'Control Sample Data'!P161&gt;0),'Control Sample Data'!P161-'Choose Housekeeping Genes'!AN$20,35-'Choose Housekeeping Genes'!AN$20),"")</f>
        <v/>
      </c>
      <c r="AM161" s="22" t="str">
        <f>IF(SUM('Control Sample Data'!Q$3:Q$194)&gt;10,IF(AND(ISNUMBER('Control Sample Data'!Q161),'Control Sample Data'!Q161&lt;35,'Control Sample Data'!Q161&gt;0),'Control Sample Data'!Q161-'Choose Housekeeping Genes'!AO$20,35-'Choose Housekeeping Genes'!AO$20),"")</f>
        <v/>
      </c>
      <c r="AN161" s="22" t="str">
        <f>IF(SUM('Control Sample Data'!R$3:R$194)&gt;10,IF(AND(ISNUMBER('Control Sample Data'!R161),'Control Sample Data'!R161&lt;35,'Control Sample Data'!R161&gt;0),'Control Sample Data'!R161-'Choose Housekeeping Genes'!AP$20,35-'Choose Housekeeping Genes'!AP$20),"")</f>
        <v/>
      </c>
      <c r="AO161" s="22" t="str">
        <f>IF(SUM('Control Sample Data'!S$3:S$194)&gt;10,IF(AND(ISNUMBER('Control Sample Data'!S161),'Control Sample Data'!S161&lt;35,'Control Sample Data'!S161&gt;0),'Control Sample Data'!S161-'Choose Housekeeping Genes'!AQ$20,35-'Choose Housekeeping Genes'!AQ$20),"")</f>
        <v/>
      </c>
      <c r="AP161" s="22" t="str">
        <f>IF(SUM('Control Sample Data'!T$3:T$194)&gt;10,IF(AND(ISNUMBER('Control Sample Data'!T161),'Control Sample Data'!T161&lt;35,'Control Sample Data'!T161&gt;0),'Control Sample Data'!T161-'Choose Housekeeping Genes'!AR$20,35-'Choose Housekeeping Genes'!AR$20),"")</f>
        <v/>
      </c>
      <c r="AQ161" s="22" t="str">
        <f>IF(SUM('Control Sample Data'!U$3:U$194)&gt;10,IF(AND(ISNUMBER('Control Sample Data'!U161),'Control Sample Data'!U161&lt;35,'Control Sample Data'!U161&gt;0),'Control Sample Data'!U161-'Choose Housekeeping Genes'!AS$20,35-'Choose Housekeeping Genes'!AS$20),"")</f>
        <v/>
      </c>
      <c r="AR161" s="22" t="str">
        <f>IF(SUM('Control Sample Data'!V$3:V$194)&gt;10,IF(AND(ISNUMBER('Control Sample Data'!V161),'Control Sample Data'!V161&lt;35,'Control Sample Data'!V161&gt;0),'Control Sample Data'!V161-'Choose Housekeeping Genes'!AT$20,35-'Choose Housekeeping Genes'!AT$20),"")</f>
        <v/>
      </c>
      <c r="AS161" s="73" t="str">
        <f>'Control Sample Data'!A161</f>
        <v>Six3os1-3</v>
      </c>
      <c r="AT161" s="21" t="s">
        <v>124</v>
      </c>
      <c r="AU161" s="22" t="str">
        <f ca="1">IF(ISNUMBER(C161-'Choose Housekeeping Genes'!D$12),C161-'Choose Housekeeping Genes'!D$12,"")</f>
        <v/>
      </c>
      <c r="AV161" s="22" t="str">
        <f ca="1">IF(ISNUMBER(D161-'Choose Housekeeping Genes'!E$12),D161-'Choose Housekeeping Genes'!E$12,"")</f>
        <v/>
      </c>
      <c r="AW161" s="22" t="str">
        <f ca="1">IF(ISNUMBER(E161-'Choose Housekeeping Genes'!F$12),E161-'Choose Housekeeping Genes'!F$12,"")</f>
        <v/>
      </c>
      <c r="AX161" s="22" t="str">
        <f ca="1">IF(ISNUMBER(F161-'Choose Housekeeping Genes'!G$12),F161-'Choose Housekeeping Genes'!G$12,"")</f>
        <v/>
      </c>
      <c r="AY161" s="22" t="str">
        <f ca="1">IF(ISNUMBER(G161-'Choose Housekeeping Genes'!H$12),G161-'Choose Housekeeping Genes'!H$12,"")</f>
        <v/>
      </c>
      <c r="AZ161" s="22" t="str">
        <f ca="1">IF(ISNUMBER(H161-'Choose Housekeeping Genes'!I$12),H161-'Choose Housekeeping Genes'!I$12,"")</f>
        <v/>
      </c>
      <c r="BA161" s="22" t="str">
        <f ca="1">IF(ISNUMBER(I161-'Choose Housekeeping Genes'!J$12),I161-'Choose Housekeeping Genes'!J$12,"")</f>
        <v/>
      </c>
      <c r="BB161" s="22" t="str">
        <f ca="1">IF(ISNUMBER(J161-'Choose Housekeeping Genes'!K$12),J161-'Choose Housekeeping Genes'!K$12,"")</f>
        <v/>
      </c>
      <c r="BC161" s="22" t="str">
        <f ca="1">IF(ISNUMBER(K161-'Choose Housekeeping Genes'!L$12),K161-'Choose Housekeeping Genes'!L$12,"")</f>
        <v/>
      </c>
      <c r="BD161" s="22" t="str">
        <f ca="1">IF(ISNUMBER(L161-'Choose Housekeeping Genes'!M$12),L161-'Choose Housekeeping Genes'!M$12,"")</f>
        <v/>
      </c>
      <c r="BE161" s="22" t="str">
        <f ca="1">IF(ISNUMBER(M161-'Choose Housekeeping Genes'!N$12),M161-'Choose Housekeeping Genes'!N$12,"")</f>
        <v/>
      </c>
      <c r="BF161" s="22" t="str">
        <f ca="1">IF(ISNUMBER(N161-'Choose Housekeeping Genes'!O$12),N161-'Choose Housekeeping Genes'!O$12,"")</f>
        <v/>
      </c>
      <c r="BG161" s="22" t="str">
        <f ca="1">IF(ISNUMBER(O161-'Choose Housekeeping Genes'!P$12),O161-'Choose Housekeeping Genes'!P$12,"")</f>
        <v/>
      </c>
      <c r="BH161" s="22" t="str">
        <f ca="1">IF(ISNUMBER(P161-'Choose Housekeeping Genes'!Q$12),P161-'Choose Housekeeping Genes'!Q$12,"")</f>
        <v/>
      </c>
      <c r="BI161" s="22" t="str">
        <f ca="1">IF(ISNUMBER(Q161-'Choose Housekeeping Genes'!R$12),Q161-'Choose Housekeeping Genes'!R$12,"")</f>
        <v/>
      </c>
      <c r="BJ161" s="22" t="str">
        <f ca="1">IF(ISNUMBER(R161-'Choose Housekeeping Genes'!S$12),R161-'Choose Housekeeping Genes'!S$12,"")</f>
        <v/>
      </c>
      <c r="BK161" s="22" t="str">
        <f ca="1">IF(ISNUMBER(S161-'Choose Housekeeping Genes'!T$12),S161-'Choose Housekeeping Genes'!T$12,"")</f>
        <v/>
      </c>
      <c r="BL161" s="22" t="str">
        <f ca="1">IF(ISNUMBER(T161-'Choose Housekeeping Genes'!U$12),T161-'Choose Housekeeping Genes'!U$12,"")</f>
        <v/>
      </c>
      <c r="BM161" s="22" t="str">
        <f ca="1">IF(ISNUMBER(U161-'Choose Housekeeping Genes'!V$12),U161-'Choose Housekeeping Genes'!V$12,"")</f>
        <v/>
      </c>
      <c r="BN161" s="22" t="str">
        <f ca="1">IF(ISNUMBER(V161-'Choose Housekeeping Genes'!W$12),V161-'Choose Housekeeping Genes'!W$12,"")</f>
        <v/>
      </c>
      <c r="BO161" s="147" t="str">
        <f t="shared" si="92"/>
        <v>Six3os1-3</v>
      </c>
      <c r="BP161" s="145" t="s">
        <v>124</v>
      </c>
      <c r="BQ161" s="22" t="str">
        <f ca="1">IF(ISNUMBER(Y161-'Choose Housekeeping Genes'!AA$12),Y161-'Choose Housekeeping Genes'!AA$12,"")</f>
        <v/>
      </c>
      <c r="BR161" s="22" t="str">
        <f ca="1">IF(ISNUMBER(Z161-'Choose Housekeeping Genes'!AB$12),Z161-'Choose Housekeeping Genes'!AB$12,"")</f>
        <v/>
      </c>
      <c r="BS161" s="22" t="str">
        <f ca="1">IF(ISNUMBER(AA161-'Choose Housekeeping Genes'!AC$12),AA161-'Choose Housekeeping Genes'!AC$12,"")</f>
        <v/>
      </c>
      <c r="BT161" s="22" t="str">
        <f ca="1">IF(ISNUMBER(AB161-'Choose Housekeeping Genes'!AD$12),AB161-'Choose Housekeeping Genes'!AD$12,"")</f>
        <v/>
      </c>
      <c r="BU161" s="22" t="str">
        <f ca="1">IF(ISNUMBER(AC161-'Choose Housekeeping Genes'!AE$12),AC161-'Choose Housekeeping Genes'!AE$12,"")</f>
        <v/>
      </c>
      <c r="BV161" s="22" t="str">
        <f ca="1">IF(ISNUMBER(AD161-'Choose Housekeeping Genes'!AF$12),AD161-'Choose Housekeeping Genes'!AF$12,"")</f>
        <v/>
      </c>
      <c r="BW161" s="22" t="str">
        <f ca="1">IF(ISNUMBER(AE161-'Choose Housekeeping Genes'!AG$12),AE161-'Choose Housekeeping Genes'!AG$12,"")</f>
        <v/>
      </c>
      <c r="BX161" s="22" t="str">
        <f ca="1">IF(ISNUMBER(AF161-'Choose Housekeeping Genes'!AH$12),AF161-'Choose Housekeeping Genes'!AH$12,"")</f>
        <v/>
      </c>
      <c r="BY161" s="22" t="str">
        <f ca="1">IF(ISNUMBER(AG161-'Choose Housekeeping Genes'!AI$12),AG161-'Choose Housekeeping Genes'!AI$12,"")</f>
        <v/>
      </c>
      <c r="BZ161" s="22" t="str">
        <f ca="1">IF(ISNUMBER(AH161-'Choose Housekeeping Genes'!AJ$12),AH161-'Choose Housekeeping Genes'!AJ$12,"")</f>
        <v/>
      </c>
      <c r="CA161" s="22" t="str">
        <f ca="1">IF(ISNUMBER(AI161-'Choose Housekeeping Genes'!AK$12),AI161-'Choose Housekeeping Genes'!AK$12,"")</f>
        <v/>
      </c>
      <c r="CB161" s="22" t="str">
        <f ca="1">IF(ISNUMBER(AJ161-'Choose Housekeeping Genes'!AL$12),AJ161-'Choose Housekeeping Genes'!AL$12,"")</f>
        <v/>
      </c>
      <c r="CC161" s="22" t="str">
        <f ca="1">IF(ISNUMBER(AK161-'Choose Housekeeping Genes'!AM$12),AK161-'Choose Housekeeping Genes'!AM$12,"")</f>
        <v/>
      </c>
      <c r="CD161" s="22" t="str">
        <f ca="1">IF(ISNUMBER(AL161-'Choose Housekeeping Genes'!AN$12),AL161-'Choose Housekeeping Genes'!AN$12,"")</f>
        <v/>
      </c>
      <c r="CE161" s="22" t="str">
        <f ca="1">IF(ISNUMBER(AM161-'Choose Housekeeping Genes'!AO$12),AM161-'Choose Housekeeping Genes'!AO$12,"")</f>
        <v/>
      </c>
      <c r="CF161" s="22" t="str">
        <f ca="1">IF(ISNUMBER(AN161-'Choose Housekeeping Genes'!AP$12),AN161-'Choose Housekeeping Genes'!AP$12,"")</f>
        <v/>
      </c>
      <c r="CG161" s="22" t="str">
        <f ca="1">IF(ISNUMBER(AO161-'Choose Housekeeping Genes'!AQ$12),AO161-'Choose Housekeeping Genes'!AQ$12,"")</f>
        <v/>
      </c>
      <c r="CH161" s="22" t="str">
        <f ca="1">IF(ISNUMBER(AP161-'Choose Housekeeping Genes'!AR$12),AP161-'Choose Housekeeping Genes'!AR$12,"")</f>
        <v/>
      </c>
      <c r="CI161" s="22" t="str">
        <f ca="1">IF(ISNUMBER(AQ161-'Choose Housekeeping Genes'!AS$12),AQ161-'Choose Housekeeping Genes'!AS$12,"")</f>
        <v/>
      </c>
      <c r="CJ161" s="22" t="str">
        <f ca="1">IF(ISNUMBER(AR161-'Choose Housekeeping Genes'!AT$12),AR161-'Choose Housekeeping Genes'!AT$12,"")</f>
        <v/>
      </c>
      <c r="CK161" s="69" t="e">
        <f t="shared" ca="1" si="93"/>
        <v>#DIV/0!</v>
      </c>
      <c r="CL161" s="148" t="e">
        <f t="shared" ca="1" si="94"/>
        <v>#DIV/0!</v>
      </c>
      <c r="DA161" s="73" t="str">
        <f>'Transcript table'!C169</f>
        <v>Six3os1-3</v>
      </c>
      <c r="DB161" s="21" t="s">
        <v>124</v>
      </c>
      <c r="DC161" s="68" t="str">
        <f t="shared" ca="1" si="95"/>
        <v/>
      </c>
      <c r="DD161" s="68" t="str">
        <f t="shared" ca="1" si="96"/>
        <v/>
      </c>
      <c r="DE161" s="68" t="str">
        <f t="shared" ca="1" si="97"/>
        <v/>
      </c>
      <c r="DF161" s="68" t="str">
        <f t="shared" ca="1" si="98"/>
        <v/>
      </c>
      <c r="DG161" s="68" t="str">
        <f t="shared" ca="1" si="99"/>
        <v/>
      </c>
      <c r="DH161" s="68" t="str">
        <f t="shared" ca="1" si="100"/>
        <v/>
      </c>
      <c r="DI161" s="68" t="str">
        <f t="shared" ca="1" si="101"/>
        <v/>
      </c>
      <c r="DJ161" s="68" t="str">
        <f t="shared" ca="1" si="102"/>
        <v/>
      </c>
      <c r="DK161" s="68" t="str">
        <f t="shared" ca="1" si="103"/>
        <v/>
      </c>
      <c r="DL161" s="68" t="str">
        <f t="shared" ca="1" si="104"/>
        <v/>
      </c>
      <c r="DM161" s="68" t="str">
        <f t="shared" ca="1" si="105"/>
        <v/>
      </c>
      <c r="DN161" s="68" t="str">
        <f t="shared" ca="1" si="106"/>
        <v/>
      </c>
      <c r="DO161" s="68" t="str">
        <f t="shared" ca="1" si="107"/>
        <v/>
      </c>
      <c r="DP161" s="68" t="str">
        <f t="shared" ca="1" si="108"/>
        <v/>
      </c>
      <c r="DQ161" s="68" t="str">
        <f t="shared" ca="1" si="109"/>
        <v/>
      </c>
      <c r="DR161" s="68" t="str">
        <f t="shared" ca="1" si="110"/>
        <v/>
      </c>
      <c r="DS161" s="68" t="str">
        <f t="shared" ca="1" si="111"/>
        <v/>
      </c>
      <c r="DT161" s="68" t="str">
        <f t="shared" ca="1" si="112"/>
        <v/>
      </c>
      <c r="DU161" s="68" t="str">
        <f t="shared" ca="1" si="113"/>
        <v/>
      </c>
      <c r="DV161" s="68" t="str">
        <f t="shared" ca="1" si="114"/>
        <v/>
      </c>
      <c r="DW161" s="146" t="str">
        <f>'Transcript table'!C169</f>
        <v>Six3os1-3</v>
      </c>
      <c r="DX161" s="145" t="s">
        <v>124</v>
      </c>
      <c r="DY161" s="68" t="str">
        <f t="shared" ca="1" si="115"/>
        <v/>
      </c>
      <c r="DZ161" s="68" t="str">
        <f t="shared" ca="1" si="116"/>
        <v/>
      </c>
      <c r="EA161" s="68" t="str">
        <f t="shared" ca="1" si="117"/>
        <v/>
      </c>
      <c r="EB161" s="68" t="str">
        <f t="shared" ca="1" si="118"/>
        <v/>
      </c>
      <c r="EC161" s="68" t="str">
        <f t="shared" ca="1" si="119"/>
        <v/>
      </c>
      <c r="ED161" s="68" t="str">
        <f t="shared" ca="1" si="120"/>
        <v/>
      </c>
      <c r="EE161" s="68" t="str">
        <f t="shared" ca="1" si="121"/>
        <v/>
      </c>
      <c r="EF161" s="68" t="str">
        <f t="shared" ca="1" si="122"/>
        <v/>
      </c>
      <c r="EG161" s="68" t="str">
        <f t="shared" ca="1" si="123"/>
        <v/>
      </c>
      <c r="EH161" s="68" t="str">
        <f t="shared" ca="1" si="124"/>
        <v/>
      </c>
      <c r="EI161" s="68" t="str">
        <f t="shared" ca="1" si="125"/>
        <v/>
      </c>
      <c r="EJ161" s="68" t="str">
        <f t="shared" ca="1" si="126"/>
        <v/>
      </c>
      <c r="EK161" s="68" t="str">
        <f t="shared" ca="1" si="127"/>
        <v/>
      </c>
      <c r="EL161" s="68" t="str">
        <f t="shared" ca="1" si="128"/>
        <v/>
      </c>
      <c r="EM161" s="68" t="str">
        <f t="shared" ca="1" si="129"/>
        <v/>
      </c>
      <c r="EN161" s="68" t="str">
        <f t="shared" ca="1" si="130"/>
        <v/>
      </c>
      <c r="EO161" s="68" t="str">
        <f t="shared" ca="1" si="131"/>
        <v/>
      </c>
      <c r="EP161" s="68" t="str">
        <f t="shared" ca="1" si="132"/>
        <v/>
      </c>
      <c r="EQ161" s="68" t="str">
        <f t="shared" ca="1" si="133"/>
        <v/>
      </c>
      <c r="ER161" s="68" t="str">
        <f t="shared" ca="1" si="134"/>
        <v/>
      </c>
    </row>
    <row r="162" spans="1:148" ht="12.75" customHeight="1">
      <c r="A162" s="139" t="str">
        <f>'Test Sample Data'!A162</f>
        <v>Six3os1-4</v>
      </c>
      <c r="B162" s="141" t="s">
        <v>122</v>
      </c>
      <c r="C162" s="22" t="str">
        <f>IF(SUM('Test Sample Data'!C$3:C$194)&gt;10,IF(AND(ISNUMBER('Test Sample Data'!C162),'Test Sample Data'!C162&lt;35,'Test Sample Data'!C162&gt;0),'Test Sample Data'!C162-'Choose Housekeeping Genes'!D$20,35-'Choose Housekeeping Genes'!D$20),"")</f>
        <v/>
      </c>
      <c r="D162" s="22" t="str">
        <f>IF(SUM('Test Sample Data'!D$3:D$194)&gt;10,IF(AND(ISNUMBER('Test Sample Data'!D162),'Test Sample Data'!D162&lt;35,'Test Sample Data'!D162&gt;0),'Test Sample Data'!D162-'Choose Housekeeping Genes'!E$20,35-'Choose Housekeeping Genes'!E$20),"")</f>
        <v/>
      </c>
      <c r="E162" s="22" t="str">
        <f>IF(SUM('Test Sample Data'!E$3:E$194)&gt;10,IF(AND(ISNUMBER('Test Sample Data'!E162),'Test Sample Data'!E162&lt;35,'Test Sample Data'!E162&gt;0),'Test Sample Data'!E162-'Choose Housekeeping Genes'!F$20,35-'Choose Housekeeping Genes'!F$20),"")</f>
        <v/>
      </c>
      <c r="F162" s="22" t="str">
        <f>IF(SUM('Test Sample Data'!F$3:F$194)&gt;10,IF(AND(ISNUMBER('Test Sample Data'!F162),'Test Sample Data'!F162&lt;35,'Test Sample Data'!F162&gt;0),'Test Sample Data'!F162-'Choose Housekeeping Genes'!G$20,35-'Choose Housekeeping Genes'!G$20),"")</f>
        <v/>
      </c>
      <c r="G162" s="22" t="str">
        <f>IF(SUM('Test Sample Data'!G$3:G$194)&gt;10,IF(AND(ISNUMBER('Test Sample Data'!G162),'Test Sample Data'!G162&lt;35,'Test Sample Data'!G162&gt;0),'Test Sample Data'!G162-'Choose Housekeeping Genes'!H$20,35-'Choose Housekeeping Genes'!H$20),"")</f>
        <v/>
      </c>
      <c r="H162" s="22" t="str">
        <f>IF(SUM('Test Sample Data'!H$3:H$194)&gt;10,IF(AND(ISNUMBER('Test Sample Data'!H162),'Test Sample Data'!H162&lt;35,'Test Sample Data'!H162&gt;0),'Test Sample Data'!H162-'Choose Housekeeping Genes'!I$20,35-'Choose Housekeeping Genes'!I$20),"")</f>
        <v/>
      </c>
      <c r="I162" s="22" t="str">
        <f>IF(SUM('Test Sample Data'!I$3:I$194)&gt;10,IF(AND(ISNUMBER('Test Sample Data'!I162),'Test Sample Data'!I162&lt;35,'Test Sample Data'!I162&gt;0),'Test Sample Data'!I162-'Choose Housekeeping Genes'!J$20,35-'Choose Housekeeping Genes'!J$20),"")</f>
        <v/>
      </c>
      <c r="J162" s="22" t="str">
        <f>IF(SUM('Test Sample Data'!J$3:J$194)&gt;10,IF(AND(ISNUMBER('Test Sample Data'!J162),'Test Sample Data'!J162&lt;35,'Test Sample Data'!J162&gt;0),'Test Sample Data'!J162-'Choose Housekeeping Genes'!K$20,35-'Choose Housekeeping Genes'!K$20),"")</f>
        <v/>
      </c>
      <c r="K162" s="22" t="str">
        <f>IF(SUM('Test Sample Data'!K$3:K$194)&gt;10,IF(AND(ISNUMBER('Test Sample Data'!K162),'Test Sample Data'!K162&lt;35,'Test Sample Data'!K162&gt;0),'Test Sample Data'!K162-'Choose Housekeeping Genes'!L$20,35-'Choose Housekeeping Genes'!L$20),"")</f>
        <v/>
      </c>
      <c r="L162" s="22" t="str">
        <f>IF(SUM('Test Sample Data'!L$3:L$194)&gt;10,IF(AND(ISNUMBER('Test Sample Data'!L162),'Test Sample Data'!L162&lt;35,'Test Sample Data'!L162&gt;0),'Test Sample Data'!L162-'Choose Housekeeping Genes'!M$20,35-'Choose Housekeeping Genes'!M$20),"")</f>
        <v/>
      </c>
      <c r="M162" s="22" t="str">
        <f>IF(SUM('Test Sample Data'!M$3:M$194)&gt;10,IF(AND(ISNUMBER('Test Sample Data'!M162),'Test Sample Data'!M162&lt;35,'Test Sample Data'!M162&gt;0),'Test Sample Data'!M162-'Choose Housekeeping Genes'!N$20,35-'Choose Housekeeping Genes'!N$20),"")</f>
        <v/>
      </c>
      <c r="N162" s="22" t="str">
        <f>IF(SUM('Test Sample Data'!N$3:N$194)&gt;10,IF(AND(ISNUMBER('Test Sample Data'!N162),'Test Sample Data'!N162&lt;35,'Test Sample Data'!N162&gt;0),'Test Sample Data'!N162-'Choose Housekeeping Genes'!O$20,35-'Choose Housekeeping Genes'!O$20),"")</f>
        <v/>
      </c>
      <c r="O162" s="22" t="str">
        <f>IF(SUM('Test Sample Data'!O$3:O$194)&gt;10,IF(AND(ISNUMBER('Test Sample Data'!O162),'Test Sample Data'!O162&lt;35,'Test Sample Data'!O162&gt;0),'Test Sample Data'!O162-'Choose Housekeeping Genes'!P$20,35-'Choose Housekeeping Genes'!P$20),"")</f>
        <v/>
      </c>
      <c r="P162" s="22" t="str">
        <f>IF(SUM('Test Sample Data'!P$3:P$194)&gt;10,IF(AND(ISNUMBER('Test Sample Data'!P162),'Test Sample Data'!P162&lt;35,'Test Sample Data'!P162&gt;0),'Test Sample Data'!P162-'Choose Housekeeping Genes'!Q$20,35-'Choose Housekeeping Genes'!Q$20),"")</f>
        <v/>
      </c>
      <c r="Q162" s="22" t="str">
        <f>IF(SUM('Test Sample Data'!Q$3:Q$194)&gt;10,IF(AND(ISNUMBER('Test Sample Data'!Q162),'Test Sample Data'!Q162&lt;35,'Test Sample Data'!Q162&gt;0),'Test Sample Data'!Q162-'Choose Housekeeping Genes'!R$20,35-'Choose Housekeeping Genes'!R$20),"")</f>
        <v/>
      </c>
      <c r="R162" s="22" t="str">
        <f>IF(SUM('Test Sample Data'!R$3:R$194)&gt;10,IF(AND(ISNUMBER('Test Sample Data'!R162),'Test Sample Data'!R162&lt;35,'Test Sample Data'!R162&gt;0),'Test Sample Data'!R162-'Choose Housekeeping Genes'!S$20,35-'Choose Housekeeping Genes'!S$20),"")</f>
        <v/>
      </c>
      <c r="S162" s="22" t="str">
        <f>IF(SUM('Test Sample Data'!S$3:S$194)&gt;10,IF(AND(ISNUMBER('Test Sample Data'!S162),'Test Sample Data'!S162&lt;35,'Test Sample Data'!S162&gt;0),'Test Sample Data'!S162-'Choose Housekeeping Genes'!T$20,35-'Choose Housekeeping Genes'!T$20),"")</f>
        <v/>
      </c>
      <c r="T162" s="22" t="str">
        <f>IF(SUM('Test Sample Data'!T$3:T$194)&gt;10,IF(AND(ISNUMBER('Test Sample Data'!T162),'Test Sample Data'!T162&lt;35,'Test Sample Data'!T162&gt;0),'Test Sample Data'!T162-'Choose Housekeeping Genes'!U$20,35-'Choose Housekeeping Genes'!U$20),"")</f>
        <v/>
      </c>
      <c r="U162" s="22" t="str">
        <f>IF(SUM('Test Sample Data'!U$3:U$194)&gt;10,IF(AND(ISNUMBER('Test Sample Data'!U162),'Test Sample Data'!U162&lt;35,'Test Sample Data'!U162&gt;0),'Test Sample Data'!U162-'Choose Housekeeping Genes'!V$20,35-'Choose Housekeeping Genes'!V$20),"")</f>
        <v/>
      </c>
      <c r="V162" s="22" t="str">
        <f>IF(SUM('Test Sample Data'!V$3:V$194)&gt;10,IF(AND(ISNUMBER('Test Sample Data'!V162),'Test Sample Data'!V162&lt;35,'Test Sample Data'!V162&gt;0),'Test Sample Data'!V162-'Choose Housekeeping Genes'!W$20,35-'Choose Housekeeping Genes'!W$20),"")</f>
        <v/>
      </c>
      <c r="W162" s="144" t="str">
        <f>'Control Sample Data'!A162</f>
        <v>Six3os1-4</v>
      </c>
      <c r="X162" s="145" t="s">
        <v>122</v>
      </c>
      <c r="Y162" s="22" t="str">
        <f>IF(SUM('Control Sample Data'!C$3:C$194)&gt;10,IF(AND(ISNUMBER('Control Sample Data'!C162),'Control Sample Data'!C162&lt;35,'Control Sample Data'!C162&gt;0),'Control Sample Data'!C162-'Choose Housekeeping Genes'!AA$20,35-'Choose Housekeeping Genes'!AA$20),"")</f>
        <v/>
      </c>
      <c r="Z162" s="22" t="str">
        <f>IF(SUM('Control Sample Data'!D$3:D$194)&gt;10,IF(AND(ISNUMBER('Control Sample Data'!D162),'Control Sample Data'!D162&lt;35,'Control Sample Data'!D162&gt;0),'Control Sample Data'!D162-'Choose Housekeeping Genes'!AB$20,35-'Choose Housekeeping Genes'!AB$20),"")</f>
        <v/>
      </c>
      <c r="AA162" s="22" t="str">
        <f>IF(SUM('Control Sample Data'!E$3:E$194)&gt;10,IF(AND(ISNUMBER('Control Sample Data'!E162),'Control Sample Data'!E162&lt;35,'Control Sample Data'!E162&gt;0),'Control Sample Data'!E162-'Choose Housekeeping Genes'!AC$20,35-'Choose Housekeeping Genes'!AC$20),"")</f>
        <v/>
      </c>
      <c r="AB162" s="22" t="str">
        <f>IF(SUM('Control Sample Data'!F$3:F$194)&gt;10,IF(AND(ISNUMBER('Control Sample Data'!F162),'Control Sample Data'!F162&lt;35,'Control Sample Data'!F162&gt;0),'Control Sample Data'!F162-'Choose Housekeeping Genes'!AD$20,35-'Choose Housekeeping Genes'!AD$20),"")</f>
        <v/>
      </c>
      <c r="AC162" s="22" t="str">
        <f>IF(SUM('Control Sample Data'!G$3:G$194)&gt;10,IF(AND(ISNUMBER('Control Sample Data'!G162),'Control Sample Data'!G162&lt;35,'Control Sample Data'!G162&gt;0),'Control Sample Data'!G162-'Choose Housekeeping Genes'!AE$20,35-'Choose Housekeeping Genes'!AE$20),"")</f>
        <v/>
      </c>
      <c r="AD162" s="22" t="str">
        <f>IF(SUM('Control Sample Data'!H$3:H$194)&gt;10,IF(AND(ISNUMBER('Control Sample Data'!H162),'Control Sample Data'!H162&lt;35,'Control Sample Data'!H162&gt;0),'Control Sample Data'!H162-'Choose Housekeeping Genes'!AF$20,35-'Choose Housekeeping Genes'!AF$20),"")</f>
        <v/>
      </c>
      <c r="AE162" s="22" t="str">
        <f>IF(SUM('Control Sample Data'!I$3:I$194)&gt;10,IF(AND(ISNUMBER('Control Sample Data'!I162),'Control Sample Data'!I162&lt;35,'Control Sample Data'!I162&gt;0),'Control Sample Data'!I162-'Choose Housekeeping Genes'!AG$20,35-'Choose Housekeeping Genes'!AG$20),"")</f>
        <v/>
      </c>
      <c r="AF162" s="22" t="str">
        <f>IF(SUM('Control Sample Data'!J$3:J$194)&gt;10,IF(AND(ISNUMBER('Control Sample Data'!J162),'Control Sample Data'!J162&lt;35,'Control Sample Data'!J162&gt;0),'Control Sample Data'!J162-'Choose Housekeeping Genes'!AH$20,35-'Choose Housekeeping Genes'!AH$20),"")</f>
        <v/>
      </c>
      <c r="AG162" s="22" t="str">
        <f>IF(SUM('Control Sample Data'!K$3:K$194)&gt;10,IF(AND(ISNUMBER('Control Sample Data'!K162),'Control Sample Data'!K162&lt;35,'Control Sample Data'!K162&gt;0),'Control Sample Data'!K162-'Choose Housekeeping Genes'!AI$20,35-'Choose Housekeeping Genes'!AI$20),"")</f>
        <v/>
      </c>
      <c r="AH162" s="22" t="str">
        <f>IF(SUM('Control Sample Data'!L$3:L$194)&gt;10,IF(AND(ISNUMBER('Control Sample Data'!L162),'Control Sample Data'!L162&lt;35,'Control Sample Data'!L162&gt;0),'Control Sample Data'!L162-'Choose Housekeeping Genes'!AJ$20,35-'Choose Housekeeping Genes'!AJ$20),"")</f>
        <v/>
      </c>
      <c r="AI162" s="22" t="str">
        <f>IF(SUM('Control Sample Data'!M$3:M$194)&gt;10,IF(AND(ISNUMBER('Control Sample Data'!M162),'Control Sample Data'!M162&lt;35,'Control Sample Data'!M162&gt;0),'Control Sample Data'!M162-'Choose Housekeeping Genes'!AK$20,35-'Choose Housekeeping Genes'!AK$20),"")</f>
        <v/>
      </c>
      <c r="AJ162" s="22" t="str">
        <f>IF(SUM('Control Sample Data'!N$3:N$194)&gt;10,IF(AND(ISNUMBER('Control Sample Data'!N162),'Control Sample Data'!N162&lt;35,'Control Sample Data'!N162&gt;0),'Control Sample Data'!N162-'Choose Housekeeping Genes'!AL$20,35-'Choose Housekeeping Genes'!AL$20),"")</f>
        <v/>
      </c>
      <c r="AK162" s="22" t="str">
        <f>IF(SUM('Control Sample Data'!O$3:O$194)&gt;10,IF(AND(ISNUMBER('Control Sample Data'!O162),'Control Sample Data'!O162&lt;35,'Control Sample Data'!O162&gt;0),'Control Sample Data'!O162-'Choose Housekeeping Genes'!AM$20,35-'Choose Housekeeping Genes'!AM$20),"")</f>
        <v/>
      </c>
      <c r="AL162" s="22" t="str">
        <f>IF(SUM('Control Sample Data'!P$3:P$194)&gt;10,IF(AND(ISNUMBER('Control Sample Data'!P162),'Control Sample Data'!P162&lt;35,'Control Sample Data'!P162&gt;0),'Control Sample Data'!P162-'Choose Housekeeping Genes'!AN$20,35-'Choose Housekeeping Genes'!AN$20),"")</f>
        <v/>
      </c>
      <c r="AM162" s="22" t="str">
        <f>IF(SUM('Control Sample Data'!Q$3:Q$194)&gt;10,IF(AND(ISNUMBER('Control Sample Data'!Q162),'Control Sample Data'!Q162&lt;35,'Control Sample Data'!Q162&gt;0),'Control Sample Data'!Q162-'Choose Housekeeping Genes'!AO$20,35-'Choose Housekeeping Genes'!AO$20),"")</f>
        <v/>
      </c>
      <c r="AN162" s="22" t="str">
        <f>IF(SUM('Control Sample Data'!R$3:R$194)&gt;10,IF(AND(ISNUMBER('Control Sample Data'!R162),'Control Sample Data'!R162&lt;35,'Control Sample Data'!R162&gt;0),'Control Sample Data'!R162-'Choose Housekeeping Genes'!AP$20,35-'Choose Housekeeping Genes'!AP$20),"")</f>
        <v/>
      </c>
      <c r="AO162" s="22" t="str">
        <f>IF(SUM('Control Sample Data'!S$3:S$194)&gt;10,IF(AND(ISNUMBER('Control Sample Data'!S162),'Control Sample Data'!S162&lt;35,'Control Sample Data'!S162&gt;0),'Control Sample Data'!S162-'Choose Housekeeping Genes'!AQ$20,35-'Choose Housekeeping Genes'!AQ$20),"")</f>
        <v/>
      </c>
      <c r="AP162" s="22" t="str">
        <f>IF(SUM('Control Sample Data'!T$3:T$194)&gt;10,IF(AND(ISNUMBER('Control Sample Data'!T162),'Control Sample Data'!T162&lt;35,'Control Sample Data'!T162&gt;0),'Control Sample Data'!T162-'Choose Housekeeping Genes'!AR$20,35-'Choose Housekeeping Genes'!AR$20),"")</f>
        <v/>
      </c>
      <c r="AQ162" s="22" t="str">
        <f>IF(SUM('Control Sample Data'!U$3:U$194)&gt;10,IF(AND(ISNUMBER('Control Sample Data'!U162),'Control Sample Data'!U162&lt;35,'Control Sample Data'!U162&gt;0),'Control Sample Data'!U162-'Choose Housekeeping Genes'!AS$20,35-'Choose Housekeeping Genes'!AS$20),"")</f>
        <v/>
      </c>
      <c r="AR162" s="22" t="str">
        <f>IF(SUM('Control Sample Data'!V$3:V$194)&gt;10,IF(AND(ISNUMBER('Control Sample Data'!V162),'Control Sample Data'!V162&lt;35,'Control Sample Data'!V162&gt;0),'Control Sample Data'!V162-'Choose Housekeeping Genes'!AT$20,35-'Choose Housekeeping Genes'!AT$20),"")</f>
        <v/>
      </c>
      <c r="AS162" s="73" t="str">
        <f>'Control Sample Data'!A162</f>
        <v>Six3os1-4</v>
      </c>
      <c r="AT162" s="21" t="s">
        <v>122</v>
      </c>
      <c r="AU162" s="22" t="str">
        <f ca="1">IF(ISNUMBER(C162-'Choose Housekeeping Genes'!D$12),C162-'Choose Housekeeping Genes'!D$12,"")</f>
        <v/>
      </c>
      <c r="AV162" s="22" t="str">
        <f ca="1">IF(ISNUMBER(D162-'Choose Housekeeping Genes'!E$12),D162-'Choose Housekeeping Genes'!E$12,"")</f>
        <v/>
      </c>
      <c r="AW162" s="22" t="str">
        <f ca="1">IF(ISNUMBER(E162-'Choose Housekeeping Genes'!F$12),E162-'Choose Housekeeping Genes'!F$12,"")</f>
        <v/>
      </c>
      <c r="AX162" s="22" t="str">
        <f ca="1">IF(ISNUMBER(F162-'Choose Housekeeping Genes'!G$12),F162-'Choose Housekeeping Genes'!G$12,"")</f>
        <v/>
      </c>
      <c r="AY162" s="22" t="str">
        <f ca="1">IF(ISNUMBER(G162-'Choose Housekeeping Genes'!H$12),G162-'Choose Housekeeping Genes'!H$12,"")</f>
        <v/>
      </c>
      <c r="AZ162" s="22" t="str">
        <f ca="1">IF(ISNUMBER(H162-'Choose Housekeeping Genes'!I$12),H162-'Choose Housekeeping Genes'!I$12,"")</f>
        <v/>
      </c>
      <c r="BA162" s="22" t="str">
        <f ca="1">IF(ISNUMBER(I162-'Choose Housekeeping Genes'!J$12),I162-'Choose Housekeeping Genes'!J$12,"")</f>
        <v/>
      </c>
      <c r="BB162" s="22" t="str">
        <f ca="1">IF(ISNUMBER(J162-'Choose Housekeeping Genes'!K$12),J162-'Choose Housekeeping Genes'!K$12,"")</f>
        <v/>
      </c>
      <c r="BC162" s="22" t="str">
        <f ca="1">IF(ISNUMBER(K162-'Choose Housekeeping Genes'!L$12),K162-'Choose Housekeeping Genes'!L$12,"")</f>
        <v/>
      </c>
      <c r="BD162" s="22" t="str">
        <f ca="1">IF(ISNUMBER(L162-'Choose Housekeeping Genes'!M$12),L162-'Choose Housekeeping Genes'!M$12,"")</f>
        <v/>
      </c>
      <c r="BE162" s="22" t="str">
        <f ca="1">IF(ISNUMBER(M162-'Choose Housekeeping Genes'!N$12),M162-'Choose Housekeeping Genes'!N$12,"")</f>
        <v/>
      </c>
      <c r="BF162" s="22" t="str">
        <f ca="1">IF(ISNUMBER(N162-'Choose Housekeeping Genes'!O$12),N162-'Choose Housekeeping Genes'!O$12,"")</f>
        <v/>
      </c>
      <c r="BG162" s="22" t="str">
        <f ca="1">IF(ISNUMBER(O162-'Choose Housekeeping Genes'!P$12),O162-'Choose Housekeeping Genes'!P$12,"")</f>
        <v/>
      </c>
      <c r="BH162" s="22" t="str">
        <f ca="1">IF(ISNUMBER(P162-'Choose Housekeeping Genes'!Q$12),P162-'Choose Housekeeping Genes'!Q$12,"")</f>
        <v/>
      </c>
      <c r="BI162" s="22" t="str">
        <f ca="1">IF(ISNUMBER(Q162-'Choose Housekeeping Genes'!R$12),Q162-'Choose Housekeeping Genes'!R$12,"")</f>
        <v/>
      </c>
      <c r="BJ162" s="22" t="str">
        <f ca="1">IF(ISNUMBER(R162-'Choose Housekeeping Genes'!S$12),R162-'Choose Housekeeping Genes'!S$12,"")</f>
        <v/>
      </c>
      <c r="BK162" s="22" t="str">
        <f ca="1">IF(ISNUMBER(S162-'Choose Housekeeping Genes'!T$12),S162-'Choose Housekeeping Genes'!T$12,"")</f>
        <v/>
      </c>
      <c r="BL162" s="22" t="str">
        <f ca="1">IF(ISNUMBER(T162-'Choose Housekeeping Genes'!U$12),T162-'Choose Housekeeping Genes'!U$12,"")</f>
        <v/>
      </c>
      <c r="BM162" s="22" t="str">
        <f ca="1">IF(ISNUMBER(U162-'Choose Housekeeping Genes'!V$12),U162-'Choose Housekeeping Genes'!V$12,"")</f>
        <v/>
      </c>
      <c r="BN162" s="22" t="str">
        <f ca="1">IF(ISNUMBER(V162-'Choose Housekeeping Genes'!W$12),V162-'Choose Housekeeping Genes'!W$12,"")</f>
        <v/>
      </c>
      <c r="BO162" s="147" t="str">
        <f t="shared" si="92"/>
        <v>Six3os1-4</v>
      </c>
      <c r="BP162" s="145" t="s">
        <v>122</v>
      </c>
      <c r="BQ162" s="22" t="str">
        <f ca="1">IF(ISNUMBER(Y162-'Choose Housekeeping Genes'!AA$12),Y162-'Choose Housekeeping Genes'!AA$12,"")</f>
        <v/>
      </c>
      <c r="BR162" s="22" t="str">
        <f ca="1">IF(ISNUMBER(Z162-'Choose Housekeeping Genes'!AB$12),Z162-'Choose Housekeeping Genes'!AB$12,"")</f>
        <v/>
      </c>
      <c r="BS162" s="22" t="str">
        <f ca="1">IF(ISNUMBER(AA162-'Choose Housekeeping Genes'!AC$12),AA162-'Choose Housekeeping Genes'!AC$12,"")</f>
        <v/>
      </c>
      <c r="BT162" s="22" t="str">
        <f ca="1">IF(ISNUMBER(AB162-'Choose Housekeeping Genes'!AD$12),AB162-'Choose Housekeeping Genes'!AD$12,"")</f>
        <v/>
      </c>
      <c r="BU162" s="22" t="str">
        <f ca="1">IF(ISNUMBER(AC162-'Choose Housekeeping Genes'!AE$12),AC162-'Choose Housekeeping Genes'!AE$12,"")</f>
        <v/>
      </c>
      <c r="BV162" s="22" t="str">
        <f ca="1">IF(ISNUMBER(AD162-'Choose Housekeeping Genes'!AF$12),AD162-'Choose Housekeeping Genes'!AF$12,"")</f>
        <v/>
      </c>
      <c r="BW162" s="22" t="str">
        <f ca="1">IF(ISNUMBER(AE162-'Choose Housekeeping Genes'!AG$12),AE162-'Choose Housekeeping Genes'!AG$12,"")</f>
        <v/>
      </c>
      <c r="BX162" s="22" t="str">
        <f ca="1">IF(ISNUMBER(AF162-'Choose Housekeeping Genes'!AH$12),AF162-'Choose Housekeeping Genes'!AH$12,"")</f>
        <v/>
      </c>
      <c r="BY162" s="22" t="str">
        <f ca="1">IF(ISNUMBER(AG162-'Choose Housekeeping Genes'!AI$12),AG162-'Choose Housekeeping Genes'!AI$12,"")</f>
        <v/>
      </c>
      <c r="BZ162" s="22" t="str">
        <f ca="1">IF(ISNUMBER(AH162-'Choose Housekeeping Genes'!AJ$12),AH162-'Choose Housekeeping Genes'!AJ$12,"")</f>
        <v/>
      </c>
      <c r="CA162" s="22" t="str">
        <f ca="1">IF(ISNUMBER(AI162-'Choose Housekeeping Genes'!AK$12),AI162-'Choose Housekeeping Genes'!AK$12,"")</f>
        <v/>
      </c>
      <c r="CB162" s="22" t="str">
        <f ca="1">IF(ISNUMBER(AJ162-'Choose Housekeeping Genes'!AL$12),AJ162-'Choose Housekeeping Genes'!AL$12,"")</f>
        <v/>
      </c>
      <c r="CC162" s="22" t="str">
        <f ca="1">IF(ISNUMBER(AK162-'Choose Housekeeping Genes'!AM$12),AK162-'Choose Housekeeping Genes'!AM$12,"")</f>
        <v/>
      </c>
      <c r="CD162" s="22" t="str">
        <f ca="1">IF(ISNUMBER(AL162-'Choose Housekeeping Genes'!AN$12),AL162-'Choose Housekeeping Genes'!AN$12,"")</f>
        <v/>
      </c>
      <c r="CE162" s="22" t="str">
        <f ca="1">IF(ISNUMBER(AM162-'Choose Housekeeping Genes'!AO$12),AM162-'Choose Housekeeping Genes'!AO$12,"")</f>
        <v/>
      </c>
      <c r="CF162" s="22" t="str">
        <f ca="1">IF(ISNUMBER(AN162-'Choose Housekeeping Genes'!AP$12),AN162-'Choose Housekeeping Genes'!AP$12,"")</f>
        <v/>
      </c>
      <c r="CG162" s="22" t="str">
        <f ca="1">IF(ISNUMBER(AO162-'Choose Housekeeping Genes'!AQ$12),AO162-'Choose Housekeeping Genes'!AQ$12,"")</f>
        <v/>
      </c>
      <c r="CH162" s="22" t="str">
        <f ca="1">IF(ISNUMBER(AP162-'Choose Housekeeping Genes'!AR$12),AP162-'Choose Housekeeping Genes'!AR$12,"")</f>
        <v/>
      </c>
      <c r="CI162" s="22" t="str">
        <f ca="1">IF(ISNUMBER(AQ162-'Choose Housekeeping Genes'!AS$12),AQ162-'Choose Housekeeping Genes'!AS$12,"")</f>
        <v/>
      </c>
      <c r="CJ162" s="22" t="str">
        <f ca="1">IF(ISNUMBER(AR162-'Choose Housekeeping Genes'!AT$12),AR162-'Choose Housekeeping Genes'!AT$12,"")</f>
        <v/>
      </c>
      <c r="CK162" s="69" t="e">
        <f t="shared" ca="1" si="93"/>
        <v>#DIV/0!</v>
      </c>
      <c r="CL162" s="148" t="e">
        <f t="shared" ca="1" si="94"/>
        <v>#DIV/0!</v>
      </c>
      <c r="DA162" s="73" t="str">
        <f>'Transcript table'!C170</f>
        <v>Six3os1-4</v>
      </c>
      <c r="DB162" s="21" t="s">
        <v>122</v>
      </c>
      <c r="DC162" s="68" t="str">
        <f t="shared" ca="1" si="95"/>
        <v/>
      </c>
      <c r="DD162" s="68" t="str">
        <f t="shared" ca="1" si="96"/>
        <v/>
      </c>
      <c r="DE162" s="68" t="str">
        <f t="shared" ca="1" si="97"/>
        <v/>
      </c>
      <c r="DF162" s="68" t="str">
        <f t="shared" ca="1" si="98"/>
        <v/>
      </c>
      <c r="DG162" s="68" t="str">
        <f t="shared" ca="1" si="99"/>
        <v/>
      </c>
      <c r="DH162" s="68" t="str">
        <f t="shared" ca="1" si="100"/>
        <v/>
      </c>
      <c r="DI162" s="68" t="str">
        <f t="shared" ca="1" si="101"/>
        <v/>
      </c>
      <c r="DJ162" s="68" t="str">
        <f t="shared" ca="1" si="102"/>
        <v/>
      </c>
      <c r="DK162" s="68" t="str">
        <f t="shared" ca="1" si="103"/>
        <v/>
      </c>
      <c r="DL162" s="68" t="str">
        <f t="shared" ca="1" si="104"/>
        <v/>
      </c>
      <c r="DM162" s="68" t="str">
        <f t="shared" ca="1" si="105"/>
        <v/>
      </c>
      <c r="DN162" s="68" t="str">
        <f t="shared" ca="1" si="106"/>
        <v/>
      </c>
      <c r="DO162" s="68" t="str">
        <f t="shared" ca="1" si="107"/>
        <v/>
      </c>
      <c r="DP162" s="68" t="str">
        <f t="shared" ca="1" si="108"/>
        <v/>
      </c>
      <c r="DQ162" s="68" t="str">
        <f t="shared" ca="1" si="109"/>
        <v/>
      </c>
      <c r="DR162" s="68" t="str">
        <f t="shared" ca="1" si="110"/>
        <v/>
      </c>
      <c r="DS162" s="68" t="str">
        <f t="shared" ca="1" si="111"/>
        <v/>
      </c>
      <c r="DT162" s="68" t="str">
        <f t="shared" ca="1" si="112"/>
        <v/>
      </c>
      <c r="DU162" s="68" t="str">
        <f t="shared" ca="1" si="113"/>
        <v/>
      </c>
      <c r="DV162" s="68" t="str">
        <f t="shared" ca="1" si="114"/>
        <v/>
      </c>
      <c r="DW162" s="146" t="str">
        <f>'Transcript table'!C170</f>
        <v>Six3os1-4</v>
      </c>
      <c r="DX162" s="145" t="s">
        <v>122</v>
      </c>
      <c r="DY162" s="68" t="str">
        <f t="shared" ca="1" si="115"/>
        <v/>
      </c>
      <c r="DZ162" s="68" t="str">
        <f t="shared" ca="1" si="116"/>
        <v/>
      </c>
      <c r="EA162" s="68" t="str">
        <f t="shared" ca="1" si="117"/>
        <v/>
      </c>
      <c r="EB162" s="68" t="str">
        <f t="shared" ca="1" si="118"/>
        <v/>
      </c>
      <c r="EC162" s="68" t="str">
        <f t="shared" ca="1" si="119"/>
        <v/>
      </c>
      <c r="ED162" s="68" t="str">
        <f t="shared" ca="1" si="120"/>
        <v/>
      </c>
      <c r="EE162" s="68" t="str">
        <f t="shared" ca="1" si="121"/>
        <v/>
      </c>
      <c r="EF162" s="68" t="str">
        <f t="shared" ca="1" si="122"/>
        <v/>
      </c>
      <c r="EG162" s="68" t="str">
        <f t="shared" ca="1" si="123"/>
        <v/>
      </c>
      <c r="EH162" s="68" t="str">
        <f t="shared" ca="1" si="124"/>
        <v/>
      </c>
      <c r="EI162" s="68" t="str">
        <f t="shared" ca="1" si="125"/>
        <v/>
      </c>
      <c r="EJ162" s="68" t="str">
        <f t="shared" ca="1" si="126"/>
        <v/>
      </c>
      <c r="EK162" s="68" t="str">
        <f t="shared" ca="1" si="127"/>
        <v/>
      </c>
      <c r="EL162" s="68" t="str">
        <f t="shared" ca="1" si="128"/>
        <v/>
      </c>
      <c r="EM162" s="68" t="str">
        <f t="shared" ca="1" si="129"/>
        <v/>
      </c>
      <c r="EN162" s="68" t="str">
        <f t="shared" ca="1" si="130"/>
        <v/>
      </c>
      <c r="EO162" s="68" t="str">
        <f t="shared" ca="1" si="131"/>
        <v/>
      </c>
      <c r="EP162" s="68" t="str">
        <f t="shared" ca="1" si="132"/>
        <v/>
      </c>
      <c r="EQ162" s="68" t="str">
        <f t="shared" ca="1" si="133"/>
        <v/>
      </c>
      <c r="ER162" s="68" t="str">
        <f t="shared" ca="1" si="134"/>
        <v/>
      </c>
    </row>
    <row r="163" spans="1:148" ht="12.75" customHeight="1">
      <c r="A163" s="139" t="str">
        <f>'Test Sample Data'!A163</f>
        <v>Six3os1-5</v>
      </c>
      <c r="B163" s="141" t="s">
        <v>120</v>
      </c>
      <c r="C163" s="22" t="str">
        <f>IF(SUM('Test Sample Data'!C$3:C$194)&gt;10,IF(AND(ISNUMBER('Test Sample Data'!C163),'Test Sample Data'!C163&lt;35,'Test Sample Data'!C163&gt;0),'Test Sample Data'!C163-'Choose Housekeeping Genes'!D$20,35-'Choose Housekeeping Genes'!D$20),"")</f>
        <v/>
      </c>
      <c r="D163" s="22" t="str">
        <f>IF(SUM('Test Sample Data'!D$3:D$194)&gt;10,IF(AND(ISNUMBER('Test Sample Data'!D163),'Test Sample Data'!D163&lt;35,'Test Sample Data'!D163&gt;0),'Test Sample Data'!D163-'Choose Housekeeping Genes'!E$20,35-'Choose Housekeeping Genes'!E$20),"")</f>
        <v/>
      </c>
      <c r="E163" s="22" t="str">
        <f>IF(SUM('Test Sample Data'!E$3:E$194)&gt;10,IF(AND(ISNUMBER('Test Sample Data'!E163),'Test Sample Data'!E163&lt;35,'Test Sample Data'!E163&gt;0),'Test Sample Data'!E163-'Choose Housekeeping Genes'!F$20,35-'Choose Housekeeping Genes'!F$20),"")</f>
        <v/>
      </c>
      <c r="F163" s="22" t="str">
        <f>IF(SUM('Test Sample Data'!F$3:F$194)&gt;10,IF(AND(ISNUMBER('Test Sample Data'!F163),'Test Sample Data'!F163&lt;35,'Test Sample Data'!F163&gt;0),'Test Sample Data'!F163-'Choose Housekeeping Genes'!G$20,35-'Choose Housekeeping Genes'!G$20),"")</f>
        <v/>
      </c>
      <c r="G163" s="22" t="str">
        <f>IF(SUM('Test Sample Data'!G$3:G$194)&gt;10,IF(AND(ISNUMBER('Test Sample Data'!G163),'Test Sample Data'!G163&lt;35,'Test Sample Data'!G163&gt;0),'Test Sample Data'!G163-'Choose Housekeeping Genes'!H$20,35-'Choose Housekeeping Genes'!H$20),"")</f>
        <v/>
      </c>
      <c r="H163" s="22" t="str">
        <f>IF(SUM('Test Sample Data'!H$3:H$194)&gt;10,IF(AND(ISNUMBER('Test Sample Data'!H163),'Test Sample Data'!H163&lt;35,'Test Sample Data'!H163&gt;0),'Test Sample Data'!H163-'Choose Housekeeping Genes'!I$20,35-'Choose Housekeeping Genes'!I$20),"")</f>
        <v/>
      </c>
      <c r="I163" s="22" t="str">
        <f>IF(SUM('Test Sample Data'!I$3:I$194)&gt;10,IF(AND(ISNUMBER('Test Sample Data'!I163),'Test Sample Data'!I163&lt;35,'Test Sample Data'!I163&gt;0),'Test Sample Data'!I163-'Choose Housekeeping Genes'!J$20,35-'Choose Housekeeping Genes'!J$20),"")</f>
        <v/>
      </c>
      <c r="J163" s="22" t="str">
        <f>IF(SUM('Test Sample Data'!J$3:J$194)&gt;10,IF(AND(ISNUMBER('Test Sample Data'!J163),'Test Sample Data'!J163&lt;35,'Test Sample Data'!J163&gt;0),'Test Sample Data'!J163-'Choose Housekeeping Genes'!K$20,35-'Choose Housekeeping Genes'!K$20),"")</f>
        <v/>
      </c>
      <c r="K163" s="22" t="str">
        <f>IF(SUM('Test Sample Data'!K$3:K$194)&gt;10,IF(AND(ISNUMBER('Test Sample Data'!K163),'Test Sample Data'!K163&lt;35,'Test Sample Data'!K163&gt;0),'Test Sample Data'!K163-'Choose Housekeeping Genes'!L$20,35-'Choose Housekeeping Genes'!L$20),"")</f>
        <v/>
      </c>
      <c r="L163" s="22" t="str">
        <f>IF(SUM('Test Sample Data'!L$3:L$194)&gt;10,IF(AND(ISNUMBER('Test Sample Data'!L163),'Test Sample Data'!L163&lt;35,'Test Sample Data'!L163&gt;0),'Test Sample Data'!L163-'Choose Housekeeping Genes'!M$20,35-'Choose Housekeeping Genes'!M$20),"")</f>
        <v/>
      </c>
      <c r="M163" s="22" t="str">
        <f>IF(SUM('Test Sample Data'!M$3:M$194)&gt;10,IF(AND(ISNUMBER('Test Sample Data'!M163),'Test Sample Data'!M163&lt;35,'Test Sample Data'!M163&gt;0),'Test Sample Data'!M163-'Choose Housekeeping Genes'!N$20,35-'Choose Housekeeping Genes'!N$20),"")</f>
        <v/>
      </c>
      <c r="N163" s="22" t="str">
        <f>IF(SUM('Test Sample Data'!N$3:N$194)&gt;10,IF(AND(ISNUMBER('Test Sample Data'!N163),'Test Sample Data'!N163&lt;35,'Test Sample Data'!N163&gt;0),'Test Sample Data'!N163-'Choose Housekeeping Genes'!O$20,35-'Choose Housekeeping Genes'!O$20),"")</f>
        <v/>
      </c>
      <c r="O163" s="22" t="str">
        <f>IF(SUM('Test Sample Data'!O$3:O$194)&gt;10,IF(AND(ISNUMBER('Test Sample Data'!O163),'Test Sample Data'!O163&lt;35,'Test Sample Data'!O163&gt;0),'Test Sample Data'!O163-'Choose Housekeeping Genes'!P$20,35-'Choose Housekeeping Genes'!P$20),"")</f>
        <v/>
      </c>
      <c r="P163" s="22" t="str">
        <f>IF(SUM('Test Sample Data'!P$3:P$194)&gt;10,IF(AND(ISNUMBER('Test Sample Data'!P163),'Test Sample Data'!P163&lt;35,'Test Sample Data'!P163&gt;0),'Test Sample Data'!P163-'Choose Housekeeping Genes'!Q$20,35-'Choose Housekeeping Genes'!Q$20),"")</f>
        <v/>
      </c>
      <c r="Q163" s="22" t="str">
        <f>IF(SUM('Test Sample Data'!Q$3:Q$194)&gt;10,IF(AND(ISNUMBER('Test Sample Data'!Q163),'Test Sample Data'!Q163&lt;35,'Test Sample Data'!Q163&gt;0),'Test Sample Data'!Q163-'Choose Housekeeping Genes'!R$20,35-'Choose Housekeeping Genes'!R$20),"")</f>
        <v/>
      </c>
      <c r="R163" s="22" t="str">
        <f>IF(SUM('Test Sample Data'!R$3:R$194)&gt;10,IF(AND(ISNUMBER('Test Sample Data'!R163),'Test Sample Data'!R163&lt;35,'Test Sample Data'!R163&gt;0),'Test Sample Data'!R163-'Choose Housekeeping Genes'!S$20,35-'Choose Housekeeping Genes'!S$20),"")</f>
        <v/>
      </c>
      <c r="S163" s="22" t="str">
        <f>IF(SUM('Test Sample Data'!S$3:S$194)&gt;10,IF(AND(ISNUMBER('Test Sample Data'!S163),'Test Sample Data'!S163&lt;35,'Test Sample Data'!S163&gt;0),'Test Sample Data'!S163-'Choose Housekeeping Genes'!T$20,35-'Choose Housekeeping Genes'!T$20),"")</f>
        <v/>
      </c>
      <c r="T163" s="22" t="str">
        <f>IF(SUM('Test Sample Data'!T$3:T$194)&gt;10,IF(AND(ISNUMBER('Test Sample Data'!T163),'Test Sample Data'!T163&lt;35,'Test Sample Data'!T163&gt;0),'Test Sample Data'!T163-'Choose Housekeeping Genes'!U$20,35-'Choose Housekeeping Genes'!U$20),"")</f>
        <v/>
      </c>
      <c r="U163" s="22" t="str">
        <f>IF(SUM('Test Sample Data'!U$3:U$194)&gt;10,IF(AND(ISNUMBER('Test Sample Data'!U163),'Test Sample Data'!U163&lt;35,'Test Sample Data'!U163&gt;0),'Test Sample Data'!U163-'Choose Housekeeping Genes'!V$20,35-'Choose Housekeeping Genes'!V$20),"")</f>
        <v/>
      </c>
      <c r="V163" s="22" t="str">
        <f>IF(SUM('Test Sample Data'!V$3:V$194)&gt;10,IF(AND(ISNUMBER('Test Sample Data'!V163),'Test Sample Data'!V163&lt;35,'Test Sample Data'!V163&gt;0),'Test Sample Data'!V163-'Choose Housekeeping Genes'!W$20,35-'Choose Housekeeping Genes'!W$20),"")</f>
        <v/>
      </c>
      <c r="W163" s="144" t="str">
        <f>'Control Sample Data'!A163</f>
        <v>Six3os1-5</v>
      </c>
      <c r="X163" s="145" t="s">
        <v>120</v>
      </c>
      <c r="Y163" s="22" t="str">
        <f>IF(SUM('Control Sample Data'!C$3:C$194)&gt;10,IF(AND(ISNUMBER('Control Sample Data'!C163),'Control Sample Data'!C163&lt;35,'Control Sample Data'!C163&gt;0),'Control Sample Data'!C163-'Choose Housekeeping Genes'!AA$20,35-'Choose Housekeeping Genes'!AA$20),"")</f>
        <v/>
      </c>
      <c r="Z163" s="22" t="str">
        <f>IF(SUM('Control Sample Data'!D$3:D$194)&gt;10,IF(AND(ISNUMBER('Control Sample Data'!D163),'Control Sample Data'!D163&lt;35,'Control Sample Data'!D163&gt;0),'Control Sample Data'!D163-'Choose Housekeeping Genes'!AB$20,35-'Choose Housekeeping Genes'!AB$20),"")</f>
        <v/>
      </c>
      <c r="AA163" s="22" t="str">
        <f>IF(SUM('Control Sample Data'!E$3:E$194)&gt;10,IF(AND(ISNUMBER('Control Sample Data'!E163),'Control Sample Data'!E163&lt;35,'Control Sample Data'!E163&gt;0),'Control Sample Data'!E163-'Choose Housekeeping Genes'!AC$20,35-'Choose Housekeeping Genes'!AC$20),"")</f>
        <v/>
      </c>
      <c r="AB163" s="22" t="str">
        <f>IF(SUM('Control Sample Data'!F$3:F$194)&gt;10,IF(AND(ISNUMBER('Control Sample Data'!F163),'Control Sample Data'!F163&lt;35,'Control Sample Data'!F163&gt;0),'Control Sample Data'!F163-'Choose Housekeeping Genes'!AD$20,35-'Choose Housekeeping Genes'!AD$20),"")</f>
        <v/>
      </c>
      <c r="AC163" s="22" t="str">
        <f>IF(SUM('Control Sample Data'!G$3:G$194)&gt;10,IF(AND(ISNUMBER('Control Sample Data'!G163),'Control Sample Data'!G163&lt;35,'Control Sample Data'!G163&gt;0),'Control Sample Data'!G163-'Choose Housekeeping Genes'!AE$20,35-'Choose Housekeeping Genes'!AE$20),"")</f>
        <v/>
      </c>
      <c r="AD163" s="22" t="str">
        <f>IF(SUM('Control Sample Data'!H$3:H$194)&gt;10,IF(AND(ISNUMBER('Control Sample Data'!H163),'Control Sample Data'!H163&lt;35,'Control Sample Data'!H163&gt;0),'Control Sample Data'!H163-'Choose Housekeeping Genes'!AF$20,35-'Choose Housekeeping Genes'!AF$20),"")</f>
        <v/>
      </c>
      <c r="AE163" s="22" t="str">
        <f>IF(SUM('Control Sample Data'!I$3:I$194)&gt;10,IF(AND(ISNUMBER('Control Sample Data'!I163),'Control Sample Data'!I163&lt;35,'Control Sample Data'!I163&gt;0),'Control Sample Data'!I163-'Choose Housekeeping Genes'!AG$20,35-'Choose Housekeeping Genes'!AG$20),"")</f>
        <v/>
      </c>
      <c r="AF163" s="22" t="str">
        <f>IF(SUM('Control Sample Data'!J$3:J$194)&gt;10,IF(AND(ISNUMBER('Control Sample Data'!J163),'Control Sample Data'!J163&lt;35,'Control Sample Data'!J163&gt;0),'Control Sample Data'!J163-'Choose Housekeeping Genes'!AH$20,35-'Choose Housekeeping Genes'!AH$20),"")</f>
        <v/>
      </c>
      <c r="AG163" s="22" t="str">
        <f>IF(SUM('Control Sample Data'!K$3:K$194)&gt;10,IF(AND(ISNUMBER('Control Sample Data'!K163),'Control Sample Data'!K163&lt;35,'Control Sample Data'!K163&gt;0),'Control Sample Data'!K163-'Choose Housekeeping Genes'!AI$20,35-'Choose Housekeeping Genes'!AI$20),"")</f>
        <v/>
      </c>
      <c r="AH163" s="22" t="str">
        <f>IF(SUM('Control Sample Data'!L$3:L$194)&gt;10,IF(AND(ISNUMBER('Control Sample Data'!L163),'Control Sample Data'!L163&lt;35,'Control Sample Data'!L163&gt;0),'Control Sample Data'!L163-'Choose Housekeeping Genes'!AJ$20,35-'Choose Housekeeping Genes'!AJ$20),"")</f>
        <v/>
      </c>
      <c r="AI163" s="22" t="str">
        <f>IF(SUM('Control Sample Data'!M$3:M$194)&gt;10,IF(AND(ISNUMBER('Control Sample Data'!M163),'Control Sample Data'!M163&lt;35,'Control Sample Data'!M163&gt;0),'Control Sample Data'!M163-'Choose Housekeeping Genes'!AK$20,35-'Choose Housekeeping Genes'!AK$20),"")</f>
        <v/>
      </c>
      <c r="AJ163" s="22" t="str">
        <f>IF(SUM('Control Sample Data'!N$3:N$194)&gt;10,IF(AND(ISNUMBER('Control Sample Data'!N163),'Control Sample Data'!N163&lt;35,'Control Sample Data'!N163&gt;0),'Control Sample Data'!N163-'Choose Housekeeping Genes'!AL$20,35-'Choose Housekeeping Genes'!AL$20),"")</f>
        <v/>
      </c>
      <c r="AK163" s="22" t="str">
        <f>IF(SUM('Control Sample Data'!O$3:O$194)&gt;10,IF(AND(ISNUMBER('Control Sample Data'!O163),'Control Sample Data'!O163&lt;35,'Control Sample Data'!O163&gt;0),'Control Sample Data'!O163-'Choose Housekeeping Genes'!AM$20,35-'Choose Housekeeping Genes'!AM$20),"")</f>
        <v/>
      </c>
      <c r="AL163" s="22" t="str">
        <f>IF(SUM('Control Sample Data'!P$3:P$194)&gt;10,IF(AND(ISNUMBER('Control Sample Data'!P163),'Control Sample Data'!P163&lt;35,'Control Sample Data'!P163&gt;0),'Control Sample Data'!P163-'Choose Housekeeping Genes'!AN$20,35-'Choose Housekeeping Genes'!AN$20),"")</f>
        <v/>
      </c>
      <c r="AM163" s="22" t="str">
        <f>IF(SUM('Control Sample Data'!Q$3:Q$194)&gt;10,IF(AND(ISNUMBER('Control Sample Data'!Q163),'Control Sample Data'!Q163&lt;35,'Control Sample Data'!Q163&gt;0),'Control Sample Data'!Q163-'Choose Housekeeping Genes'!AO$20,35-'Choose Housekeeping Genes'!AO$20),"")</f>
        <v/>
      </c>
      <c r="AN163" s="22" t="str">
        <f>IF(SUM('Control Sample Data'!R$3:R$194)&gt;10,IF(AND(ISNUMBER('Control Sample Data'!R163),'Control Sample Data'!R163&lt;35,'Control Sample Data'!R163&gt;0),'Control Sample Data'!R163-'Choose Housekeeping Genes'!AP$20,35-'Choose Housekeeping Genes'!AP$20),"")</f>
        <v/>
      </c>
      <c r="AO163" s="22" t="str">
        <f>IF(SUM('Control Sample Data'!S$3:S$194)&gt;10,IF(AND(ISNUMBER('Control Sample Data'!S163),'Control Sample Data'!S163&lt;35,'Control Sample Data'!S163&gt;0),'Control Sample Data'!S163-'Choose Housekeeping Genes'!AQ$20,35-'Choose Housekeeping Genes'!AQ$20),"")</f>
        <v/>
      </c>
      <c r="AP163" s="22" t="str">
        <f>IF(SUM('Control Sample Data'!T$3:T$194)&gt;10,IF(AND(ISNUMBER('Control Sample Data'!T163),'Control Sample Data'!T163&lt;35,'Control Sample Data'!T163&gt;0),'Control Sample Data'!T163-'Choose Housekeeping Genes'!AR$20,35-'Choose Housekeeping Genes'!AR$20),"")</f>
        <v/>
      </c>
      <c r="AQ163" s="22" t="str">
        <f>IF(SUM('Control Sample Data'!U$3:U$194)&gt;10,IF(AND(ISNUMBER('Control Sample Data'!U163),'Control Sample Data'!U163&lt;35,'Control Sample Data'!U163&gt;0),'Control Sample Data'!U163-'Choose Housekeeping Genes'!AS$20,35-'Choose Housekeeping Genes'!AS$20),"")</f>
        <v/>
      </c>
      <c r="AR163" s="22" t="str">
        <f>IF(SUM('Control Sample Data'!V$3:V$194)&gt;10,IF(AND(ISNUMBER('Control Sample Data'!V163),'Control Sample Data'!V163&lt;35,'Control Sample Data'!V163&gt;0),'Control Sample Data'!V163-'Choose Housekeeping Genes'!AT$20,35-'Choose Housekeeping Genes'!AT$20),"")</f>
        <v/>
      </c>
      <c r="AS163" s="73" t="str">
        <f>'Control Sample Data'!A163</f>
        <v>Six3os1-5</v>
      </c>
      <c r="AT163" s="21" t="s">
        <v>120</v>
      </c>
      <c r="AU163" s="22" t="str">
        <f ca="1">IF(ISNUMBER(C163-'Choose Housekeeping Genes'!D$12),C163-'Choose Housekeeping Genes'!D$12,"")</f>
        <v/>
      </c>
      <c r="AV163" s="22" t="str">
        <f ca="1">IF(ISNUMBER(D163-'Choose Housekeeping Genes'!E$12),D163-'Choose Housekeeping Genes'!E$12,"")</f>
        <v/>
      </c>
      <c r="AW163" s="22" t="str">
        <f ca="1">IF(ISNUMBER(E163-'Choose Housekeeping Genes'!F$12),E163-'Choose Housekeeping Genes'!F$12,"")</f>
        <v/>
      </c>
      <c r="AX163" s="22" t="str">
        <f ca="1">IF(ISNUMBER(F163-'Choose Housekeeping Genes'!G$12),F163-'Choose Housekeeping Genes'!G$12,"")</f>
        <v/>
      </c>
      <c r="AY163" s="22" t="str">
        <f ca="1">IF(ISNUMBER(G163-'Choose Housekeeping Genes'!H$12),G163-'Choose Housekeeping Genes'!H$12,"")</f>
        <v/>
      </c>
      <c r="AZ163" s="22" t="str">
        <f ca="1">IF(ISNUMBER(H163-'Choose Housekeeping Genes'!I$12),H163-'Choose Housekeeping Genes'!I$12,"")</f>
        <v/>
      </c>
      <c r="BA163" s="22" t="str">
        <f ca="1">IF(ISNUMBER(I163-'Choose Housekeeping Genes'!J$12),I163-'Choose Housekeeping Genes'!J$12,"")</f>
        <v/>
      </c>
      <c r="BB163" s="22" t="str">
        <f ca="1">IF(ISNUMBER(J163-'Choose Housekeeping Genes'!K$12),J163-'Choose Housekeeping Genes'!K$12,"")</f>
        <v/>
      </c>
      <c r="BC163" s="22" t="str">
        <f ca="1">IF(ISNUMBER(K163-'Choose Housekeeping Genes'!L$12),K163-'Choose Housekeeping Genes'!L$12,"")</f>
        <v/>
      </c>
      <c r="BD163" s="22" t="str">
        <f ca="1">IF(ISNUMBER(L163-'Choose Housekeeping Genes'!M$12),L163-'Choose Housekeeping Genes'!M$12,"")</f>
        <v/>
      </c>
      <c r="BE163" s="22" t="str">
        <f ca="1">IF(ISNUMBER(M163-'Choose Housekeeping Genes'!N$12),M163-'Choose Housekeeping Genes'!N$12,"")</f>
        <v/>
      </c>
      <c r="BF163" s="22" t="str">
        <f ca="1">IF(ISNUMBER(N163-'Choose Housekeeping Genes'!O$12),N163-'Choose Housekeeping Genes'!O$12,"")</f>
        <v/>
      </c>
      <c r="BG163" s="22" t="str">
        <f ca="1">IF(ISNUMBER(O163-'Choose Housekeeping Genes'!P$12),O163-'Choose Housekeeping Genes'!P$12,"")</f>
        <v/>
      </c>
      <c r="BH163" s="22" t="str">
        <f ca="1">IF(ISNUMBER(P163-'Choose Housekeeping Genes'!Q$12),P163-'Choose Housekeeping Genes'!Q$12,"")</f>
        <v/>
      </c>
      <c r="BI163" s="22" t="str">
        <f ca="1">IF(ISNUMBER(Q163-'Choose Housekeeping Genes'!R$12),Q163-'Choose Housekeeping Genes'!R$12,"")</f>
        <v/>
      </c>
      <c r="BJ163" s="22" t="str">
        <f ca="1">IF(ISNUMBER(R163-'Choose Housekeeping Genes'!S$12),R163-'Choose Housekeeping Genes'!S$12,"")</f>
        <v/>
      </c>
      <c r="BK163" s="22" t="str">
        <f ca="1">IF(ISNUMBER(S163-'Choose Housekeeping Genes'!T$12),S163-'Choose Housekeeping Genes'!T$12,"")</f>
        <v/>
      </c>
      <c r="BL163" s="22" t="str">
        <f ca="1">IF(ISNUMBER(T163-'Choose Housekeeping Genes'!U$12),T163-'Choose Housekeeping Genes'!U$12,"")</f>
        <v/>
      </c>
      <c r="BM163" s="22" t="str">
        <f ca="1">IF(ISNUMBER(U163-'Choose Housekeeping Genes'!V$12),U163-'Choose Housekeeping Genes'!V$12,"")</f>
        <v/>
      </c>
      <c r="BN163" s="22" t="str">
        <f ca="1">IF(ISNUMBER(V163-'Choose Housekeeping Genes'!W$12),V163-'Choose Housekeeping Genes'!W$12,"")</f>
        <v/>
      </c>
      <c r="BO163" s="147" t="str">
        <f t="shared" ref="BO163:BO194" si="135">W163</f>
        <v>Six3os1-5</v>
      </c>
      <c r="BP163" s="145" t="s">
        <v>120</v>
      </c>
      <c r="BQ163" s="22" t="str">
        <f ca="1">IF(ISNUMBER(Y163-'Choose Housekeeping Genes'!AA$12),Y163-'Choose Housekeeping Genes'!AA$12,"")</f>
        <v/>
      </c>
      <c r="BR163" s="22" t="str">
        <f ca="1">IF(ISNUMBER(Z163-'Choose Housekeeping Genes'!AB$12),Z163-'Choose Housekeeping Genes'!AB$12,"")</f>
        <v/>
      </c>
      <c r="BS163" s="22" t="str">
        <f ca="1">IF(ISNUMBER(AA163-'Choose Housekeeping Genes'!AC$12),AA163-'Choose Housekeeping Genes'!AC$12,"")</f>
        <v/>
      </c>
      <c r="BT163" s="22" t="str">
        <f ca="1">IF(ISNUMBER(AB163-'Choose Housekeeping Genes'!AD$12),AB163-'Choose Housekeeping Genes'!AD$12,"")</f>
        <v/>
      </c>
      <c r="BU163" s="22" t="str">
        <f ca="1">IF(ISNUMBER(AC163-'Choose Housekeeping Genes'!AE$12),AC163-'Choose Housekeeping Genes'!AE$12,"")</f>
        <v/>
      </c>
      <c r="BV163" s="22" t="str">
        <f ca="1">IF(ISNUMBER(AD163-'Choose Housekeeping Genes'!AF$12),AD163-'Choose Housekeeping Genes'!AF$12,"")</f>
        <v/>
      </c>
      <c r="BW163" s="22" t="str">
        <f ca="1">IF(ISNUMBER(AE163-'Choose Housekeeping Genes'!AG$12),AE163-'Choose Housekeeping Genes'!AG$12,"")</f>
        <v/>
      </c>
      <c r="BX163" s="22" t="str">
        <f ca="1">IF(ISNUMBER(AF163-'Choose Housekeeping Genes'!AH$12),AF163-'Choose Housekeeping Genes'!AH$12,"")</f>
        <v/>
      </c>
      <c r="BY163" s="22" t="str">
        <f ca="1">IF(ISNUMBER(AG163-'Choose Housekeeping Genes'!AI$12),AG163-'Choose Housekeeping Genes'!AI$12,"")</f>
        <v/>
      </c>
      <c r="BZ163" s="22" t="str">
        <f ca="1">IF(ISNUMBER(AH163-'Choose Housekeeping Genes'!AJ$12),AH163-'Choose Housekeeping Genes'!AJ$12,"")</f>
        <v/>
      </c>
      <c r="CA163" s="22" t="str">
        <f ca="1">IF(ISNUMBER(AI163-'Choose Housekeeping Genes'!AK$12),AI163-'Choose Housekeeping Genes'!AK$12,"")</f>
        <v/>
      </c>
      <c r="CB163" s="22" t="str">
        <f ca="1">IF(ISNUMBER(AJ163-'Choose Housekeeping Genes'!AL$12),AJ163-'Choose Housekeeping Genes'!AL$12,"")</f>
        <v/>
      </c>
      <c r="CC163" s="22" t="str">
        <f ca="1">IF(ISNUMBER(AK163-'Choose Housekeeping Genes'!AM$12),AK163-'Choose Housekeeping Genes'!AM$12,"")</f>
        <v/>
      </c>
      <c r="CD163" s="22" t="str">
        <f ca="1">IF(ISNUMBER(AL163-'Choose Housekeeping Genes'!AN$12),AL163-'Choose Housekeeping Genes'!AN$12,"")</f>
        <v/>
      </c>
      <c r="CE163" s="22" t="str">
        <f ca="1">IF(ISNUMBER(AM163-'Choose Housekeeping Genes'!AO$12),AM163-'Choose Housekeeping Genes'!AO$12,"")</f>
        <v/>
      </c>
      <c r="CF163" s="22" t="str">
        <f ca="1">IF(ISNUMBER(AN163-'Choose Housekeeping Genes'!AP$12),AN163-'Choose Housekeeping Genes'!AP$12,"")</f>
        <v/>
      </c>
      <c r="CG163" s="22" t="str">
        <f ca="1">IF(ISNUMBER(AO163-'Choose Housekeeping Genes'!AQ$12),AO163-'Choose Housekeeping Genes'!AQ$12,"")</f>
        <v/>
      </c>
      <c r="CH163" s="22" t="str">
        <f ca="1">IF(ISNUMBER(AP163-'Choose Housekeeping Genes'!AR$12),AP163-'Choose Housekeeping Genes'!AR$12,"")</f>
        <v/>
      </c>
      <c r="CI163" s="22" t="str">
        <f ca="1">IF(ISNUMBER(AQ163-'Choose Housekeeping Genes'!AS$12),AQ163-'Choose Housekeeping Genes'!AS$12,"")</f>
        <v/>
      </c>
      <c r="CJ163" s="22" t="str">
        <f ca="1">IF(ISNUMBER(AR163-'Choose Housekeeping Genes'!AT$12),AR163-'Choose Housekeeping Genes'!AT$12,"")</f>
        <v/>
      </c>
      <c r="CK163" s="69" t="e">
        <f t="shared" ca="1" si="93"/>
        <v>#DIV/0!</v>
      </c>
      <c r="CL163" s="148" t="e">
        <f t="shared" ca="1" si="94"/>
        <v>#DIV/0!</v>
      </c>
      <c r="DA163" s="73" t="str">
        <f>'Transcript table'!C171</f>
        <v>Six3os1-5</v>
      </c>
      <c r="DB163" s="21" t="s">
        <v>120</v>
      </c>
      <c r="DC163" s="68" t="str">
        <f t="shared" ca="1" si="95"/>
        <v/>
      </c>
      <c r="DD163" s="68" t="str">
        <f t="shared" ca="1" si="96"/>
        <v/>
      </c>
      <c r="DE163" s="68" t="str">
        <f t="shared" ca="1" si="97"/>
        <v/>
      </c>
      <c r="DF163" s="68" t="str">
        <f t="shared" ca="1" si="98"/>
        <v/>
      </c>
      <c r="DG163" s="68" t="str">
        <f t="shared" ca="1" si="99"/>
        <v/>
      </c>
      <c r="DH163" s="68" t="str">
        <f t="shared" ca="1" si="100"/>
        <v/>
      </c>
      <c r="DI163" s="68" t="str">
        <f t="shared" ca="1" si="101"/>
        <v/>
      </c>
      <c r="DJ163" s="68" t="str">
        <f t="shared" ca="1" si="102"/>
        <v/>
      </c>
      <c r="DK163" s="68" t="str">
        <f t="shared" ca="1" si="103"/>
        <v/>
      </c>
      <c r="DL163" s="68" t="str">
        <f t="shared" ca="1" si="104"/>
        <v/>
      </c>
      <c r="DM163" s="68" t="str">
        <f t="shared" ca="1" si="105"/>
        <v/>
      </c>
      <c r="DN163" s="68" t="str">
        <f t="shared" ca="1" si="106"/>
        <v/>
      </c>
      <c r="DO163" s="68" t="str">
        <f t="shared" ca="1" si="107"/>
        <v/>
      </c>
      <c r="DP163" s="68" t="str">
        <f t="shared" ca="1" si="108"/>
        <v/>
      </c>
      <c r="DQ163" s="68" t="str">
        <f t="shared" ca="1" si="109"/>
        <v/>
      </c>
      <c r="DR163" s="68" t="str">
        <f t="shared" ca="1" si="110"/>
        <v/>
      </c>
      <c r="DS163" s="68" t="str">
        <f t="shared" ca="1" si="111"/>
        <v/>
      </c>
      <c r="DT163" s="68" t="str">
        <f t="shared" ca="1" si="112"/>
        <v/>
      </c>
      <c r="DU163" s="68" t="str">
        <f t="shared" ca="1" si="113"/>
        <v/>
      </c>
      <c r="DV163" s="68" t="str">
        <f t="shared" ca="1" si="114"/>
        <v/>
      </c>
      <c r="DW163" s="146" t="str">
        <f>'Transcript table'!C171</f>
        <v>Six3os1-5</v>
      </c>
      <c r="DX163" s="145" t="s">
        <v>120</v>
      </c>
      <c r="DY163" s="68" t="str">
        <f t="shared" ca="1" si="115"/>
        <v/>
      </c>
      <c r="DZ163" s="68" t="str">
        <f t="shared" ca="1" si="116"/>
        <v/>
      </c>
      <c r="EA163" s="68" t="str">
        <f t="shared" ca="1" si="117"/>
        <v/>
      </c>
      <c r="EB163" s="68" t="str">
        <f t="shared" ca="1" si="118"/>
        <v/>
      </c>
      <c r="EC163" s="68" t="str">
        <f t="shared" ca="1" si="119"/>
        <v/>
      </c>
      <c r="ED163" s="68" t="str">
        <f t="shared" ca="1" si="120"/>
        <v/>
      </c>
      <c r="EE163" s="68" t="str">
        <f t="shared" ca="1" si="121"/>
        <v/>
      </c>
      <c r="EF163" s="68" t="str">
        <f t="shared" ca="1" si="122"/>
        <v/>
      </c>
      <c r="EG163" s="68" t="str">
        <f t="shared" ca="1" si="123"/>
        <v/>
      </c>
      <c r="EH163" s="68" t="str">
        <f t="shared" ca="1" si="124"/>
        <v/>
      </c>
      <c r="EI163" s="68" t="str">
        <f t="shared" ca="1" si="125"/>
        <v/>
      </c>
      <c r="EJ163" s="68" t="str">
        <f t="shared" ca="1" si="126"/>
        <v/>
      </c>
      <c r="EK163" s="68" t="str">
        <f t="shared" ca="1" si="127"/>
        <v/>
      </c>
      <c r="EL163" s="68" t="str">
        <f t="shared" ca="1" si="128"/>
        <v/>
      </c>
      <c r="EM163" s="68" t="str">
        <f t="shared" ca="1" si="129"/>
        <v/>
      </c>
      <c r="EN163" s="68" t="str">
        <f t="shared" ca="1" si="130"/>
        <v/>
      </c>
      <c r="EO163" s="68" t="str">
        <f t="shared" ca="1" si="131"/>
        <v/>
      </c>
      <c r="EP163" s="68" t="str">
        <f t="shared" ca="1" si="132"/>
        <v/>
      </c>
      <c r="EQ163" s="68" t="str">
        <f t="shared" ca="1" si="133"/>
        <v/>
      </c>
      <c r="ER163" s="68" t="str">
        <f t="shared" ca="1" si="134"/>
        <v/>
      </c>
    </row>
    <row r="164" spans="1:148" ht="12.75" customHeight="1">
      <c r="A164" s="139" t="str">
        <f>'Test Sample Data'!A164</f>
        <v>Six3os1-6</v>
      </c>
      <c r="B164" s="141" t="s">
        <v>118</v>
      </c>
      <c r="C164" s="22" t="str">
        <f>IF(SUM('Test Sample Data'!C$3:C$194)&gt;10,IF(AND(ISNUMBER('Test Sample Data'!C164),'Test Sample Data'!C164&lt;35,'Test Sample Data'!C164&gt;0),'Test Sample Data'!C164-'Choose Housekeeping Genes'!D$20,35-'Choose Housekeeping Genes'!D$20),"")</f>
        <v/>
      </c>
      <c r="D164" s="22" t="str">
        <f>IF(SUM('Test Sample Data'!D$3:D$194)&gt;10,IF(AND(ISNUMBER('Test Sample Data'!D164),'Test Sample Data'!D164&lt;35,'Test Sample Data'!D164&gt;0),'Test Sample Data'!D164-'Choose Housekeeping Genes'!E$20,35-'Choose Housekeeping Genes'!E$20),"")</f>
        <v/>
      </c>
      <c r="E164" s="22" t="str">
        <f>IF(SUM('Test Sample Data'!E$3:E$194)&gt;10,IF(AND(ISNUMBER('Test Sample Data'!E164),'Test Sample Data'!E164&lt;35,'Test Sample Data'!E164&gt;0),'Test Sample Data'!E164-'Choose Housekeeping Genes'!F$20,35-'Choose Housekeeping Genes'!F$20),"")</f>
        <v/>
      </c>
      <c r="F164" s="22" t="str">
        <f>IF(SUM('Test Sample Data'!F$3:F$194)&gt;10,IF(AND(ISNUMBER('Test Sample Data'!F164),'Test Sample Data'!F164&lt;35,'Test Sample Data'!F164&gt;0),'Test Sample Data'!F164-'Choose Housekeeping Genes'!G$20,35-'Choose Housekeeping Genes'!G$20),"")</f>
        <v/>
      </c>
      <c r="G164" s="22" t="str">
        <f>IF(SUM('Test Sample Data'!G$3:G$194)&gt;10,IF(AND(ISNUMBER('Test Sample Data'!G164),'Test Sample Data'!G164&lt;35,'Test Sample Data'!G164&gt;0),'Test Sample Data'!G164-'Choose Housekeeping Genes'!H$20,35-'Choose Housekeeping Genes'!H$20),"")</f>
        <v/>
      </c>
      <c r="H164" s="22" t="str">
        <f>IF(SUM('Test Sample Data'!H$3:H$194)&gt;10,IF(AND(ISNUMBER('Test Sample Data'!H164),'Test Sample Data'!H164&lt;35,'Test Sample Data'!H164&gt;0),'Test Sample Data'!H164-'Choose Housekeeping Genes'!I$20,35-'Choose Housekeeping Genes'!I$20),"")</f>
        <v/>
      </c>
      <c r="I164" s="22" t="str">
        <f>IF(SUM('Test Sample Data'!I$3:I$194)&gt;10,IF(AND(ISNUMBER('Test Sample Data'!I164),'Test Sample Data'!I164&lt;35,'Test Sample Data'!I164&gt;0),'Test Sample Data'!I164-'Choose Housekeeping Genes'!J$20,35-'Choose Housekeeping Genes'!J$20),"")</f>
        <v/>
      </c>
      <c r="J164" s="22" t="str">
        <f>IF(SUM('Test Sample Data'!J$3:J$194)&gt;10,IF(AND(ISNUMBER('Test Sample Data'!J164),'Test Sample Data'!J164&lt;35,'Test Sample Data'!J164&gt;0),'Test Sample Data'!J164-'Choose Housekeeping Genes'!K$20,35-'Choose Housekeeping Genes'!K$20),"")</f>
        <v/>
      </c>
      <c r="K164" s="22" t="str">
        <f>IF(SUM('Test Sample Data'!K$3:K$194)&gt;10,IF(AND(ISNUMBER('Test Sample Data'!K164),'Test Sample Data'!K164&lt;35,'Test Sample Data'!K164&gt;0),'Test Sample Data'!K164-'Choose Housekeeping Genes'!L$20,35-'Choose Housekeeping Genes'!L$20),"")</f>
        <v/>
      </c>
      <c r="L164" s="22" t="str">
        <f>IF(SUM('Test Sample Data'!L$3:L$194)&gt;10,IF(AND(ISNUMBER('Test Sample Data'!L164),'Test Sample Data'!L164&lt;35,'Test Sample Data'!L164&gt;0),'Test Sample Data'!L164-'Choose Housekeeping Genes'!M$20,35-'Choose Housekeeping Genes'!M$20),"")</f>
        <v/>
      </c>
      <c r="M164" s="22" t="str">
        <f>IF(SUM('Test Sample Data'!M$3:M$194)&gt;10,IF(AND(ISNUMBER('Test Sample Data'!M164),'Test Sample Data'!M164&lt;35,'Test Sample Data'!M164&gt;0),'Test Sample Data'!M164-'Choose Housekeeping Genes'!N$20,35-'Choose Housekeeping Genes'!N$20),"")</f>
        <v/>
      </c>
      <c r="N164" s="22" t="str">
        <f>IF(SUM('Test Sample Data'!N$3:N$194)&gt;10,IF(AND(ISNUMBER('Test Sample Data'!N164),'Test Sample Data'!N164&lt;35,'Test Sample Data'!N164&gt;0),'Test Sample Data'!N164-'Choose Housekeeping Genes'!O$20,35-'Choose Housekeeping Genes'!O$20),"")</f>
        <v/>
      </c>
      <c r="O164" s="22" t="str">
        <f>IF(SUM('Test Sample Data'!O$3:O$194)&gt;10,IF(AND(ISNUMBER('Test Sample Data'!O164),'Test Sample Data'!O164&lt;35,'Test Sample Data'!O164&gt;0),'Test Sample Data'!O164-'Choose Housekeeping Genes'!P$20,35-'Choose Housekeeping Genes'!P$20),"")</f>
        <v/>
      </c>
      <c r="P164" s="22" t="str">
        <f>IF(SUM('Test Sample Data'!P$3:P$194)&gt;10,IF(AND(ISNUMBER('Test Sample Data'!P164),'Test Sample Data'!P164&lt;35,'Test Sample Data'!P164&gt;0),'Test Sample Data'!P164-'Choose Housekeeping Genes'!Q$20,35-'Choose Housekeeping Genes'!Q$20),"")</f>
        <v/>
      </c>
      <c r="Q164" s="22" t="str">
        <f>IF(SUM('Test Sample Data'!Q$3:Q$194)&gt;10,IF(AND(ISNUMBER('Test Sample Data'!Q164),'Test Sample Data'!Q164&lt;35,'Test Sample Data'!Q164&gt;0),'Test Sample Data'!Q164-'Choose Housekeeping Genes'!R$20,35-'Choose Housekeeping Genes'!R$20),"")</f>
        <v/>
      </c>
      <c r="R164" s="22" t="str">
        <f>IF(SUM('Test Sample Data'!R$3:R$194)&gt;10,IF(AND(ISNUMBER('Test Sample Data'!R164),'Test Sample Data'!R164&lt;35,'Test Sample Data'!R164&gt;0),'Test Sample Data'!R164-'Choose Housekeeping Genes'!S$20,35-'Choose Housekeeping Genes'!S$20),"")</f>
        <v/>
      </c>
      <c r="S164" s="22" t="str">
        <f>IF(SUM('Test Sample Data'!S$3:S$194)&gt;10,IF(AND(ISNUMBER('Test Sample Data'!S164),'Test Sample Data'!S164&lt;35,'Test Sample Data'!S164&gt;0),'Test Sample Data'!S164-'Choose Housekeeping Genes'!T$20,35-'Choose Housekeeping Genes'!T$20),"")</f>
        <v/>
      </c>
      <c r="T164" s="22" t="str">
        <f>IF(SUM('Test Sample Data'!T$3:T$194)&gt;10,IF(AND(ISNUMBER('Test Sample Data'!T164),'Test Sample Data'!T164&lt;35,'Test Sample Data'!T164&gt;0),'Test Sample Data'!T164-'Choose Housekeeping Genes'!U$20,35-'Choose Housekeeping Genes'!U$20),"")</f>
        <v/>
      </c>
      <c r="U164" s="22" t="str">
        <f>IF(SUM('Test Sample Data'!U$3:U$194)&gt;10,IF(AND(ISNUMBER('Test Sample Data'!U164),'Test Sample Data'!U164&lt;35,'Test Sample Data'!U164&gt;0),'Test Sample Data'!U164-'Choose Housekeeping Genes'!V$20,35-'Choose Housekeeping Genes'!V$20),"")</f>
        <v/>
      </c>
      <c r="V164" s="22" t="str">
        <f>IF(SUM('Test Sample Data'!V$3:V$194)&gt;10,IF(AND(ISNUMBER('Test Sample Data'!V164),'Test Sample Data'!V164&lt;35,'Test Sample Data'!V164&gt;0),'Test Sample Data'!V164-'Choose Housekeeping Genes'!W$20,35-'Choose Housekeeping Genes'!W$20),"")</f>
        <v/>
      </c>
      <c r="W164" s="144" t="str">
        <f>'Control Sample Data'!A164</f>
        <v>Six3os1-6</v>
      </c>
      <c r="X164" s="145" t="s">
        <v>118</v>
      </c>
      <c r="Y164" s="22" t="str">
        <f>IF(SUM('Control Sample Data'!C$3:C$194)&gt;10,IF(AND(ISNUMBER('Control Sample Data'!C164),'Control Sample Data'!C164&lt;35,'Control Sample Data'!C164&gt;0),'Control Sample Data'!C164-'Choose Housekeeping Genes'!AA$20,35-'Choose Housekeeping Genes'!AA$20),"")</f>
        <v/>
      </c>
      <c r="Z164" s="22" t="str">
        <f>IF(SUM('Control Sample Data'!D$3:D$194)&gt;10,IF(AND(ISNUMBER('Control Sample Data'!D164),'Control Sample Data'!D164&lt;35,'Control Sample Data'!D164&gt;0),'Control Sample Data'!D164-'Choose Housekeeping Genes'!AB$20,35-'Choose Housekeeping Genes'!AB$20),"")</f>
        <v/>
      </c>
      <c r="AA164" s="22" t="str">
        <f>IF(SUM('Control Sample Data'!E$3:E$194)&gt;10,IF(AND(ISNUMBER('Control Sample Data'!E164),'Control Sample Data'!E164&lt;35,'Control Sample Data'!E164&gt;0),'Control Sample Data'!E164-'Choose Housekeeping Genes'!AC$20,35-'Choose Housekeeping Genes'!AC$20),"")</f>
        <v/>
      </c>
      <c r="AB164" s="22" t="str">
        <f>IF(SUM('Control Sample Data'!F$3:F$194)&gt;10,IF(AND(ISNUMBER('Control Sample Data'!F164),'Control Sample Data'!F164&lt;35,'Control Sample Data'!F164&gt;0),'Control Sample Data'!F164-'Choose Housekeeping Genes'!AD$20,35-'Choose Housekeeping Genes'!AD$20),"")</f>
        <v/>
      </c>
      <c r="AC164" s="22" t="str">
        <f>IF(SUM('Control Sample Data'!G$3:G$194)&gt;10,IF(AND(ISNUMBER('Control Sample Data'!G164),'Control Sample Data'!G164&lt;35,'Control Sample Data'!G164&gt;0),'Control Sample Data'!G164-'Choose Housekeeping Genes'!AE$20,35-'Choose Housekeeping Genes'!AE$20),"")</f>
        <v/>
      </c>
      <c r="AD164" s="22" t="str">
        <f>IF(SUM('Control Sample Data'!H$3:H$194)&gt;10,IF(AND(ISNUMBER('Control Sample Data'!H164),'Control Sample Data'!H164&lt;35,'Control Sample Data'!H164&gt;0),'Control Sample Data'!H164-'Choose Housekeeping Genes'!AF$20,35-'Choose Housekeeping Genes'!AF$20),"")</f>
        <v/>
      </c>
      <c r="AE164" s="22" t="str">
        <f>IF(SUM('Control Sample Data'!I$3:I$194)&gt;10,IF(AND(ISNUMBER('Control Sample Data'!I164),'Control Sample Data'!I164&lt;35,'Control Sample Data'!I164&gt;0),'Control Sample Data'!I164-'Choose Housekeeping Genes'!AG$20,35-'Choose Housekeeping Genes'!AG$20),"")</f>
        <v/>
      </c>
      <c r="AF164" s="22" t="str">
        <f>IF(SUM('Control Sample Data'!J$3:J$194)&gt;10,IF(AND(ISNUMBER('Control Sample Data'!J164),'Control Sample Data'!J164&lt;35,'Control Sample Data'!J164&gt;0),'Control Sample Data'!J164-'Choose Housekeeping Genes'!AH$20,35-'Choose Housekeeping Genes'!AH$20),"")</f>
        <v/>
      </c>
      <c r="AG164" s="22" t="str">
        <f>IF(SUM('Control Sample Data'!K$3:K$194)&gt;10,IF(AND(ISNUMBER('Control Sample Data'!K164),'Control Sample Data'!K164&lt;35,'Control Sample Data'!K164&gt;0),'Control Sample Data'!K164-'Choose Housekeeping Genes'!AI$20,35-'Choose Housekeeping Genes'!AI$20),"")</f>
        <v/>
      </c>
      <c r="AH164" s="22" t="str">
        <f>IF(SUM('Control Sample Data'!L$3:L$194)&gt;10,IF(AND(ISNUMBER('Control Sample Data'!L164),'Control Sample Data'!L164&lt;35,'Control Sample Data'!L164&gt;0),'Control Sample Data'!L164-'Choose Housekeeping Genes'!AJ$20,35-'Choose Housekeeping Genes'!AJ$20),"")</f>
        <v/>
      </c>
      <c r="AI164" s="22" t="str">
        <f>IF(SUM('Control Sample Data'!M$3:M$194)&gt;10,IF(AND(ISNUMBER('Control Sample Data'!M164),'Control Sample Data'!M164&lt;35,'Control Sample Data'!M164&gt;0),'Control Sample Data'!M164-'Choose Housekeeping Genes'!AK$20,35-'Choose Housekeeping Genes'!AK$20),"")</f>
        <v/>
      </c>
      <c r="AJ164" s="22" t="str">
        <f>IF(SUM('Control Sample Data'!N$3:N$194)&gt;10,IF(AND(ISNUMBER('Control Sample Data'!N164),'Control Sample Data'!N164&lt;35,'Control Sample Data'!N164&gt;0),'Control Sample Data'!N164-'Choose Housekeeping Genes'!AL$20,35-'Choose Housekeeping Genes'!AL$20),"")</f>
        <v/>
      </c>
      <c r="AK164" s="22" t="str">
        <f>IF(SUM('Control Sample Data'!O$3:O$194)&gt;10,IF(AND(ISNUMBER('Control Sample Data'!O164),'Control Sample Data'!O164&lt;35,'Control Sample Data'!O164&gt;0),'Control Sample Data'!O164-'Choose Housekeeping Genes'!AM$20,35-'Choose Housekeeping Genes'!AM$20),"")</f>
        <v/>
      </c>
      <c r="AL164" s="22" t="str">
        <f>IF(SUM('Control Sample Data'!P$3:P$194)&gt;10,IF(AND(ISNUMBER('Control Sample Data'!P164),'Control Sample Data'!P164&lt;35,'Control Sample Data'!P164&gt;0),'Control Sample Data'!P164-'Choose Housekeeping Genes'!AN$20,35-'Choose Housekeeping Genes'!AN$20),"")</f>
        <v/>
      </c>
      <c r="AM164" s="22" t="str">
        <f>IF(SUM('Control Sample Data'!Q$3:Q$194)&gt;10,IF(AND(ISNUMBER('Control Sample Data'!Q164),'Control Sample Data'!Q164&lt;35,'Control Sample Data'!Q164&gt;0),'Control Sample Data'!Q164-'Choose Housekeeping Genes'!AO$20,35-'Choose Housekeeping Genes'!AO$20),"")</f>
        <v/>
      </c>
      <c r="AN164" s="22" t="str">
        <f>IF(SUM('Control Sample Data'!R$3:R$194)&gt;10,IF(AND(ISNUMBER('Control Sample Data'!R164),'Control Sample Data'!R164&lt;35,'Control Sample Data'!R164&gt;0),'Control Sample Data'!R164-'Choose Housekeeping Genes'!AP$20,35-'Choose Housekeeping Genes'!AP$20),"")</f>
        <v/>
      </c>
      <c r="AO164" s="22" t="str">
        <f>IF(SUM('Control Sample Data'!S$3:S$194)&gt;10,IF(AND(ISNUMBER('Control Sample Data'!S164),'Control Sample Data'!S164&lt;35,'Control Sample Data'!S164&gt;0),'Control Sample Data'!S164-'Choose Housekeeping Genes'!AQ$20,35-'Choose Housekeeping Genes'!AQ$20),"")</f>
        <v/>
      </c>
      <c r="AP164" s="22" t="str">
        <f>IF(SUM('Control Sample Data'!T$3:T$194)&gt;10,IF(AND(ISNUMBER('Control Sample Data'!T164),'Control Sample Data'!T164&lt;35,'Control Sample Data'!T164&gt;0),'Control Sample Data'!T164-'Choose Housekeeping Genes'!AR$20,35-'Choose Housekeeping Genes'!AR$20),"")</f>
        <v/>
      </c>
      <c r="AQ164" s="22" t="str">
        <f>IF(SUM('Control Sample Data'!U$3:U$194)&gt;10,IF(AND(ISNUMBER('Control Sample Data'!U164),'Control Sample Data'!U164&lt;35,'Control Sample Data'!U164&gt;0),'Control Sample Data'!U164-'Choose Housekeeping Genes'!AS$20,35-'Choose Housekeeping Genes'!AS$20),"")</f>
        <v/>
      </c>
      <c r="AR164" s="22" t="str">
        <f>IF(SUM('Control Sample Data'!V$3:V$194)&gt;10,IF(AND(ISNUMBER('Control Sample Data'!V164),'Control Sample Data'!V164&lt;35,'Control Sample Data'!V164&gt;0),'Control Sample Data'!V164-'Choose Housekeeping Genes'!AT$20,35-'Choose Housekeeping Genes'!AT$20),"")</f>
        <v/>
      </c>
      <c r="AS164" s="73" t="str">
        <f>'Control Sample Data'!A164</f>
        <v>Six3os1-6</v>
      </c>
      <c r="AT164" s="21" t="s">
        <v>118</v>
      </c>
      <c r="AU164" s="22" t="str">
        <f ca="1">IF(ISNUMBER(C164-'Choose Housekeeping Genes'!D$12),C164-'Choose Housekeeping Genes'!D$12,"")</f>
        <v/>
      </c>
      <c r="AV164" s="22" t="str">
        <f ca="1">IF(ISNUMBER(D164-'Choose Housekeeping Genes'!E$12),D164-'Choose Housekeeping Genes'!E$12,"")</f>
        <v/>
      </c>
      <c r="AW164" s="22" t="str">
        <f ca="1">IF(ISNUMBER(E164-'Choose Housekeeping Genes'!F$12),E164-'Choose Housekeeping Genes'!F$12,"")</f>
        <v/>
      </c>
      <c r="AX164" s="22" t="str">
        <f ca="1">IF(ISNUMBER(F164-'Choose Housekeeping Genes'!G$12),F164-'Choose Housekeeping Genes'!G$12,"")</f>
        <v/>
      </c>
      <c r="AY164" s="22" t="str">
        <f ca="1">IF(ISNUMBER(G164-'Choose Housekeeping Genes'!H$12),G164-'Choose Housekeeping Genes'!H$12,"")</f>
        <v/>
      </c>
      <c r="AZ164" s="22" t="str">
        <f ca="1">IF(ISNUMBER(H164-'Choose Housekeeping Genes'!I$12),H164-'Choose Housekeeping Genes'!I$12,"")</f>
        <v/>
      </c>
      <c r="BA164" s="22" t="str">
        <f ca="1">IF(ISNUMBER(I164-'Choose Housekeeping Genes'!J$12),I164-'Choose Housekeeping Genes'!J$12,"")</f>
        <v/>
      </c>
      <c r="BB164" s="22" t="str">
        <f ca="1">IF(ISNUMBER(J164-'Choose Housekeeping Genes'!K$12),J164-'Choose Housekeeping Genes'!K$12,"")</f>
        <v/>
      </c>
      <c r="BC164" s="22" t="str">
        <f ca="1">IF(ISNUMBER(K164-'Choose Housekeeping Genes'!L$12),K164-'Choose Housekeeping Genes'!L$12,"")</f>
        <v/>
      </c>
      <c r="BD164" s="22" t="str">
        <f ca="1">IF(ISNUMBER(L164-'Choose Housekeeping Genes'!M$12),L164-'Choose Housekeeping Genes'!M$12,"")</f>
        <v/>
      </c>
      <c r="BE164" s="22" t="str">
        <f ca="1">IF(ISNUMBER(M164-'Choose Housekeeping Genes'!N$12),M164-'Choose Housekeeping Genes'!N$12,"")</f>
        <v/>
      </c>
      <c r="BF164" s="22" t="str">
        <f ca="1">IF(ISNUMBER(N164-'Choose Housekeeping Genes'!O$12),N164-'Choose Housekeeping Genes'!O$12,"")</f>
        <v/>
      </c>
      <c r="BG164" s="22" t="str">
        <f ca="1">IF(ISNUMBER(O164-'Choose Housekeeping Genes'!P$12),O164-'Choose Housekeeping Genes'!P$12,"")</f>
        <v/>
      </c>
      <c r="BH164" s="22" t="str">
        <f ca="1">IF(ISNUMBER(P164-'Choose Housekeeping Genes'!Q$12),P164-'Choose Housekeeping Genes'!Q$12,"")</f>
        <v/>
      </c>
      <c r="BI164" s="22" t="str">
        <f ca="1">IF(ISNUMBER(Q164-'Choose Housekeeping Genes'!R$12),Q164-'Choose Housekeeping Genes'!R$12,"")</f>
        <v/>
      </c>
      <c r="BJ164" s="22" t="str">
        <f ca="1">IF(ISNUMBER(R164-'Choose Housekeeping Genes'!S$12),R164-'Choose Housekeeping Genes'!S$12,"")</f>
        <v/>
      </c>
      <c r="BK164" s="22" t="str">
        <f ca="1">IF(ISNUMBER(S164-'Choose Housekeeping Genes'!T$12),S164-'Choose Housekeeping Genes'!T$12,"")</f>
        <v/>
      </c>
      <c r="BL164" s="22" t="str">
        <f ca="1">IF(ISNUMBER(T164-'Choose Housekeeping Genes'!U$12),T164-'Choose Housekeeping Genes'!U$12,"")</f>
        <v/>
      </c>
      <c r="BM164" s="22" t="str">
        <f ca="1">IF(ISNUMBER(U164-'Choose Housekeeping Genes'!V$12),U164-'Choose Housekeeping Genes'!V$12,"")</f>
        <v/>
      </c>
      <c r="BN164" s="22" t="str">
        <f ca="1">IF(ISNUMBER(V164-'Choose Housekeeping Genes'!W$12),V164-'Choose Housekeeping Genes'!W$12,"")</f>
        <v/>
      </c>
      <c r="BO164" s="147" t="str">
        <f t="shared" si="135"/>
        <v>Six3os1-6</v>
      </c>
      <c r="BP164" s="145" t="s">
        <v>118</v>
      </c>
      <c r="BQ164" s="22" t="str">
        <f ca="1">IF(ISNUMBER(Y164-'Choose Housekeeping Genes'!AA$12),Y164-'Choose Housekeeping Genes'!AA$12,"")</f>
        <v/>
      </c>
      <c r="BR164" s="22" t="str">
        <f ca="1">IF(ISNUMBER(Z164-'Choose Housekeeping Genes'!AB$12),Z164-'Choose Housekeeping Genes'!AB$12,"")</f>
        <v/>
      </c>
      <c r="BS164" s="22" t="str">
        <f ca="1">IF(ISNUMBER(AA164-'Choose Housekeeping Genes'!AC$12),AA164-'Choose Housekeeping Genes'!AC$12,"")</f>
        <v/>
      </c>
      <c r="BT164" s="22" t="str">
        <f ca="1">IF(ISNUMBER(AB164-'Choose Housekeeping Genes'!AD$12),AB164-'Choose Housekeeping Genes'!AD$12,"")</f>
        <v/>
      </c>
      <c r="BU164" s="22" t="str">
        <f ca="1">IF(ISNUMBER(AC164-'Choose Housekeeping Genes'!AE$12),AC164-'Choose Housekeeping Genes'!AE$12,"")</f>
        <v/>
      </c>
      <c r="BV164" s="22" t="str">
        <f ca="1">IF(ISNUMBER(AD164-'Choose Housekeeping Genes'!AF$12),AD164-'Choose Housekeeping Genes'!AF$12,"")</f>
        <v/>
      </c>
      <c r="BW164" s="22" t="str">
        <f ca="1">IF(ISNUMBER(AE164-'Choose Housekeeping Genes'!AG$12),AE164-'Choose Housekeeping Genes'!AG$12,"")</f>
        <v/>
      </c>
      <c r="BX164" s="22" t="str">
        <f ca="1">IF(ISNUMBER(AF164-'Choose Housekeeping Genes'!AH$12),AF164-'Choose Housekeeping Genes'!AH$12,"")</f>
        <v/>
      </c>
      <c r="BY164" s="22" t="str">
        <f ca="1">IF(ISNUMBER(AG164-'Choose Housekeeping Genes'!AI$12),AG164-'Choose Housekeeping Genes'!AI$12,"")</f>
        <v/>
      </c>
      <c r="BZ164" s="22" t="str">
        <f ca="1">IF(ISNUMBER(AH164-'Choose Housekeeping Genes'!AJ$12),AH164-'Choose Housekeeping Genes'!AJ$12,"")</f>
        <v/>
      </c>
      <c r="CA164" s="22" t="str">
        <f ca="1">IF(ISNUMBER(AI164-'Choose Housekeeping Genes'!AK$12),AI164-'Choose Housekeeping Genes'!AK$12,"")</f>
        <v/>
      </c>
      <c r="CB164" s="22" t="str">
        <f ca="1">IF(ISNUMBER(AJ164-'Choose Housekeeping Genes'!AL$12),AJ164-'Choose Housekeeping Genes'!AL$12,"")</f>
        <v/>
      </c>
      <c r="CC164" s="22" t="str">
        <f ca="1">IF(ISNUMBER(AK164-'Choose Housekeeping Genes'!AM$12),AK164-'Choose Housekeeping Genes'!AM$12,"")</f>
        <v/>
      </c>
      <c r="CD164" s="22" t="str">
        <f ca="1">IF(ISNUMBER(AL164-'Choose Housekeeping Genes'!AN$12),AL164-'Choose Housekeeping Genes'!AN$12,"")</f>
        <v/>
      </c>
      <c r="CE164" s="22" t="str">
        <f ca="1">IF(ISNUMBER(AM164-'Choose Housekeeping Genes'!AO$12),AM164-'Choose Housekeeping Genes'!AO$12,"")</f>
        <v/>
      </c>
      <c r="CF164" s="22" t="str">
        <f ca="1">IF(ISNUMBER(AN164-'Choose Housekeeping Genes'!AP$12),AN164-'Choose Housekeeping Genes'!AP$12,"")</f>
        <v/>
      </c>
      <c r="CG164" s="22" t="str">
        <f ca="1">IF(ISNUMBER(AO164-'Choose Housekeeping Genes'!AQ$12),AO164-'Choose Housekeeping Genes'!AQ$12,"")</f>
        <v/>
      </c>
      <c r="CH164" s="22" t="str">
        <f ca="1">IF(ISNUMBER(AP164-'Choose Housekeeping Genes'!AR$12),AP164-'Choose Housekeeping Genes'!AR$12,"")</f>
        <v/>
      </c>
      <c r="CI164" s="22" t="str">
        <f ca="1">IF(ISNUMBER(AQ164-'Choose Housekeeping Genes'!AS$12),AQ164-'Choose Housekeeping Genes'!AS$12,"")</f>
        <v/>
      </c>
      <c r="CJ164" s="22" t="str">
        <f ca="1">IF(ISNUMBER(AR164-'Choose Housekeeping Genes'!AT$12),AR164-'Choose Housekeeping Genes'!AT$12,"")</f>
        <v/>
      </c>
      <c r="CK164" s="69" t="e">
        <f t="shared" ca="1" si="93"/>
        <v>#DIV/0!</v>
      </c>
      <c r="CL164" s="148" t="e">
        <f t="shared" ca="1" si="94"/>
        <v>#DIV/0!</v>
      </c>
      <c r="DA164" s="73" t="str">
        <f>'Transcript table'!C172</f>
        <v>Six3os1-6</v>
      </c>
      <c r="DB164" s="21" t="s">
        <v>118</v>
      </c>
      <c r="DC164" s="68" t="str">
        <f t="shared" ca="1" si="95"/>
        <v/>
      </c>
      <c r="DD164" s="68" t="str">
        <f t="shared" ca="1" si="96"/>
        <v/>
      </c>
      <c r="DE164" s="68" t="str">
        <f t="shared" ca="1" si="97"/>
        <v/>
      </c>
      <c r="DF164" s="68" t="str">
        <f t="shared" ca="1" si="98"/>
        <v/>
      </c>
      <c r="DG164" s="68" t="str">
        <f t="shared" ca="1" si="99"/>
        <v/>
      </c>
      <c r="DH164" s="68" t="str">
        <f t="shared" ca="1" si="100"/>
        <v/>
      </c>
      <c r="DI164" s="68" t="str">
        <f t="shared" ca="1" si="101"/>
        <v/>
      </c>
      <c r="DJ164" s="68" t="str">
        <f t="shared" ca="1" si="102"/>
        <v/>
      </c>
      <c r="DK164" s="68" t="str">
        <f t="shared" ca="1" si="103"/>
        <v/>
      </c>
      <c r="DL164" s="68" t="str">
        <f t="shared" ca="1" si="104"/>
        <v/>
      </c>
      <c r="DM164" s="68" t="str">
        <f t="shared" ca="1" si="105"/>
        <v/>
      </c>
      <c r="DN164" s="68" t="str">
        <f t="shared" ca="1" si="106"/>
        <v/>
      </c>
      <c r="DO164" s="68" t="str">
        <f t="shared" ca="1" si="107"/>
        <v/>
      </c>
      <c r="DP164" s="68" t="str">
        <f t="shared" ca="1" si="108"/>
        <v/>
      </c>
      <c r="DQ164" s="68" t="str">
        <f t="shared" ca="1" si="109"/>
        <v/>
      </c>
      <c r="DR164" s="68" t="str">
        <f t="shared" ca="1" si="110"/>
        <v/>
      </c>
      <c r="DS164" s="68" t="str">
        <f t="shared" ca="1" si="111"/>
        <v/>
      </c>
      <c r="DT164" s="68" t="str">
        <f t="shared" ca="1" si="112"/>
        <v/>
      </c>
      <c r="DU164" s="68" t="str">
        <f t="shared" ca="1" si="113"/>
        <v/>
      </c>
      <c r="DV164" s="68" t="str">
        <f t="shared" ca="1" si="114"/>
        <v/>
      </c>
      <c r="DW164" s="146" t="str">
        <f>'Transcript table'!C172</f>
        <v>Six3os1-6</v>
      </c>
      <c r="DX164" s="145" t="s">
        <v>118</v>
      </c>
      <c r="DY164" s="68" t="str">
        <f t="shared" ca="1" si="115"/>
        <v/>
      </c>
      <c r="DZ164" s="68" t="str">
        <f t="shared" ca="1" si="116"/>
        <v/>
      </c>
      <c r="EA164" s="68" t="str">
        <f t="shared" ca="1" si="117"/>
        <v/>
      </c>
      <c r="EB164" s="68" t="str">
        <f t="shared" ca="1" si="118"/>
        <v/>
      </c>
      <c r="EC164" s="68" t="str">
        <f t="shared" ca="1" si="119"/>
        <v/>
      </c>
      <c r="ED164" s="68" t="str">
        <f t="shared" ca="1" si="120"/>
        <v/>
      </c>
      <c r="EE164" s="68" t="str">
        <f t="shared" ca="1" si="121"/>
        <v/>
      </c>
      <c r="EF164" s="68" t="str">
        <f t="shared" ca="1" si="122"/>
        <v/>
      </c>
      <c r="EG164" s="68" t="str">
        <f t="shared" ca="1" si="123"/>
        <v/>
      </c>
      <c r="EH164" s="68" t="str">
        <f t="shared" ca="1" si="124"/>
        <v/>
      </c>
      <c r="EI164" s="68" t="str">
        <f t="shared" ca="1" si="125"/>
        <v/>
      </c>
      <c r="EJ164" s="68" t="str">
        <f t="shared" ca="1" si="126"/>
        <v/>
      </c>
      <c r="EK164" s="68" t="str">
        <f t="shared" ca="1" si="127"/>
        <v/>
      </c>
      <c r="EL164" s="68" t="str">
        <f t="shared" ca="1" si="128"/>
        <v/>
      </c>
      <c r="EM164" s="68" t="str">
        <f t="shared" ca="1" si="129"/>
        <v/>
      </c>
      <c r="EN164" s="68" t="str">
        <f t="shared" ca="1" si="130"/>
        <v/>
      </c>
      <c r="EO164" s="68" t="str">
        <f t="shared" ca="1" si="131"/>
        <v/>
      </c>
      <c r="EP164" s="68" t="str">
        <f t="shared" ca="1" si="132"/>
        <v/>
      </c>
      <c r="EQ164" s="68" t="str">
        <f t="shared" ca="1" si="133"/>
        <v/>
      </c>
      <c r="ER164" s="68" t="str">
        <f t="shared" ca="1" si="134"/>
        <v/>
      </c>
    </row>
    <row r="165" spans="1:148" ht="12.75" customHeight="1">
      <c r="A165" s="139" t="str">
        <f>'Test Sample Data'!A165</f>
        <v>Smn-AS1</v>
      </c>
      <c r="B165" s="141" t="s">
        <v>116</v>
      </c>
      <c r="C165" s="22" t="str">
        <f>IF(SUM('Test Sample Data'!C$3:C$194)&gt;10,IF(AND(ISNUMBER('Test Sample Data'!C165),'Test Sample Data'!C165&lt;35,'Test Sample Data'!C165&gt;0),'Test Sample Data'!C165-'Choose Housekeeping Genes'!D$20,35-'Choose Housekeeping Genes'!D$20),"")</f>
        <v/>
      </c>
      <c r="D165" s="22" t="str">
        <f>IF(SUM('Test Sample Data'!D$3:D$194)&gt;10,IF(AND(ISNUMBER('Test Sample Data'!D165),'Test Sample Data'!D165&lt;35,'Test Sample Data'!D165&gt;0),'Test Sample Data'!D165-'Choose Housekeeping Genes'!E$20,35-'Choose Housekeeping Genes'!E$20),"")</f>
        <v/>
      </c>
      <c r="E165" s="22" t="str">
        <f>IF(SUM('Test Sample Data'!E$3:E$194)&gt;10,IF(AND(ISNUMBER('Test Sample Data'!E165),'Test Sample Data'!E165&lt;35,'Test Sample Data'!E165&gt;0),'Test Sample Data'!E165-'Choose Housekeeping Genes'!F$20,35-'Choose Housekeeping Genes'!F$20),"")</f>
        <v/>
      </c>
      <c r="F165" s="22" t="str">
        <f>IF(SUM('Test Sample Data'!F$3:F$194)&gt;10,IF(AND(ISNUMBER('Test Sample Data'!F165),'Test Sample Data'!F165&lt;35,'Test Sample Data'!F165&gt;0),'Test Sample Data'!F165-'Choose Housekeeping Genes'!G$20,35-'Choose Housekeeping Genes'!G$20),"")</f>
        <v/>
      </c>
      <c r="G165" s="22" t="str">
        <f>IF(SUM('Test Sample Data'!G$3:G$194)&gt;10,IF(AND(ISNUMBER('Test Sample Data'!G165),'Test Sample Data'!G165&lt;35,'Test Sample Data'!G165&gt;0),'Test Sample Data'!G165-'Choose Housekeeping Genes'!H$20,35-'Choose Housekeeping Genes'!H$20),"")</f>
        <v/>
      </c>
      <c r="H165" s="22" t="str">
        <f>IF(SUM('Test Sample Data'!H$3:H$194)&gt;10,IF(AND(ISNUMBER('Test Sample Data'!H165),'Test Sample Data'!H165&lt;35,'Test Sample Data'!H165&gt;0),'Test Sample Data'!H165-'Choose Housekeeping Genes'!I$20,35-'Choose Housekeeping Genes'!I$20),"")</f>
        <v/>
      </c>
      <c r="I165" s="22" t="str">
        <f>IF(SUM('Test Sample Data'!I$3:I$194)&gt;10,IF(AND(ISNUMBER('Test Sample Data'!I165),'Test Sample Data'!I165&lt;35,'Test Sample Data'!I165&gt;0),'Test Sample Data'!I165-'Choose Housekeeping Genes'!J$20,35-'Choose Housekeeping Genes'!J$20),"")</f>
        <v/>
      </c>
      <c r="J165" s="22" t="str">
        <f>IF(SUM('Test Sample Data'!J$3:J$194)&gt;10,IF(AND(ISNUMBER('Test Sample Data'!J165),'Test Sample Data'!J165&lt;35,'Test Sample Data'!J165&gt;0),'Test Sample Data'!J165-'Choose Housekeeping Genes'!K$20,35-'Choose Housekeeping Genes'!K$20),"")</f>
        <v/>
      </c>
      <c r="K165" s="22" t="str">
        <f>IF(SUM('Test Sample Data'!K$3:K$194)&gt;10,IF(AND(ISNUMBER('Test Sample Data'!K165),'Test Sample Data'!K165&lt;35,'Test Sample Data'!K165&gt;0),'Test Sample Data'!K165-'Choose Housekeeping Genes'!L$20,35-'Choose Housekeeping Genes'!L$20),"")</f>
        <v/>
      </c>
      <c r="L165" s="22" t="str">
        <f>IF(SUM('Test Sample Data'!L$3:L$194)&gt;10,IF(AND(ISNUMBER('Test Sample Data'!L165),'Test Sample Data'!L165&lt;35,'Test Sample Data'!L165&gt;0),'Test Sample Data'!L165-'Choose Housekeeping Genes'!M$20,35-'Choose Housekeeping Genes'!M$20),"")</f>
        <v/>
      </c>
      <c r="M165" s="22" t="str">
        <f>IF(SUM('Test Sample Data'!M$3:M$194)&gt;10,IF(AND(ISNUMBER('Test Sample Data'!M165),'Test Sample Data'!M165&lt;35,'Test Sample Data'!M165&gt;0),'Test Sample Data'!M165-'Choose Housekeeping Genes'!N$20,35-'Choose Housekeeping Genes'!N$20),"")</f>
        <v/>
      </c>
      <c r="N165" s="22" t="str">
        <f>IF(SUM('Test Sample Data'!N$3:N$194)&gt;10,IF(AND(ISNUMBER('Test Sample Data'!N165),'Test Sample Data'!N165&lt;35,'Test Sample Data'!N165&gt;0),'Test Sample Data'!N165-'Choose Housekeeping Genes'!O$20,35-'Choose Housekeeping Genes'!O$20),"")</f>
        <v/>
      </c>
      <c r="O165" s="22" t="str">
        <f>IF(SUM('Test Sample Data'!O$3:O$194)&gt;10,IF(AND(ISNUMBER('Test Sample Data'!O165),'Test Sample Data'!O165&lt;35,'Test Sample Data'!O165&gt;0),'Test Sample Data'!O165-'Choose Housekeeping Genes'!P$20,35-'Choose Housekeeping Genes'!P$20),"")</f>
        <v/>
      </c>
      <c r="P165" s="22" t="str">
        <f>IF(SUM('Test Sample Data'!P$3:P$194)&gt;10,IF(AND(ISNUMBER('Test Sample Data'!P165),'Test Sample Data'!P165&lt;35,'Test Sample Data'!P165&gt;0),'Test Sample Data'!P165-'Choose Housekeeping Genes'!Q$20,35-'Choose Housekeeping Genes'!Q$20),"")</f>
        <v/>
      </c>
      <c r="Q165" s="22" t="str">
        <f>IF(SUM('Test Sample Data'!Q$3:Q$194)&gt;10,IF(AND(ISNUMBER('Test Sample Data'!Q165),'Test Sample Data'!Q165&lt;35,'Test Sample Data'!Q165&gt;0),'Test Sample Data'!Q165-'Choose Housekeeping Genes'!R$20,35-'Choose Housekeeping Genes'!R$20),"")</f>
        <v/>
      </c>
      <c r="R165" s="22" t="str">
        <f>IF(SUM('Test Sample Data'!R$3:R$194)&gt;10,IF(AND(ISNUMBER('Test Sample Data'!R165),'Test Sample Data'!R165&lt;35,'Test Sample Data'!R165&gt;0),'Test Sample Data'!R165-'Choose Housekeeping Genes'!S$20,35-'Choose Housekeeping Genes'!S$20),"")</f>
        <v/>
      </c>
      <c r="S165" s="22" t="str">
        <f>IF(SUM('Test Sample Data'!S$3:S$194)&gt;10,IF(AND(ISNUMBER('Test Sample Data'!S165),'Test Sample Data'!S165&lt;35,'Test Sample Data'!S165&gt;0),'Test Sample Data'!S165-'Choose Housekeeping Genes'!T$20,35-'Choose Housekeeping Genes'!T$20),"")</f>
        <v/>
      </c>
      <c r="T165" s="22" t="str">
        <f>IF(SUM('Test Sample Data'!T$3:T$194)&gt;10,IF(AND(ISNUMBER('Test Sample Data'!T165),'Test Sample Data'!T165&lt;35,'Test Sample Data'!T165&gt;0),'Test Sample Data'!T165-'Choose Housekeeping Genes'!U$20,35-'Choose Housekeeping Genes'!U$20),"")</f>
        <v/>
      </c>
      <c r="U165" s="22" t="str">
        <f>IF(SUM('Test Sample Data'!U$3:U$194)&gt;10,IF(AND(ISNUMBER('Test Sample Data'!U165),'Test Sample Data'!U165&lt;35,'Test Sample Data'!U165&gt;0),'Test Sample Data'!U165-'Choose Housekeeping Genes'!V$20,35-'Choose Housekeeping Genes'!V$20),"")</f>
        <v/>
      </c>
      <c r="V165" s="22" t="str">
        <f>IF(SUM('Test Sample Data'!V$3:V$194)&gt;10,IF(AND(ISNUMBER('Test Sample Data'!V165),'Test Sample Data'!V165&lt;35,'Test Sample Data'!V165&gt;0),'Test Sample Data'!V165-'Choose Housekeeping Genes'!W$20,35-'Choose Housekeeping Genes'!W$20),"")</f>
        <v/>
      </c>
      <c r="W165" s="144" t="str">
        <f>'Control Sample Data'!A165</f>
        <v>Smn-AS1</v>
      </c>
      <c r="X165" s="145" t="s">
        <v>116</v>
      </c>
      <c r="Y165" s="22" t="str">
        <f>IF(SUM('Control Sample Data'!C$3:C$194)&gt;10,IF(AND(ISNUMBER('Control Sample Data'!C165),'Control Sample Data'!C165&lt;35,'Control Sample Data'!C165&gt;0),'Control Sample Data'!C165-'Choose Housekeeping Genes'!AA$20,35-'Choose Housekeeping Genes'!AA$20),"")</f>
        <v/>
      </c>
      <c r="Z165" s="22" t="str">
        <f>IF(SUM('Control Sample Data'!D$3:D$194)&gt;10,IF(AND(ISNUMBER('Control Sample Data'!D165),'Control Sample Data'!D165&lt;35,'Control Sample Data'!D165&gt;0),'Control Sample Data'!D165-'Choose Housekeeping Genes'!AB$20,35-'Choose Housekeeping Genes'!AB$20),"")</f>
        <v/>
      </c>
      <c r="AA165" s="22" t="str">
        <f>IF(SUM('Control Sample Data'!E$3:E$194)&gt;10,IF(AND(ISNUMBER('Control Sample Data'!E165),'Control Sample Data'!E165&lt;35,'Control Sample Data'!E165&gt;0),'Control Sample Data'!E165-'Choose Housekeeping Genes'!AC$20,35-'Choose Housekeeping Genes'!AC$20),"")</f>
        <v/>
      </c>
      <c r="AB165" s="22" t="str">
        <f>IF(SUM('Control Sample Data'!F$3:F$194)&gt;10,IF(AND(ISNUMBER('Control Sample Data'!F165),'Control Sample Data'!F165&lt;35,'Control Sample Data'!F165&gt;0),'Control Sample Data'!F165-'Choose Housekeeping Genes'!AD$20,35-'Choose Housekeeping Genes'!AD$20),"")</f>
        <v/>
      </c>
      <c r="AC165" s="22" t="str">
        <f>IF(SUM('Control Sample Data'!G$3:G$194)&gt;10,IF(AND(ISNUMBER('Control Sample Data'!G165),'Control Sample Data'!G165&lt;35,'Control Sample Data'!G165&gt;0),'Control Sample Data'!G165-'Choose Housekeeping Genes'!AE$20,35-'Choose Housekeeping Genes'!AE$20),"")</f>
        <v/>
      </c>
      <c r="AD165" s="22" t="str">
        <f>IF(SUM('Control Sample Data'!H$3:H$194)&gt;10,IF(AND(ISNUMBER('Control Sample Data'!H165),'Control Sample Data'!H165&lt;35,'Control Sample Data'!H165&gt;0),'Control Sample Data'!H165-'Choose Housekeeping Genes'!AF$20,35-'Choose Housekeeping Genes'!AF$20),"")</f>
        <v/>
      </c>
      <c r="AE165" s="22" t="str">
        <f>IF(SUM('Control Sample Data'!I$3:I$194)&gt;10,IF(AND(ISNUMBER('Control Sample Data'!I165),'Control Sample Data'!I165&lt;35,'Control Sample Data'!I165&gt;0),'Control Sample Data'!I165-'Choose Housekeeping Genes'!AG$20,35-'Choose Housekeeping Genes'!AG$20),"")</f>
        <v/>
      </c>
      <c r="AF165" s="22" t="str">
        <f>IF(SUM('Control Sample Data'!J$3:J$194)&gt;10,IF(AND(ISNUMBER('Control Sample Data'!J165),'Control Sample Data'!J165&lt;35,'Control Sample Data'!J165&gt;0),'Control Sample Data'!J165-'Choose Housekeeping Genes'!AH$20,35-'Choose Housekeeping Genes'!AH$20),"")</f>
        <v/>
      </c>
      <c r="AG165" s="22" t="str">
        <f>IF(SUM('Control Sample Data'!K$3:K$194)&gt;10,IF(AND(ISNUMBER('Control Sample Data'!K165),'Control Sample Data'!K165&lt;35,'Control Sample Data'!K165&gt;0),'Control Sample Data'!K165-'Choose Housekeeping Genes'!AI$20,35-'Choose Housekeeping Genes'!AI$20),"")</f>
        <v/>
      </c>
      <c r="AH165" s="22" t="str">
        <f>IF(SUM('Control Sample Data'!L$3:L$194)&gt;10,IF(AND(ISNUMBER('Control Sample Data'!L165),'Control Sample Data'!L165&lt;35,'Control Sample Data'!L165&gt;0),'Control Sample Data'!L165-'Choose Housekeeping Genes'!AJ$20,35-'Choose Housekeeping Genes'!AJ$20),"")</f>
        <v/>
      </c>
      <c r="AI165" s="22" t="str">
        <f>IF(SUM('Control Sample Data'!M$3:M$194)&gt;10,IF(AND(ISNUMBER('Control Sample Data'!M165),'Control Sample Data'!M165&lt;35,'Control Sample Data'!M165&gt;0),'Control Sample Data'!M165-'Choose Housekeeping Genes'!AK$20,35-'Choose Housekeeping Genes'!AK$20),"")</f>
        <v/>
      </c>
      <c r="AJ165" s="22" t="str">
        <f>IF(SUM('Control Sample Data'!N$3:N$194)&gt;10,IF(AND(ISNUMBER('Control Sample Data'!N165),'Control Sample Data'!N165&lt;35,'Control Sample Data'!N165&gt;0),'Control Sample Data'!N165-'Choose Housekeeping Genes'!AL$20,35-'Choose Housekeeping Genes'!AL$20),"")</f>
        <v/>
      </c>
      <c r="AK165" s="22" t="str">
        <f>IF(SUM('Control Sample Data'!O$3:O$194)&gt;10,IF(AND(ISNUMBER('Control Sample Data'!O165),'Control Sample Data'!O165&lt;35,'Control Sample Data'!O165&gt;0),'Control Sample Data'!O165-'Choose Housekeeping Genes'!AM$20,35-'Choose Housekeeping Genes'!AM$20),"")</f>
        <v/>
      </c>
      <c r="AL165" s="22" t="str">
        <f>IF(SUM('Control Sample Data'!P$3:P$194)&gt;10,IF(AND(ISNUMBER('Control Sample Data'!P165),'Control Sample Data'!P165&lt;35,'Control Sample Data'!P165&gt;0),'Control Sample Data'!P165-'Choose Housekeeping Genes'!AN$20,35-'Choose Housekeeping Genes'!AN$20),"")</f>
        <v/>
      </c>
      <c r="AM165" s="22" t="str">
        <f>IF(SUM('Control Sample Data'!Q$3:Q$194)&gt;10,IF(AND(ISNUMBER('Control Sample Data'!Q165),'Control Sample Data'!Q165&lt;35,'Control Sample Data'!Q165&gt;0),'Control Sample Data'!Q165-'Choose Housekeeping Genes'!AO$20,35-'Choose Housekeeping Genes'!AO$20),"")</f>
        <v/>
      </c>
      <c r="AN165" s="22" t="str">
        <f>IF(SUM('Control Sample Data'!R$3:R$194)&gt;10,IF(AND(ISNUMBER('Control Sample Data'!R165),'Control Sample Data'!R165&lt;35,'Control Sample Data'!R165&gt;0),'Control Sample Data'!R165-'Choose Housekeeping Genes'!AP$20,35-'Choose Housekeeping Genes'!AP$20),"")</f>
        <v/>
      </c>
      <c r="AO165" s="22" t="str">
        <f>IF(SUM('Control Sample Data'!S$3:S$194)&gt;10,IF(AND(ISNUMBER('Control Sample Data'!S165),'Control Sample Data'!S165&lt;35,'Control Sample Data'!S165&gt;0),'Control Sample Data'!S165-'Choose Housekeeping Genes'!AQ$20,35-'Choose Housekeeping Genes'!AQ$20),"")</f>
        <v/>
      </c>
      <c r="AP165" s="22" t="str">
        <f>IF(SUM('Control Sample Data'!T$3:T$194)&gt;10,IF(AND(ISNUMBER('Control Sample Data'!T165),'Control Sample Data'!T165&lt;35,'Control Sample Data'!T165&gt;0),'Control Sample Data'!T165-'Choose Housekeeping Genes'!AR$20,35-'Choose Housekeeping Genes'!AR$20),"")</f>
        <v/>
      </c>
      <c r="AQ165" s="22" t="str">
        <f>IF(SUM('Control Sample Data'!U$3:U$194)&gt;10,IF(AND(ISNUMBER('Control Sample Data'!U165),'Control Sample Data'!U165&lt;35,'Control Sample Data'!U165&gt;0),'Control Sample Data'!U165-'Choose Housekeeping Genes'!AS$20,35-'Choose Housekeeping Genes'!AS$20),"")</f>
        <v/>
      </c>
      <c r="AR165" s="22" t="str">
        <f>IF(SUM('Control Sample Data'!V$3:V$194)&gt;10,IF(AND(ISNUMBER('Control Sample Data'!V165),'Control Sample Data'!V165&lt;35,'Control Sample Data'!V165&gt;0),'Control Sample Data'!V165-'Choose Housekeeping Genes'!AT$20,35-'Choose Housekeeping Genes'!AT$20),"")</f>
        <v/>
      </c>
      <c r="AS165" s="73" t="str">
        <f>'Control Sample Data'!A165</f>
        <v>Smn-AS1</v>
      </c>
      <c r="AT165" s="21" t="s">
        <v>116</v>
      </c>
      <c r="AU165" s="22" t="str">
        <f ca="1">IF(ISNUMBER(C165-'Choose Housekeeping Genes'!D$12),C165-'Choose Housekeeping Genes'!D$12,"")</f>
        <v/>
      </c>
      <c r="AV165" s="22" t="str">
        <f ca="1">IF(ISNUMBER(D165-'Choose Housekeeping Genes'!E$12),D165-'Choose Housekeeping Genes'!E$12,"")</f>
        <v/>
      </c>
      <c r="AW165" s="22" t="str">
        <f ca="1">IF(ISNUMBER(E165-'Choose Housekeeping Genes'!F$12),E165-'Choose Housekeeping Genes'!F$12,"")</f>
        <v/>
      </c>
      <c r="AX165" s="22" t="str">
        <f ca="1">IF(ISNUMBER(F165-'Choose Housekeeping Genes'!G$12),F165-'Choose Housekeeping Genes'!G$12,"")</f>
        <v/>
      </c>
      <c r="AY165" s="22" t="str">
        <f ca="1">IF(ISNUMBER(G165-'Choose Housekeeping Genes'!H$12),G165-'Choose Housekeeping Genes'!H$12,"")</f>
        <v/>
      </c>
      <c r="AZ165" s="22" t="str">
        <f ca="1">IF(ISNUMBER(H165-'Choose Housekeeping Genes'!I$12),H165-'Choose Housekeeping Genes'!I$12,"")</f>
        <v/>
      </c>
      <c r="BA165" s="22" t="str">
        <f ca="1">IF(ISNUMBER(I165-'Choose Housekeeping Genes'!J$12),I165-'Choose Housekeeping Genes'!J$12,"")</f>
        <v/>
      </c>
      <c r="BB165" s="22" t="str">
        <f ca="1">IF(ISNUMBER(J165-'Choose Housekeeping Genes'!K$12),J165-'Choose Housekeeping Genes'!K$12,"")</f>
        <v/>
      </c>
      <c r="BC165" s="22" t="str">
        <f ca="1">IF(ISNUMBER(K165-'Choose Housekeeping Genes'!L$12),K165-'Choose Housekeeping Genes'!L$12,"")</f>
        <v/>
      </c>
      <c r="BD165" s="22" t="str">
        <f ca="1">IF(ISNUMBER(L165-'Choose Housekeeping Genes'!M$12),L165-'Choose Housekeeping Genes'!M$12,"")</f>
        <v/>
      </c>
      <c r="BE165" s="22" t="str">
        <f ca="1">IF(ISNUMBER(M165-'Choose Housekeeping Genes'!N$12),M165-'Choose Housekeeping Genes'!N$12,"")</f>
        <v/>
      </c>
      <c r="BF165" s="22" t="str">
        <f ca="1">IF(ISNUMBER(N165-'Choose Housekeeping Genes'!O$12),N165-'Choose Housekeeping Genes'!O$12,"")</f>
        <v/>
      </c>
      <c r="BG165" s="22" t="str">
        <f ca="1">IF(ISNUMBER(O165-'Choose Housekeeping Genes'!P$12),O165-'Choose Housekeeping Genes'!P$12,"")</f>
        <v/>
      </c>
      <c r="BH165" s="22" t="str">
        <f ca="1">IF(ISNUMBER(P165-'Choose Housekeeping Genes'!Q$12),P165-'Choose Housekeeping Genes'!Q$12,"")</f>
        <v/>
      </c>
      <c r="BI165" s="22" t="str">
        <f ca="1">IF(ISNUMBER(Q165-'Choose Housekeeping Genes'!R$12),Q165-'Choose Housekeeping Genes'!R$12,"")</f>
        <v/>
      </c>
      <c r="BJ165" s="22" t="str">
        <f ca="1">IF(ISNUMBER(R165-'Choose Housekeeping Genes'!S$12),R165-'Choose Housekeeping Genes'!S$12,"")</f>
        <v/>
      </c>
      <c r="BK165" s="22" t="str">
        <f ca="1">IF(ISNUMBER(S165-'Choose Housekeeping Genes'!T$12),S165-'Choose Housekeeping Genes'!T$12,"")</f>
        <v/>
      </c>
      <c r="BL165" s="22" t="str">
        <f ca="1">IF(ISNUMBER(T165-'Choose Housekeeping Genes'!U$12),T165-'Choose Housekeeping Genes'!U$12,"")</f>
        <v/>
      </c>
      <c r="BM165" s="22" t="str">
        <f ca="1">IF(ISNUMBER(U165-'Choose Housekeeping Genes'!V$12),U165-'Choose Housekeeping Genes'!V$12,"")</f>
        <v/>
      </c>
      <c r="BN165" s="22" t="str">
        <f ca="1">IF(ISNUMBER(V165-'Choose Housekeeping Genes'!W$12),V165-'Choose Housekeeping Genes'!W$12,"")</f>
        <v/>
      </c>
      <c r="BO165" s="147" t="str">
        <f t="shared" si="135"/>
        <v>Smn-AS1</v>
      </c>
      <c r="BP165" s="145" t="s">
        <v>116</v>
      </c>
      <c r="BQ165" s="22" t="str">
        <f ca="1">IF(ISNUMBER(Y165-'Choose Housekeeping Genes'!AA$12),Y165-'Choose Housekeeping Genes'!AA$12,"")</f>
        <v/>
      </c>
      <c r="BR165" s="22" t="str">
        <f ca="1">IF(ISNUMBER(Z165-'Choose Housekeeping Genes'!AB$12),Z165-'Choose Housekeeping Genes'!AB$12,"")</f>
        <v/>
      </c>
      <c r="BS165" s="22" t="str">
        <f ca="1">IF(ISNUMBER(AA165-'Choose Housekeeping Genes'!AC$12),AA165-'Choose Housekeeping Genes'!AC$12,"")</f>
        <v/>
      </c>
      <c r="BT165" s="22" t="str">
        <f ca="1">IF(ISNUMBER(AB165-'Choose Housekeeping Genes'!AD$12),AB165-'Choose Housekeeping Genes'!AD$12,"")</f>
        <v/>
      </c>
      <c r="BU165" s="22" t="str">
        <f ca="1">IF(ISNUMBER(AC165-'Choose Housekeeping Genes'!AE$12),AC165-'Choose Housekeeping Genes'!AE$12,"")</f>
        <v/>
      </c>
      <c r="BV165" s="22" t="str">
        <f ca="1">IF(ISNUMBER(AD165-'Choose Housekeeping Genes'!AF$12),AD165-'Choose Housekeeping Genes'!AF$12,"")</f>
        <v/>
      </c>
      <c r="BW165" s="22" t="str">
        <f ca="1">IF(ISNUMBER(AE165-'Choose Housekeeping Genes'!AG$12),AE165-'Choose Housekeeping Genes'!AG$12,"")</f>
        <v/>
      </c>
      <c r="BX165" s="22" t="str">
        <f ca="1">IF(ISNUMBER(AF165-'Choose Housekeeping Genes'!AH$12),AF165-'Choose Housekeeping Genes'!AH$12,"")</f>
        <v/>
      </c>
      <c r="BY165" s="22" t="str">
        <f ca="1">IF(ISNUMBER(AG165-'Choose Housekeeping Genes'!AI$12),AG165-'Choose Housekeeping Genes'!AI$12,"")</f>
        <v/>
      </c>
      <c r="BZ165" s="22" t="str">
        <f ca="1">IF(ISNUMBER(AH165-'Choose Housekeeping Genes'!AJ$12),AH165-'Choose Housekeeping Genes'!AJ$12,"")</f>
        <v/>
      </c>
      <c r="CA165" s="22" t="str">
        <f ca="1">IF(ISNUMBER(AI165-'Choose Housekeeping Genes'!AK$12),AI165-'Choose Housekeeping Genes'!AK$12,"")</f>
        <v/>
      </c>
      <c r="CB165" s="22" t="str">
        <f ca="1">IF(ISNUMBER(AJ165-'Choose Housekeeping Genes'!AL$12),AJ165-'Choose Housekeeping Genes'!AL$12,"")</f>
        <v/>
      </c>
      <c r="CC165" s="22" t="str">
        <f ca="1">IF(ISNUMBER(AK165-'Choose Housekeeping Genes'!AM$12),AK165-'Choose Housekeeping Genes'!AM$12,"")</f>
        <v/>
      </c>
      <c r="CD165" s="22" t="str">
        <f ca="1">IF(ISNUMBER(AL165-'Choose Housekeeping Genes'!AN$12),AL165-'Choose Housekeeping Genes'!AN$12,"")</f>
        <v/>
      </c>
      <c r="CE165" s="22" t="str">
        <f ca="1">IF(ISNUMBER(AM165-'Choose Housekeeping Genes'!AO$12),AM165-'Choose Housekeeping Genes'!AO$12,"")</f>
        <v/>
      </c>
      <c r="CF165" s="22" t="str">
        <f ca="1">IF(ISNUMBER(AN165-'Choose Housekeeping Genes'!AP$12),AN165-'Choose Housekeeping Genes'!AP$12,"")</f>
        <v/>
      </c>
      <c r="CG165" s="22" t="str">
        <f ca="1">IF(ISNUMBER(AO165-'Choose Housekeeping Genes'!AQ$12),AO165-'Choose Housekeeping Genes'!AQ$12,"")</f>
        <v/>
      </c>
      <c r="CH165" s="22" t="str">
        <f ca="1">IF(ISNUMBER(AP165-'Choose Housekeeping Genes'!AR$12),AP165-'Choose Housekeeping Genes'!AR$12,"")</f>
        <v/>
      </c>
      <c r="CI165" s="22" t="str">
        <f ca="1">IF(ISNUMBER(AQ165-'Choose Housekeeping Genes'!AS$12),AQ165-'Choose Housekeeping Genes'!AS$12,"")</f>
        <v/>
      </c>
      <c r="CJ165" s="22" t="str">
        <f ca="1">IF(ISNUMBER(AR165-'Choose Housekeeping Genes'!AT$12),AR165-'Choose Housekeeping Genes'!AT$12,"")</f>
        <v/>
      </c>
      <c r="CK165" s="69" t="e">
        <f t="shared" ca="1" si="93"/>
        <v>#DIV/0!</v>
      </c>
      <c r="CL165" s="148" t="e">
        <f t="shared" ca="1" si="94"/>
        <v>#DIV/0!</v>
      </c>
      <c r="DA165" s="73" t="str">
        <f>'Transcript table'!C173</f>
        <v>Smn-AS1</v>
      </c>
      <c r="DB165" s="21" t="s">
        <v>116</v>
      </c>
      <c r="DC165" s="68" t="str">
        <f t="shared" ca="1" si="95"/>
        <v/>
      </c>
      <c r="DD165" s="68" t="str">
        <f t="shared" ca="1" si="96"/>
        <v/>
      </c>
      <c r="DE165" s="68" t="str">
        <f t="shared" ca="1" si="97"/>
        <v/>
      </c>
      <c r="DF165" s="68" t="str">
        <f t="shared" ca="1" si="98"/>
        <v/>
      </c>
      <c r="DG165" s="68" t="str">
        <f t="shared" ca="1" si="99"/>
        <v/>
      </c>
      <c r="DH165" s="68" t="str">
        <f t="shared" ca="1" si="100"/>
        <v/>
      </c>
      <c r="DI165" s="68" t="str">
        <f t="shared" ca="1" si="101"/>
        <v/>
      </c>
      <c r="DJ165" s="68" t="str">
        <f t="shared" ca="1" si="102"/>
        <v/>
      </c>
      <c r="DK165" s="68" t="str">
        <f t="shared" ca="1" si="103"/>
        <v/>
      </c>
      <c r="DL165" s="68" t="str">
        <f t="shared" ca="1" si="104"/>
        <v/>
      </c>
      <c r="DM165" s="68" t="str">
        <f t="shared" ca="1" si="105"/>
        <v/>
      </c>
      <c r="DN165" s="68" t="str">
        <f t="shared" ca="1" si="106"/>
        <v/>
      </c>
      <c r="DO165" s="68" t="str">
        <f t="shared" ca="1" si="107"/>
        <v/>
      </c>
      <c r="DP165" s="68" t="str">
        <f t="shared" ca="1" si="108"/>
        <v/>
      </c>
      <c r="DQ165" s="68" t="str">
        <f t="shared" ca="1" si="109"/>
        <v/>
      </c>
      <c r="DR165" s="68" t="str">
        <f t="shared" ca="1" si="110"/>
        <v/>
      </c>
      <c r="DS165" s="68" t="str">
        <f t="shared" ca="1" si="111"/>
        <v/>
      </c>
      <c r="DT165" s="68" t="str">
        <f t="shared" ca="1" si="112"/>
        <v/>
      </c>
      <c r="DU165" s="68" t="str">
        <f t="shared" ca="1" si="113"/>
        <v/>
      </c>
      <c r="DV165" s="68" t="str">
        <f t="shared" ca="1" si="114"/>
        <v/>
      </c>
      <c r="DW165" s="146" t="str">
        <f>'Transcript table'!C173</f>
        <v>Smn-AS1</v>
      </c>
      <c r="DX165" s="145" t="s">
        <v>116</v>
      </c>
      <c r="DY165" s="68" t="str">
        <f t="shared" ca="1" si="115"/>
        <v/>
      </c>
      <c r="DZ165" s="68" t="str">
        <f t="shared" ca="1" si="116"/>
        <v/>
      </c>
      <c r="EA165" s="68" t="str">
        <f t="shared" ca="1" si="117"/>
        <v/>
      </c>
      <c r="EB165" s="68" t="str">
        <f t="shared" ca="1" si="118"/>
        <v/>
      </c>
      <c r="EC165" s="68" t="str">
        <f t="shared" ca="1" si="119"/>
        <v/>
      </c>
      <c r="ED165" s="68" t="str">
        <f t="shared" ca="1" si="120"/>
        <v/>
      </c>
      <c r="EE165" s="68" t="str">
        <f t="shared" ca="1" si="121"/>
        <v/>
      </c>
      <c r="EF165" s="68" t="str">
        <f t="shared" ca="1" si="122"/>
        <v/>
      </c>
      <c r="EG165" s="68" t="str">
        <f t="shared" ca="1" si="123"/>
        <v/>
      </c>
      <c r="EH165" s="68" t="str">
        <f t="shared" ca="1" si="124"/>
        <v/>
      </c>
      <c r="EI165" s="68" t="str">
        <f t="shared" ca="1" si="125"/>
        <v/>
      </c>
      <c r="EJ165" s="68" t="str">
        <f t="shared" ca="1" si="126"/>
        <v/>
      </c>
      <c r="EK165" s="68" t="str">
        <f t="shared" ca="1" si="127"/>
        <v/>
      </c>
      <c r="EL165" s="68" t="str">
        <f t="shared" ca="1" si="128"/>
        <v/>
      </c>
      <c r="EM165" s="68" t="str">
        <f t="shared" ca="1" si="129"/>
        <v/>
      </c>
      <c r="EN165" s="68" t="str">
        <f t="shared" ca="1" si="130"/>
        <v/>
      </c>
      <c r="EO165" s="68" t="str">
        <f t="shared" ca="1" si="131"/>
        <v/>
      </c>
      <c r="EP165" s="68" t="str">
        <f t="shared" ca="1" si="132"/>
        <v/>
      </c>
      <c r="EQ165" s="68" t="str">
        <f t="shared" ca="1" si="133"/>
        <v/>
      </c>
      <c r="ER165" s="68" t="str">
        <f t="shared" ca="1" si="134"/>
        <v/>
      </c>
    </row>
    <row r="166" spans="1:148" ht="12.75" customHeight="1">
      <c r="A166" s="139" t="str">
        <f>'Test Sample Data'!A166</f>
        <v>Snhg3</v>
      </c>
      <c r="B166" s="141" t="s">
        <v>114</v>
      </c>
      <c r="C166" s="22" t="str">
        <f>IF(SUM('Test Sample Data'!C$3:C$194)&gt;10,IF(AND(ISNUMBER('Test Sample Data'!C166),'Test Sample Data'!C166&lt;35,'Test Sample Data'!C166&gt;0),'Test Sample Data'!C166-'Choose Housekeeping Genes'!D$20,35-'Choose Housekeeping Genes'!D$20),"")</f>
        <v/>
      </c>
      <c r="D166" s="22" t="str">
        <f>IF(SUM('Test Sample Data'!D$3:D$194)&gt;10,IF(AND(ISNUMBER('Test Sample Data'!D166),'Test Sample Data'!D166&lt;35,'Test Sample Data'!D166&gt;0),'Test Sample Data'!D166-'Choose Housekeeping Genes'!E$20,35-'Choose Housekeeping Genes'!E$20),"")</f>
        <v/>
      </c>
      <c r="E166" s="22" t="str">
        <f>IF(SUM('Test Sample Data'!E$3:E$194)&gt;10,IF(AND(ISNUMBER('Test Sample Data'!E166),'Test Sample Data'!E166&lt;35,'Test Sample Data'!E166&gt;0),'Test Sample Data'!E166-'Choose Housekeeping Genes'!F$20,35-'Choose Housekeeping Genes'!F$20),"")</f>
        <v/>
      </c>
      <c r="F166" s="22" t="str">
        <f>IF(SUM('Test Sample Data'!F$3:F$194)&gt;10,IF(AND(ISNUMBER('Test Sample Data'!F166),'Test Sample Data'!F166&lt;35,'Test Sample Data'!F166&gt;0),'Test Sample Data'!F166-'Choose Housekeeping Genes'!G$20,35-'Choose Housekeeping Genes'!G$20),"")</f>
        <v/>
      </c>
      <c r="G166" s="22" t="str">
        <f>IF(SUM('Test Sample Data'!G$3:G$194)&gt;10,IF(AND(ISNUMBER('Test Sample Data'!G166),'Test Sample Data'!G166&lt;35,'Test Sample Data'!G166&gt;0),'Test Sample Data'!G166-'Choose Housekeeping Genes'!H$20,35-'Choose Housekeeping Genes'!H$20),"")</f>
        <v/>
      </c>
      <c r="H166" s="22" t="str">
        <f>IF(SUM('Test Sample Data'!H$3:H$194)&gt;10,IF(AND(ISNUMBER('Test Sample Data'!H166),'Test Sample Data'!H166&lt;35,'Test Sample Data'!H166&gt;0),'Test Sample Data'!H166-'Choose Housekeeping Genes'!I$20,35-'Choose Housekeeping Genes'!I$20),"")</f>
        <v/>
      </c>
      <c r="I166" s="22" t="str">
        <f>IF(SUM('Test Sample Data'!I$3:I$194)&gt;10,IF(AND(ISNUMBER('Test Sample Data'!I166),'Test Sample Data'!I166&lt;35,'Test Sample Data'!I166&gt;0),'Test Sample Data'!I166-'Choose Housekeeping Genes'!J$20,35-'Choose Housekeeping Genes'!J$20),"")</f>
        <v/>
      </c>
      <c r="J166" s="22" t="str">
        <f>IF(SUM('Test Sample Data'!J$3:J$194)&gt;10,IF(AND(ISNUMBER('Test Sample Data'!J166),'Test Sample Data'!J166&lt;35,'Test Sample Data'!J166&gt;0),'Test Sample Data'!J166-'Choose Housekeeping Genes'!K$20,35-'Choose Housekeeping Genes'!K$20),"")</f>
        <v/>
      </c>
      <c r="K166" s="22" t="str">
        <f>IF(SUM('Test Sample Data'!K$3:K$194)&gt;10,IF(AND(ISNUMBER('Test Sample Data'!K166),'Test Sample Data'!K166&lt;35,'Test Sample Data'!K166&gt;0),'Test Sample Data'!K166-'Choose Housekeeping Genes'!L$20,35-'Choose Housekeeping Genes'!L$20),"")</f>
        <v/>
      </c>
      <c r="L166" s="22" t="str">
        <f>IF(SUM('Test Sample Data'!L$3:L$194)&gt;10,IF(AND(ISNUMBER('Test Sample Data'!L166),'Test Sample Data'!L166&lt;35,'Test Sample Data'!L166&gt;0),'Test Sample Data'!L166-'Choose Housekeeping Genes'!M$20,35-'Choose Housekeeping Genes'!M$20),"")</f>
        <v/>
      </c>
      <c r="M166" s="22" t="str">
        <f>IF(SUM('Test Sample Data'!M$3:M$194)&gt;10,IF(AND(ISNUMBER('Test Sample Data'!M166),'Test Sample Data'!M166&lt;35,'Test Sample Data'!M166&gt;0),'Test Sample Data'!M166-'Choose Housekeeping Genes'!N$20,35-'Choose Housekeeping Genes'!N$20),"")</f>
        <v/>
      </c>
      <c r="N166" s="22" t="str">
        <f>IF(SUM('Test Sample Data'!N$3:N$194)&gt;10,IF(AND(ISNUMBER('Test Sample Data'!N166),'Test Sample Data'!N166&lt;35,'Test Sample Data'!N166&gt;0),'Test Sample Data'!N166-'Choose Housekeeping Genes'!O$20,35-'Choose Housekeeping Genes'!O$20),"")</f>
        <v/>
      </c>
      <c r="O166" s="22" t="str">
        <f>IF(SUM('Test Sample Data'!O$3:O$194)&gt;10,IF(AND(ISNUMBER('Test Sample Data'!O166),'Test Sample Data'!O166&lt;35,'Test Sample Data'!O166&gt;0),'Test Sample Data'!O166-'Choose Housekeeping Genes'!P$20,35-'Choose Housekeeping Genes'!P$20),"")</f>
        <v/>
      </c>
      <c r="P166" s="22" t="str">
        <f>IF(SUM('Test Sample Data'!P$3:P$194)&gt;10,IF(AND(ISNUMBER('Test Sample Data'!P166),'Test Sample Data'!P166&lt;35,'Test Sample Data'!P166&gt;0),'Test Sample Data'!P166-'Choose Housekeeping Genes'!Q$20,35-'Choose Housekeeping Genes'!Q$20),"")</f>
        <v/>
      </c>
      <c r="Q166" s="22" t="str">
        <f>IF(SUM('Test Sample Data'!Q$3:Q$194)&gt;10,IF(AND(ISNUMBER('Test Sample Data'!Q166),'Test Sample Data'!Q166&lt;35,'Test Sample Data'!Q166&gt;0),'Test Sample Data'!Q166-'Choose Housekeeping Genes'!R$20,35-'Choose Housekeeping Genes'!R$20),"")</f>
        <v/>
      </c>
      <c r="R166" s="22" t="str">
        <f>IF(SUM('Test Sample Data'!R$3:R$194)&gt;10,IF(AND(ISNUMBER('Test Sample Data'!R166),'Test Sample Data'!R166&lt;35,'Test Sample Data'!R166&gt;0),'Test Sample Data'!R166-'Choose Housekeeping Genes'!S$20,35-'Choose Housekeeping Genes'!S$20),"")</f>
        <v/>
      </c>
      <c r="S166" s="22" t="str">
        <f>IF(SUM('Test Sample Data'!S$3:S$194)&gt;10,IF(AND(ISNUMBER('Test Sample Data'!S166),'Test Sample Data'!S166&lt;35,'Test Sample Data'!S166&gt;0),'Test Sample Data'!S166-'Choose Housekeeping Genes'!T$20,35-'Choose Housekeeping Genes'!T$20),"")</f>
        <v/>
      </c>
      <c r="T166" s="22" t="str">
        <f>IF(SUM('Test Sample Data'!T$3:T$194)&gt;10,IF(AND(ISNUMBER('Test Sample Data'!T166),'Test Sample Data'!T166&lt;35,'Test Sample Data'!T166&gt;0),'Test Sample Data'!T166-'Choose Housekeeping Genes'!U$20,35-'Choose Housekeeping Genes'!U$20),"")</f>
        <v/>
      </c>
      <c r="U166" s="22" t="str">
        <f>IF(SUM('Test Sample Data'!U$3:U$194)&gt;10,IF(AND(ISNUMBER('Test Sample Data'!U166),'Test Sample Data'!U166&lt;35,'Test Sample Data'!U166&gt;0),'Test Sample Data'!U166-'Choose Housekeeping Genes'!V$20,35-'Choose Housekeeping Genes'!V$20),"")</f>
        <v/>
      </c>
      <c r="V166" s="22" t="str">
        <f>IF(SUM('Test Sample Data'!V$3:V$194)&gt;10,IF(AND(ISNUMBER('Test Sample Data'!V166),'Test Sample Data'!V166&lt;35,'Test Sample Data'!V166&gt;0),'Test Sample Data'!V166-'Choose Housekeeping Genes'!W$20,35-'Choose Housekeeping Genes'!W$20),"")</f>
        <v/>
      </c>
      <c r="W166" s="144" t="str">
        <f>'Control Sample Data'!A166</f>
        <v>Snhg3</v>
      </c>
      <c r="X166" s="145" t="s">
        <v>114</v>
      </c>
      <c r="Y166" s="22" t="str">
        <f>IF(SUM('Control Sample Data'!C$3:C$194)&gt;10,IF(AND(ISNUMBER('Control Sample Data'!C166),'Control Sample Data'!C166&lt;35,'Control Sample Data'!C166&gt;0),'Control Sample Data'!C166-'Choose Housekeeping Genes'!AA$20,35-'Choose Housekeeping Genes'!AA$20),"")</f>
        <v/>
      </c>
      <c r="Z166" s="22" t="str">
        <f>IF(SUM('Control Sample Data'!D$3:D$194)&gt;10,IF(AND(ISNUMBER('Control Sample Data'!D166),'Control Sample Data'!D166&lt;35,'Control Sample Data'!D166&gt;0),'Control Sample Data'!D166-'Choose Housekeeping Genes'!AB$20,35-'Choose Housekeeping Genes'!AB$20),"")</f>
        <v/>
      </c>
      <c r="AA166" s="22" t="str">
        <f>IF(SUM('Control Sample Data'!E$3:E$194)&gt;10,IF(AND(ISNUMBER('Control Sample Data'!E166),'Control Sample Data'!E166&lt;35,'Control Sample Data'!E166&gt;0),'Control Sample Data'!E166-'Choose Housekeeping Genes'!AC$20,35-'Choose Housekeeping Genes'!AC$20),"")</f>
        <v/>
      </c>
      <c r="AB166" s="22" t="str">
        <f>IF(SUM('Control Sample Data'!F$3:F$194)&gt;10,IF(AND(ISNUMBER('Control Sample Data'!F166),'Control Sample Data'!F166&lt;35,'Control Sample Data'!F166&gt;0),'Control Sample Data'!F166-'Choose Housekeeping Genes'!AD$20,35-'Choose Housekeeping Genes'!AD$20),"")</f>
        <v/>
      </c>
      <c r="AC166" s="22" t="str">
        <f>IF(SUM('Control Sample Data'!G$3:G$194)&gt;10,IF(AND(ISNUMBER('Control Sample Data'!G166),'Control Sample Data'!G166&lt;35,'Control Sample Data'!G166&gt;0),'Control Sample Data'!G166-'Choose Housekeeping Genes'!AE$20,35-'Choose Housekeeping Genes'!AE$20),"")</f>
        <v/>
      </c>
      <c r="AD166" s="22" t="str">
        <f>IF(SUM('Control Sample Data'!H$3:H$194)&gt;10,IF(AND(ISNUMBER('Control Sample Data'!H166),'Control Sample Data'!H166&lt;35,'Control Sample Data'!H166&gt;0),'Control Sample Data'!H166-'Choose Housekeeping Genes'!AF$20,35-'Choose Housekeeping Genes'!AF$20),"")</f>
        <v/>
      </c>
      <c r="AE166" s="22" t="str">
        <f>IF(SUM('Control Sample Data'!I$3:I$194)&gt;10,IF(AND(ISNUMBER('Control Sample Data'!I166),'Control Sample Data'!I166&lt;35,'Control Sample Data'!I166&gt;0),'Control Sample Data'!I166-'Choose Housekeeping Genes'!AG$20,35-'Choose Housekeeping Genes'!AG$20),"")</f>
        <v/>
      </c>
      <c r="AF166" s="22" t="str">
        <f>IF(SUM('Control Sample Data'!J$3:J$194)&gt;10,IF(AND(ISNUMBER('Control Sample Data'!J166),'Control Sample Data'!J166&lt;35,'Control Sample Data'!J166&gt;0),'Control Sample Data'!J166-'Choose Housekeeping Genes'!AH$20,35-'Choose Housekeeping Genes'!AH$20),"")</f>
        <v/>
      </c>
      <c r="AG166" s="22" t="str">
        <f>IF(SUM('Control Sample Data'!K$3:K$194)&gt;10,IF(AND(ISNUMBER('Control Sample Data'!K166),'Control Sample Data'!K166&lt;35,'Control Sample Data'!K166&gt;0),'Control Sample Data'!K166-'Choose Housekeeping Genes'!AI$20,35-'Choose Housekeeping Genes'!AI$20),"")</f>
        <v/>
      </c>
      <c r="AH166" s="22" t="str">
        <f>IF(SUM('Control Sample Data'!L$3:L$194)&gt;10,IF(AND(ISNUMBER('Control Sample Data'!L166),'Control Sample Data'!L166&lt;35,'Control Sample Data'!L166&gt;0),'Control Sample Data'!L166-'Choose Housekeeping Genes'!AJ$20,35-'Choose Housekeeping Genes'!AJ$20),"")</f>
        <v/>
      </c>
      <c r="AI166" s="22" t="str">
        <f>IF(SUM('Control Sample Data'!M$3:M$194)&gt;10,IF(AND(ISNUMBER('Control Sample Data'!M166),'Control Sample Data'!M166&lt;35,'Control Sample Data'!M166&gt;0),'Control Sample Data'!M166-'Choose Housekeeping Genes'!AK$20,35-'Choose Housekeeping Genes'!AK$20),"")</f>
        <v/>
      </c>
      <c r="AJ166" s="22" t="str">
        <f>IF(SUM('Control Sample Data'!N$3:N$194)&gt;10,IF(AND(ISNUMBER('Control Sample Data'!N166),'Control Sample Data'!N166&lt;35,'Control Sample Data'!N166&gt;0),'Control Sample Data'!N166-'Choose Housekeeping Genes'!AL$20,35-'Choose Housekeeping Genes'!AL$20),"")</f>
        <v/>
      </c>
      <c r="AK166" s="22" t="str">
        <f>IF(SUM('Control Sample Data'!O$3:O$194)&gt;10,IF(AND(ISNUMBER('Control Sample Data'!O166),'Control Sample Data'!O166&lt;35,'Control Sample Data'!O166&gt;0),'Control Sample Data'!O166-'Choose Housekeeping Genes'!AM$20,35-'Choose Housekeeping Genes'!AM$20),"")</f>
        <v/>
      </c>
      <c r="AL166" s="22" t="str">
        <f>IF(SUM('Control Sample Data'!P$3:P$194)&gt;10,IF(AND(ISNUMBER('Control Sample Data'!P166),'Control Sample Data'!P166&lt;35,'Control Sample Data'!P166&gt;0),'Control Sample Data'!P166-'Choose Housekeeping Genes'!AN$20,35-'Choose Housekeeping Genes'!AN$20),"")</f>
        <v/>
      </c>
      <c r="AM166" s="22" t="str">
        <f>IF(SUM('Control Sample Data'!Q$3:Q$194)&gt;10,IF(AND(ISNUMBER('Control Sample Data'!Q166),'Control Sample Data'!Q166&lt;35,'Control Sample Data'!Q166&gt;0),'Control Sample Data'!Q166-'Choose Housekeeping Genes'!AO$20,35-'Choose Housekeeping Genes'!AO$20),"")</f>
        <v/>
      </c>
      <c r="AN166" s="22" t="str">
        <f>IF(SUM('Control Sample Data'!R$3:R$194)&gt;10,IF(AND(ISNUMBER('Control Sample Data'!R166),'Control Sample Data'!R166&lt;35,'Control Sample Data'!R166&gt;0),'Control Sample Data'!R166-'Choose Housekeeping Genes'!AP$20,35-'Choose Housekeeping Genes'!AP$20),"")</f>
        <v/>
      </c>
      <c r="AO166" s="22" t="str">
        <f>IF(SUM('Control Sample Data'!S$3:S$194)&gt;10,IF(AND(ISNUMBER('Control Sample Data'!S166),'Control Sample Data'!S166&lt;35,'Control Sample Data'!S166&gt;0),'Control Sample Data'!S166-'Choose Housekeeping Genes'!AQ$20,35-'Choose Housekeeping Genes'!AQ$20),"")</f>
        <v/>
      </c>
      <c r="AP166" s="22" t="str">
        <f>IF(SUM('Control Sample Data'!T$3:T$194)&gt;10,IF(AND(ISNUMBER('Control Sample Data'!T166),'Control Sample Data'!T166&lt;35,'Control Sample Data'!T166&gt;0),'Control Sample Data'!T166-'Choose Housekeeping Genes'!AR$20,35-'Choose Housekeeping Genes'!AR$20),"")</f>
        <v/>
      </c>
      <c r="AQ166" s="22" t="str">
        <f>IF(SUM('Control Sample Data'!U$3:U$194)&gt;10,IF(AND(ISNUMBER('Control Sample Data'!U166),'Control Sample Data'!U166&lt;35,'Control Sample Data'!U166&gt;0),'Control Sample Data'!U166-'Choose Housekeeping Genes'!AS$20,35-'Choose Housekeeping Genes'!AS$20),"")</f>
        <v/>
      </c>
      <c r="AR166" s="22" t="str">
        <f>IF(SUM('Control Sample Data'!V$3:V$194)&gt;10,IF(AND(ISNUMBER('Control Sample Data'!V166),'Control Sample Data'!V166&lt;35,'Control Sample Data'!V166&gt;0),'Control Sample Data'!V166-'Choose Housekeeping Genes'!AT$20,35-'Choose Housekeeping Genes'!AT$20),"")</f>
        <v/>
      </c>
      <c r="AS166" s="73" t="str">
        <f>'Control Sample Data'!A166</f>
        <v>Snhg3</v>
      </c>
      <c r="AT166" s="21" t="s">
        <v>114</v>
      </c>
      <c r="AU166" s="22" t="str">
        <f ca="1">IF(ISNUMBER(C166-'Choose Housekeeping Genes'!D$12),C166-'Choose Housekeeping Genes'!D$12,"")</f>
        <v/>
      </c>
      <c r="AV166" s="22" t="str">
        <f ca="1">IF(ISNUMBER(D166-'Choose Housekeeping Genes'!E$12),D166-'Choose Housekeeping Genes'!E$12,"")</f>
        <v/>
      </c>
      <c r="AW166" s="22" t="str">
        <f ca="1">IF(ISNUMBER(E166-'Choose Housekeeping Genes'!F$12),E166-'Choose Housekeeping Genes'!F$12,"")</f>
        <v/>
      </c>
      <c r="AX166" s="22" t="str">
        <f ca="1">IF(ISNUMBER(F166-'Choose Housekeeping Genes'!G$12),F166-'Choose Housekeeping Genes'!G$12,"")</f>
        <v/>
      </c>
      <c r="AY166" s="22" t="str">
        <f ca="1">IF(ISNUMBER(G166-'Choose Housekeeping Genes'!H$12),G166-'Choose Housekeeping Genes'!H$12,"")</f>
        <v/>
      </c>
      <c r="AZ166" s="22" t="str">
        <f ca="1">IF(ISNUMBER(H166-'Choose Housekeeping Genes'!I$12),H166-'Choose Housekeeping Genes'!I$12,"")</f>
        <v/>
      </c>
      <c r="BA166" s="22" t="str">
        <f ca="1">IF(ISNUMBER(I166-'Choose Housekeeping Genes'!J$12),I166-'Choose Housekeeping Genes'!J$12,"")</f>
        <v/>
      </c>
      <c r="BB166" s="22" t="str">
        <f ca="1">IF(ISNUMBER(J166-'Choose Housekeeping Genes'!K$12),J166-'Choose Housekeeping Genes'!K$12,"")</f>
        <v/>
      </c>
      <c r="BC166" s="22" t="str">
        <f ca="1">IF(ISNUMBER(K166-'Choose Housekeeping Genes'!L$12),K166-'Choose Housekeeping Genes'!L$12,"")</f>
        <v/>
      </c>
      <c r="BD166" s="22" t="str">
        <f ca="1">IF(ISNUMBER(L166-'Choose Housekeeping Genes'!M$12),L166-'Choose Housekeeping Genes'!M$12,"")</f>
        <v/>
      </c>
      <c r="BE166" s="22" t="str">
        <f ca="1">IF(ISNUMBER(M166-'Choose Housekeeping Genes'!N$12),M166-'Choose Housekeeping Genes'!N$12,"")</f>
        <v/>
      </c>
      <c r="BF166" s="22" t="str">
        <f ca="1">IF(ISNUMBER(N166-'Choose Housekeeping Genes'!O$12),N166-'Choose Housekeeping Genes'!O$12,"")</f>
        <v/>
      </c>
      <c r="BG166" s="22" t="str">
        <f ca="1">IF(ISNUMBER(O166-'Choose Housekeeping Genes'!P$12),O166-'Choose Housekeeping Genes'!P$12,"")</f>
        <v/>
      </c>
      <c r="BH166" s="22" t="str">
        <f ca="1">IF(ISNUMBER(P166-'Choose Housekeeping Genes'!Q$12),P166-'Choose Housekeeping Genes'!Q$12,"")</f>
        <v/>
      </c>
      <c r="BI166" s="22" t="str">
        <f ca="1">IF(ISNUMBER(Q166-'Choose Housekeeping Genes'!R$12),Q166-'Choose Housekeeping Genes'!R$12,"")</f>
        <v/>
      </c>
      <c r="BJ166" s="22" t="str">
        <f ca="1">IF(ISNUMBER(R166-'Choose Housekeeping Genes'!S$12),R166-'Choose Housekeeping Genes'!S$12,"")</f>
        <v/>
      </c>
      <c r="BK166" s="22" t="str">
        <f ca="1">IF(ISNUMBER(S166-'Choose Housekeeping Genes'!T$12),S166-'Choose Housekeeping Genes'!T$12,"")</f>
        <v/>
      </c>
      <c r="BL166" s="22" t="str">
        <f ca="1">IF(ISNUMBER(T166-'Choose Housekeeping Genes'!U$12),T166-'Choose Housekeeping Genes'!U$12,"")</f>
        <v/>
      </c>
      <c r="BM166" s="22" t="str">
        <f ca="1">IF(ISNUMBER(U166-'Choose Housekeeping Genes'!V$12),U166-'Choose Housekeeping Genes'!V$12,"")</f>
        <v/>
      </c>
      <c r="BN166" s="22" t="str">
        <f ca="1">IF(ISNUMBER(V166-'Choose Housekeeping Genes'!W$12),V166-'Choose Housekeeping Genes'!W$12,"")</f>
        <v/>
      </c>
      <c r="BO166" s="147" t="str">
        <f t="shared" si="135"/>
        <v>Snhg3</v>
      </c>
      <c r="BP166" s="145" t="s">
        <v>114</v>
      </c>
      <c r="BQ166" s="22" t="str">
        <f ca="1">IF(ISNUMBER(Y166-'Choose Housekeeping Genes'!AA$12),Y166-'Choose Housekeeping Genes'!AA$12,"")</f>
        <v/>
      </c>
      <c r="BR166" s="22" t="str">
        <f ca="1">IF(ISNUMBER(Z166-'Choose Housekeeping Genes'!AB$12),Z166-'Choose Housekeeping Genes'!AB$12,"")</f>
        <v/>
      </c>
      <c r="BS166" s="22" t="str">
        <f ca="1">IF(ISNUMBER(AA166-'Choose Housekeeping Genes'!AC$12),AA166-'Choose Housekeeping Genes'!AC$12,"")</f>
        <v/>
      </c>
      <c r="BT166" s="22" t="str">
        <f ca="1">IF(ISNUMBER(AB166-'Choose Housekeeping Genes'!AD$12),AB166-'Choose Housekeeping Genes'!AD$12,"")</f>
        <v/>
      </c>
      <c r="BU166" s="22" t="str">
        <f ca="1">IF(ISNUMBER(AC166-'Choose Housekeeping Genes'!AE$12),AC166-'Choose Housekeeping Genes'!AE$12,"")</f>
        <v/>
      </c>
      <c r="BV166" s="22" t="str">
        <f ca="1">IF(ISNUMBER(AD166-'Choose Housekeeping Genes'!AF$12),AD166-'Choose Housekeeping Genes'!AF$12,"")</f>
        <v/>
      </c>
      <c r="BW166" s="22" t="str">
        <f ca="1">IF(ISNUMBER(AE166-'Choose Housekeeping Genes'!AG$12),AE166-'Choose Housekeeping Genes'!AG$12,"")</f>
        <v/>
      </c>
      <c r="BX166" s="22" t="str">
        <f ca="1">IF(ISNUMBER(AF166-'Choose Housekeeping Genes'!AH$12),AF166-'Choose Housekeeping Genes'!AH$12,"")</f>
        <v/>
      </c>
      <c r="BY166" s="22" t="str">
        <f ca="1">IF(ISNUMBER(AG166-'Choose Housekeeping Genes'!AI$12),AG166-'Choose Housekeeping Genes'!AI$12,"")</f>
        <v/>
      </c>
      <c r="BZ166" s="22" t="str">
        <f ca="1">IF(ISNUMBER(AH166-'Choose Housekeeping Genes'!AJ$12),AH166-'Choose Housekeeping Genes'!AJ$12,"")</f>
        <v/>
      </c>
      <c r="CA166" s="22" t="str">
        <f ca="1">IF(ISNUMBER(AI166-'Choose Housekeeping Genes'!AK$12),AI166-'Choose Housekeeping Genes'!AK$12,"")</f>
        <v/>
      </c>
      <c r="CB166" s="22" t="str">
        <f ca="1">IF(ISNUMBER(AJ166-'Choose Housekeeping Genes'!AL$12),AJ166-'Choose Housekeeping Genes'!AL$12,"")</f>
        <v/>
      </c>
      <c r="CC166" s="22" t="str">
        <f ca="1">IF(ISNUMBER(AK166-'Choose Housekeeping Genes'!AM$12),AK166-'Choose Housekeeping Genes'!AM$12,"")</f>
        <v/>
      </c>
      <c r="CD166" s="22" t="str">
        <f ca="1">IF(ISNUMBER(AL166-'Choose Housekeeping Genes'!AN$12),AL166-'Choose Housekeeping Genes'!AN$12,"")</f>
        <v/>
      </c>
      <c r="CE166" s="22" t="str">
        <f ca="1">IF(ISNUMBER(AM166-'Choose Housekeeping Genes'!AO$12),AM166-'Choose Housekeeping Genes'!AO$12,"")</f>
        <v/>
      </c>
      <c r="CF166" s="22" t="str">
        <f ca="1">IF(ISNUMBER(AN166-'Choose Housekeeping Genes'!AP$12),AN166-'Choose Housekeeping Genes'!AP$12,"")</f>
        <v/>
      </c>
      <c r="CG166" s="22" t="str">
        <f ca="1">IF(ISNUMBER(AO166-'Choose Housekeeping Genes'!AQ$12),AO166-'Choose Housekeeping Genes'!AQ$12,"")</f>
        <v/>
      </c>
      <c r="CH166" s="22" t="str">
        <f ca="1">IF(ISNUMBER(AP166-'Choose Housekeeping Genes'!AR$12),AP166-'Choose Housekeeping Genes'!AR$12,"")</f>
        <v/>
      </c>
      <c r="CI166" s="22" t="str">
        <f ca="1">IF(ISNUMBER(AQ166-'Choose Housekeeping Genes'!AS$12),AQ166-'Choose Housekeeping Genes'!AS$12,"")</f>
        <v/>
      </c>
      <c r="CJ166" s="22" t="str">
        <f ca="1">IF(ISNUMBER(AR166-'Choose Housekeeping Genes'!AT$12),AR166-'Choose Housekeeping Genes'!AT$12,"")</f>
        <v/>
      </c>
      <c r="CK166" s="69" t="e">
        <f t="shared" ca="1" si="93"/>
        <v>#DIV/0!</v>
      </c>
      <c r="CL166" s="148" t="e">
        <f t="shared" ca="1" si="94"/>
        <v>#DIV/0!</v>
      </c>
      <c r="DA166" s="73" t="str">
        <f>'Transcript table'!C174</f>
        <v>Snhg3</v>
      </c>
      <c r="DB166" s="21" t="s">
        <v>114</v>
      </c>
      <c r="DC166" s="68" t="str">
        <f t="shared" ca="1" si="95"/>
        <v/>
      </c>
      <c r="DD166" s="68" t="str">
        <f t="shared" ca="1" si="96"/>
        <v/>
      </c>
      <c r="DE166" s="68" t="str">
        <f t="shared" ca="1" si="97"/>
        <v/>
      </c>
      <c r="DF166" s="68" t="str">
        <f t="shared" ca="1" si="98"/>
        <v/>
      </c>
      <c r="DG166" s="68" t="str">
        <f t="shared" ca="1" si="99"/>
        <v/>
      </c>
      <c r="DH166" s="68" t="str">
        <f t="shared" ca="1" si="100"/>
        <v/>
      </c>
      <c r="DI166" s="68" t="str">
        <f t="shared" ca="1" si="101"/>
        <v/>
      </c>
      <c r="DJ166" s="68" t="str">
        <f t="shared" ca="1" si="102"/>
        <v/>
      </c>
      <c r="DK166" s="68" t="str">
        <f t="shared" ca="1" si="103"/>
        <v/>
      </c>
      <c r="DL166" s="68" t="str">
        <f t="shared" ca="1" si="104"/>
        <v/>
      </c>
      <c r="DM166" s="68" t="str">
        <f t="shared" ca="1" si="105"/>
        <v/>
      </c>
      <c r="DN166" s="68" t="str">
        <f t="shared" ca="1" si="106"/>
        <v/>
      </c>
      <c r="DO166" s="68" t="str">
        <f t="shared" ca="1" si="107"/>
        <v/>
      </c>
      <c r="DP166" s="68" t="str">
        <f t="shared" ca="1" si="108"/>
        <v/>
      </c>
      <c r="DQ166" s="68" t="str">
        <f t="shared" ca="1" si="109"/>
        <v/>
      </c>
      <c r="DR166" s="68" t="str">
        <f t="shared" ca="1" si="110"/>
        <v/>
      </c>
      <c r="DS166" s="68" t="str">
        <f t="shared" ca="1" si="111"/>
        <v/>
      </c>
      <c r="DT166" s="68" t="str">
        <f t="shared" ca="1" si="112"/>
        <v/>
      </c>
      <c r="DU166" s="68" t="str">
        <f t="shared" ca="1" si="113"/>
        <v/>
      </c>
      <c r="DV166" s="68" t="str">
        <f t="shared" ca="1" si="114"/>
        <v/>
      </c>
      <c r="DW166" s="146" t="str">
        <f>'Transcript table'!C174</f>
        <v>Snhg3</v>
      </c>
      <c r="DX166" s="145" t="s">
        <v>114</v>
      </c>
      <c r="DY166" s="68" t="str">
        <f t="shared" ca="1" si="115"/>
        <v/>
      </c>
      <c r="DZ166" s="68" t="str">
        <f t="shared" ca="1" si="116"/>
        <v/>
      </c>
      <c r="EA166" s="68" t="str">
        <f t="shared" ca="1" si="117"/>
        <v/>
      </c>
      <c r="EB166" s="68" t="str">
        <f t="shared" ca="1" si="118"/>
        <v/>
      </c>
      <c r="EC166" s="68" t="str">
        <f t="shared" ca="1" si="119"/>
        <v/>
      </c>
      <c r="ED166" s="68" t="str">
        <f t="shared" ca="1" si="120"/>
        <v/>
      </c>
      <c r="EE166" s="68" t="str">
        <f t="shared" ca="1" si="121"/>
        <v/>
      </c>
      <c r="EF166" s="68" t="str">
        <f t="shared" ca="1" si="122"/>
        <v/>
      </c>
      <c r="EG166" s="68" t="str">
        <f t="shared" ca="1" si="123"/>
        <v/>
      </c>
      <c r="EH166" s="68" t="str">
        <f t="shared" ca="1" si="124"/>
        <v/>
      </c>
      <c r="EI166" s="68" t="str">
        <f t="shared" ca="1" si="125"/>
        <v/>
      </c>
      <c r="EJ166" s="68" t="str">
        <f t="shared" ca="1" si="126"/>
        <v/>
      </c>
      <c r="EK166" s="68" t="str">
        <f t="shared" ca="1" si="127"/>
        <v/>
      </c>
      <c r="EL166" s="68" t="str">
        <f t="shared" ca="1" si="128"/>
        <v/>
      </c>
      <c r="EM166" s="68" t="str">
        <f t="shared" ca="1" si="129"/>
        <v/>
      </c>
      <c r="EN166" s="68" t="str">
        <f t="shared" ca="1" si="130"/>
        <v/>
      </c>
      <c r="EO166" s="68" t="str">
        <f t="shared" ca="1" si="131"/>
        <v/>
      </c>
      <c r="EP166" s="68" t="str">
        <f t="shared" ca="1" si="132"/>
        <v/>
      </c>
      <c r="EQ166" s="68" t="str">
        <f t="shared" ca="1" si="133"/>
        <v/>
      </c>
      <c r="ER166" s="68" t="str">
        <f t="shared" ca="1" si="134"/>
        <v/>
      </c>
    </row>
    <row r="167" spans="1:148" ht="12.75" customHeight="1">
      <c r="A167" s="139" t="str">
        <f>'Test Sample Data'!A167</f>
        <v>Snhg5</v>
      </c>
      <c r="B167" s="141" t="s">
        <v>112</v>
      </c>
      <c r="C167" s="22" t="str">
        <f>IF(SUM('Test Sample Data'!C$3:C$194)&gt;10,IF(AND(ISNUMBER('Test Sample Data'!C167),'Test Sample Data'!C167&lt;35,'Test Sample Data'!C167&gt;0),'Test Sample Data'!C167-'Choose Housekeeping Genes'!D$20,35-'Choose Housekeeping Genes'!D$20),"")</f>
        <v/>
      </c>
      <c r="D167" s="22" t="str">
        <f>IF(SUM('Test Sample Data'!D$3:D$194)&gt;10,IF(AND(ISNUMBER('Test Sample Data'!D167),'Test Sample Data'!D167&lt;35,'Test Sample Data'!D167&gt;0),'Test Sample Data'!D167-'Choose Housekeeping Genes'!E$20,35-'Choose Housekeeping Genes'!E$20),"")</f>
        <v/>
      </c>
      <c r="E167" s="22" t="str">
        <f>IF(SUM('Test Sample Data'!E$3:E$194)&gt;10,IF(AND(ISNUMBER('Test Sample Data'!E167),'Test Sample Data'!E167&lt;35,'Test Sample Data'!E167&gt;0),'Test Sample Data'!E167-'Choose Housekeeping Genes'!F$20,35-'Choose Housekeeping Genes'!F$20),"")</f>
        <v/>
      </c>
      <c r="F167" s="22" t="str">
        <f>IF(SUM('Test Sample Data'!F$3:F$194)&gt;10,IF(AND(ISNUMBER('Test Sample Data'!F167),'Test Sample Data'!F167&lt;35,'Test Sample Data'!F167&gt;0),'Test Sample Data'!F167-'Choose Housekeeping Genes'!G$20,35-'Choose Housekeeping Genes'!G$20),"")</f>
        <v/>
      </c>
      <c r="G167" s="22" t="str">
        <f>IF(SUM('Test Sample Data'!G$3:G$194)&gt;10,IF(AND(ISNUMBER('Test Sample Data'!G167),'Test Sample Data'!G167&lt;35,'Test Sample Data'!G167&gt;0),'Test Sample Data'!G167-'Choose Housekeeping Genes'!H$20,35-'Choose Housekeeping Genes'!H$20),"")</f>
        <v/>
      </c>
      <c r="H167" s="22" t="str">
        <f>IF(SUM('Test Sample Data'!H$3:H$194)&gt;10,IF(AND(ISNUMBER('Test Sample Data'!H167),'Test Sample Data'!H167&lt;35,'Test Sample Data'!H167&gt;0),'Test Sample Data'!H167-'Choose Housekeeping Genes'!I$20,35-'Choose Housekeeping Genes'!I$20),"")</f>
        <v/>
      </c>
      <c r="I167" s="22" t="str">
        <f>IF(SUM('Test Sample Data'!I$3:I$194)&gt;10,IF(AND(ISNUMBER('Test Sample Data'!I167),'Test Sample Data'!I167&lt;35,'Test Sample Data'!I167&gt;0),'Test Sample Data'!I167-'Choose Housekeeping Genes'!J$20,35-'Choose Housekeeping Genes'!J$20),"")</f>
        <v/>
      </c>
      <c r="J167" s="22" t="str">
        <f>IF(SUM('Test Sample Data'!J$3:J$194)&gt;10,IF(AND(ISNUMBER('Test Sample Data'!J167),'Test Sample Data'!J167&lt;35,'Test Sample Data'!J167&gt;0),'Test Sample Data'!J167-'Choose Housekeeping Genes'!K$20,35-'Choose Housekeeping Genes'!K$20),"")</f>
        <v/>
      </c>
      <c r="K167" s="22" t="str">
        <f>IF(SUM('Test Sample Data'!K$3:K$194)&gt;10,IF(AND(ISNUMBER('Test Sample Data'!K167),'Test Sample Data'!K167&lt;35,'Test Sample Data'!K167&gt;0),'Test Sample Data'!K167-'Choose Housekeeping Genes'!L$20,35-'Choose Housekeeping Genes'!L$20),"")</f>
        <v/>
      </c>
      <c r="L167" s="22" t="str">
        <f>IF(SUM('Test Sample Data'!L$3:L$194)&gt;10,IF(AND(ISNUMBER('Test Sample Data'!L167),'Test Sample Data'!L167&lt;35,'Test Sample Data'!L167&gt;0),'Test Sample Data'!L167-'Choose Housekeeping Genes'!M$20,35-'Choose Housekeeping Genes'!M$20),"")</f>
        <v/>
      </c>
      <c r="M167" s="22" t="str">
        <f>IF(SUM('Test Sample Data'!M$3:M$194)&gt;10,IF(AND(ISNUMBER('Test Sample Data'!M167),'Test Sample Data'!M167&lt;35,'Test Sample Data'!M167&gt;0),'Test Sample Data'!M167-'Choose Housekeeping Genes'!N$20,35-'Choose Housekeeping Genes'!N$20),"")</f>
        <v/>
      </c>
      <c r="N167" s="22" t="str">
        <f>IF(SUM('Test Sample Data'!N$3:N$194)&gt;10,IF(AND(ISNUMBER('Test Sample Data'!N167),'Test Sample Data'!N167&lt;35,'Test Sample Data'!N167&gt;0),'Test Sample Data'!N167-'Choose Housekeeping Genes'!O$20,35-'Choose Housekeeping Genes'!O$20),"")</f>
        <v/>
      </c>
      <c r="O167" s="22" t="str">
        <f>IF(SUM('Test Sample Data'!O$3:O$194)&gt;10,IF(AND(ISNUMBER('Test Sample Data'!O167),'Test Sample Data'!O167&lt;35,'Test Sample Data'!O167&gt;0),'Test Sample Data'!O167-'Choose Housekeeping Genes'!P$20,35-'Choose Housekeeping Genes'!P$20),"")</f>
        <v/>
      </c>
      <c r="P167" s="22" t="str">
        <f>IF(SUM('Test Sample Data'!P$3:P$194)&gt;10,IF(AND(ISNUMBER('Test Sample Data'!P167),'Test Sample Data'!P167&lt;35,'Test Sample Data'!P167&gt;0),'Test Sample Data'!P167-'Choose Housekeeping Genes'!Q$20,35-'Choose Housekeeping Genes'!Q$20),"")</f>
        <v/>
      </c>
      <c r="Q167" s="22" t="str">
        <f>IF(SUM('Test Sample Data'!Q$3:Q$194)&gt;10,IF(AND(ISNUMBER('Test Sample Data'!Q167),'Test Sample Data'!Q167&lt;35,'Test Sample Data'!Q167&gt;0),'Test Sample Data'!Q167-'Choose Housekeeping Genes'!R$20,35-'Choose Housekeeping Genes'!R$20),"")</f>
        <v/>
      </c>
      <c r="R167" s="22" t="str">
        <f>IF(SUM('Test Sample Data'!R$3:R$194)&gt;10,IF(AND(ISNUMBER('Test Sample Data'!R167),'Test Sample Data'!R167&lt;35,'Test Sample Data'!R167&gt;0),'Test Sample Data'!R167-'Choose Housekeeping Genes'!S$20,35-'Choose Housekeeping Genes'!S$20),"")</f>
        <v/>
      </c>
      <c r="S167" s="22" t="str">
        <f>IF(SUM('Test Sample Data'!S$3:S$194)&gt;10,IF(AND(ISNUMBER('Test Sample Data'!S167),'Test Sample Data'!S167&lt;35,'Test Sample Data'!S167&gt;0),'Test Sample Data'!S167-'Choose Housekeeping Genes'!T$20,35-'Choose Housekeeping Genes'!T$20),"")</f>
        <v/>
      </c>
      <c r="T167" s="22" t="str">
        <f>IF(SUM('Test Sample Data'!T$3:T$194)&gt;10,IF(AND(ISNUMBER('Test Sample Data'!T167),'Test Sample Data'!T167&lt;35,'Test Sample Data'!T167&gt;0),'Test Sample Data'!T167-'Choose Housekeeping Genes'!U$20,35-'Choose Housekeeping Genes'!U$20),"")</f>
        <v/>
      </c>
      <c r="U167" s="22" t="str">
        <f>IF(SUM('Test Sample Data'!U$3:U$194)&gt;10,IF(AND(ISNUMBER('Test Sample Data'!U167),'Test Sample Data'!U167&lt;35,'Test Sample Data'!U167&gt;0),'Test Sample Data'!U167-'Choose Housekeeping Genes'!V$20,35-'Choose Housekeeping Genes'!V$20),"")</f>
        <v/>
      </c>
      <c r="V167" s="22" t="str">
        <f>IF(SUM('Test Sample Data'!V$3:V$194)&gt;10,IF(AND(ISNUMBER('Test Sample Data'!V167),'Test Sample Data'!V167&lt;35,'Test Sample Data'!V167&gt;0),'Test Sample Data'!V167-'Choose Housekeeping Genes'!W$20,35-'Choose Housekeeping Genes'!W$20),"")</f>
        <v/>
      </c>
      <c r="W167" s="144" t="str">
        <f>'Control Sample Data'!A167</f>
        <v>Snhg5</v>
      </c>
      <c r="X167" s="145" t="s">
        <v>112</v>
      </c>
      <c r="Y167" s="22" t="str">
        <f>IF(SUM('Control Sample Data'!C$3:C$194)&gt;10,IF(AND(ISNUMBER('Control Sample Data'!C167),'Control Sample Data'!C167&lt;35,'Control Sample Data'!C167&gt;0),'Control Sample Data'!C167-'Choose Housekeeping Genes'!AA$20,35-'Choose Housekeeping Genes'!AA$20),"")</f>
        <v/>
      </c>
      <c r="Z167" s="22" t="str">
        <f>IF(SUM('Control Sample Data'!D$3:D$194)&gt;10,IF(AND(ISNUMBER('Control Sample Data'!D167),'Control Sample Data'!D167&lt;35,'Control Sample Data'!D167&gt;0),'Control Sample Data'!D167-'Choose Housekeeping Genes'!AB$20,35-'Choose Housekeeping Genes'!AB$20),"")</f>
        <v/>
      </c>
      <c r="AA167" s="22" t="str">
        <f>IF(SUM('Control Sample Data'!E$3:E$194)&gt;10,IF(AND(ISNUMBER('Control Sample Data'!E167),'Control Sample Data'!E167&lt;35,'Control Sample Data'!E167&gt;0),'Control Sample Data'!E167-'Choose Housekeeping Genes'!AC$20,35-'Choose Housekeeping Genes'!AC$20),"")</f>
        <v/>
      </c>
      <c r="AB167" s="22" t="str">
        <f>IF(SUM('Control Sample Data'!F$3:F$194)&gt;10,IF(AND(ISNUMBER('Control Sample Data'!F167),'Control Sample Data'!F167&lt;35,'Control Sample Data'!F167&gt;0),'Control Sample Data'!F167-'Choose Housekeeping Genes'!AD$20,35-'Choose Housekeeping Genes'!AD$20),"")</f>
        <v/>
      </c>
      <c r="AC167" s="22" t="str">
        <f>IF(SUM('Control Sample Data'!G$3:G$194)&gt;10,IF(AND(ISNUMBER('Control Sample Data'!G167),'Control Sample Data'!G167&lt;35,'Control Sample Data'!G167&gt;0),'Control Sample Data'!G167-'Choose Housekeeping Genes'!AE$20,35-'Choose Housekeeping Genes'!AE$20),"")</f>
        <v/>
      </c>
      <c r="AD167" s="22" t="str">
        <f>IF(SUM('Control Sample Data'!H$3:H$194)&gt;10,IF(AND(ISNUMBER('Control Sample Data'!H167),'Control Sample Data'!H167&lt;35,'Control Sample Data'!H167&gt;0),'Control Sample Data'!H167-'Choose Housekeeping Genes'!AF$20,35-'Choose Housekeeping Genes'!AF$20),"")</f>
        <v/>
      </c>
      <c r="AE167" s="22" t="str">
        <f>IF(SUM('Control Sample Data'!I$3:I$194)&gt;10,IF(AND(ISNUMBER('Control Sample Data'!I167),'Control Sample Data'!I167&lt;35,'Control Sample Data'!I167&gt;0),'Control Sample Data'!I167-'Choose Housekeeping Genes'!AG$20,35-'Choose Housekeeping Genes'!AG$20),"")</f>
        <v/>
      </c>
      <c r="AF167" s="22" t="str">
        <f>IF(SUM('Control Sample Data'!J$3:J$194)&gt;10,IF(AND(ISNUMBER('Control Sample Data'!J167),'Control Sample Data'!J167&lt;35,'Control Sample Data'!J167&gt;0),'Control Sample Data'!J167-'Choose Housekeeping Genes'!AH$20,35-'Choose Housekeeping Genes'!AH$20),"")</f>
        <v/>
      </c>
      <c r="AG167" s="22" t="str">
        <f>IF(SUM('Control Sample Data'!K$3:K$194)&gt;10,IF(AND(ISNUMBER('Control Sample Data'!K167),'Control Sample Data'!K167&lt;35,'Control Sample Data'!K167&gt;0),'Control Sample Data'!K167-'Choose Housekeeping Genes'!AI$20,35-'Choose Housekeeping Genes'!AI$20),"")</f>
        <v/>
      </c>
      <c r="AH167" s="22" t="str">
        <f>IF(SUM('Control Sample Data'!L$3:L$194)&gt;10,IF(AND(ISNUMBER('Control Sample Data'!L167),'Control Sample Data'!L167&lt;35,'Control Sample Data'!L167&gt;0),'Control Sample Data'!L167-'Choose Housekeeping Genes'!AJ$20,35-'Choose Housekeeping Genes'!AJ$20),"")</f>
        <v/>
      </c>
      <c r="AI167" s="22" t="str">
        <f>IF(SUM('Control Sample Data'!M$3:M$194)&gt;10,IF(AND(ISNUMBER('Control Sample Data'!M167),'Control Sample Data'!M167&lt;35,'Control Sample Data'!M167&gt;0),'Control Sample Data'!M167-'Choose Housekeeping Genes'!AK$20,35-'Choose Housekeeping Genes'!AK$20),"")</f>
        <v/>
      </c>
      <c r="AJ167" s="22" t="str">
        <f>IF(SUM('Control Sample Data'!N$3:N$194)&gt;10,IF(AND(ISNUMBER('Control Sample Data'!N167),'Control Sample Data'!N167&lt;35,'Control Sample Data'!N167&gt;0),'Control Sample Data'!N167-'Choose Housekeeping Genes'!AL$20,35-'Choose Housekeeping Genes'!AL$20),"")</f>
        <v/>
      </c>
      <c r="AK167" s="22" t="str">
        <f>IF(SUM('Control Sample Data'!O$3:O$194)&gt;10,IF(AND(ISNUMBER('Control Sample Data'!O167),'Control Sample Data'!O167&lt;35,'Control Sample Data'!O167&gt;0),'Control Sample Data'!O167-'Choose Housekeeping Genes'!AM$20,35-'Choose Housekeeping Genes'!AM$20),"")</f>
        <v/>
      </c>
      <c r="AL167" s="22" t="str">
        <f>IF(SUM('Control Sample Data'!P$3:P$194)&gt;10,IF(AND(ISNUMBER('Control Sample Data'!P167),'Control Sample Data'!P167&lt;35,'Control Sample Data'!P167&gt;0),'Control Sample Data'!P167-'Choose Housekeeping Genes'!AN$20,35-'Choose Housekeeping Genes'!AN$20),"")</f>
        <v/>
      </c>
      <c r="AM167" s="22" t="str">
        <f>IF(SUM('Control Sample Data'!Q$3:Q$194)&gt;10,IF(AND(ISNUMBER('Control Sample Data'!Q167),'Control Sample Data'!Q167&lt;35,'Control Sample Data'!Q167&gt;0),'Control Sample Data'!Q167-'Choose Housekeeping Genes'!AO$20,35-'Choose Housekeeping Genes'!AO$20),"")</f>
        <v/>
      </c>
      <c r="AN167" s="22" t="str">
        <f>IF(SUM('Control Sample Data'!R$3:R$194)&gt;10,IF(AND(ISNUMBER('Control Sample Data'!R167),'Control Sample Data'!R167&lt;35,'Control Sample Data'!R167&gt;0),'Control Sample Data'!R167-'Choose Housekeeping Genes'!AP$20,35-'Choose Housekeeping Genes'!AP$20),"")</f>
        <v/>
      </c>
      <c r="AO167" s="22" t="str">
        <f>IF(SUM('Control Sample Data'!S$3:S$194)&gt;10,IF(AND(ISNUMBER('Control Sample Data'!S167),'Control Sample Data'!S167&lt;35,'Control Sample Data'!S167&gt;0),'Control Sample Data'!S167-'Choose Housekeeping Genes'!AQ$20,35-'Choose Housekeeping Genes'!AQ$20),"")</f>
        <v/>
      </c>
      <c r="AP167" s="22" t="str">
        <f>IF(SUM('Control Sample Data'!T$3:T$194)&gt;10,IF(AND(ISNUMBER('Control Sample Data'!T167),'Control Sample Data'!T167&lt;35,'Control Sample Data'!T167&gt;0),'Control Sample Data'!T167-'Choose Housekeeping Genes'!AR$20,35-'Choose Housekeeping Genes'!AR$20),"")</f>
        <v/>
      </c>
      <c r="AQ167" s="22" t="str">
        <f>IF(SUM('Control Sample Data'!U$3:U$194)&gt;10,IF(AND(ISNUMBER('Control Sample Data'!U167),'Control Sample Data'!U167&lt;35,'Control Sample Data'!U167&gt;0),'Control Sample Data'!U167-'Choose Housekeeping Genes'!AS$20,35-'Choose Housekeeping Genes'!AS$20),"")</f>
        <v/>
      </c>
      <c r="AR167" s="22" t="str">
        <f>IF(SUM('Control Sample Data'!V$3:V$194)&gt;10,IF(AND(ISNUMBER('Control Sample Data'!V167),'Control Sample Data'!V167&lt;35,'Control Sample Data'!V167&gt;0),'Control Sample Data'!V167-'Choose Housekeeping Genes'!AT$20,35-'Choose Housekeeping Genes'!AT$20),"")</f>
        <v/>
      </c>
      <c r="AS167" s="73" t="str">
        <f>'Control Sample Data'!A167</f>
        <v>Snhg5</v>
      </c>
      <c r="AT167" s="21" t="s">
        <v>112</v>
      </c>
      <c r="AU167" s="22" t="str">
        <f ca="1">IF(ISNUMBER(C167-'Choose Housekeeping Genes'!D$12),C167-'Choose Housekeeping Genes'!D$12,"")</f>
        <v/>
      </c>
      <c r="AV167" s="22" t="str">
        <f ca="1">IF(ISNUMBER(D167-'Choose Housekeeping Genes'!E$12),D167-'Choose Housekeeping Genes'!E$12,"")</f>
        <v/>
      </c>
      <c r="AW167" s="22" t="str">
        <f ca="1">IF(ISNUMBER(E167-'Choose Housekeeping Genes'!F$12),E167-'Choose Housekeeping Genes'!F$12,"")</f>
        <v/>
      </c>
      <c r="AX167" s="22" t="str">
        <f ca="1">IF(ISNUMBER(F167-'Choose Housekeeping Genes'!G$12),F167-'Choose Housekeeping Genes'!G$12,"")</f>
        <v/>
      </c>
      <c r="AY167" s="22" t="str">
        <f ca="1">IF(ISNUMBER(G167-'Choose Housekeeping Genes'!H$12),G167-'Choose Housekeeping Genes'!H$12,"")</f>
        <v/>
      </c>
      <c r="AZ167" s="22" t="str">
        <f ca="1">IF(ISNUMBER(H167-'Choose Housekeeping Genes'!I$12),H167-'Choose Housekeeping Genes'!I$12,"")</f>
        <v/>
      </c>
      <c r="BA167" s="22" t="str">
        <f ca="1">IF(ISNUMBER(I167-'Choose Housekeeping Genes'!J$12),I167-'Choose Housekeeping Genes'!J$12,"")</f>
        <v/>
      </c>
      <c r="BB167" s="22" t="str">
        <f ca="1">IF(ISNUMBER(J167-'Choose Housekeeping Genes'!K$12),J167-'Choose Housekeeping Genes'!K$12,"")</f>
        <v/>
      </c>
      <c r="BC167" s="22" t="str">
        <f ca="1">IF(ISNUMBER(K167-'Choose Housekeeping Genes'!L$12),K167-'Choose Housekeeping Genes'!L$12,"")</f>
        <v/>
      </c>
      <c r="BD167" s="22" t="str">
        <f ca="1">IF(ISNUMBER(L167-'Choose Housekeeping Genes'!M$12),L167-'Choose Housekeeping Genes'!M$12,"")</f>
        <v/>
      </c>
      <c r="BE167" s="22" t="str">
        <f ca="1">IF(ISNUMBER(M167-'Choose Housekeeping Genes'!N$12),M167-'Choose Housekeeping Genes'!N$12,"")</f>
        <v/>
      </c>
      <c r="BF167" s="22" t="str">
        <f ca="1">IF(ISNUMBER(N167-'Choose Housekeeping Genes'!O$12),N167-'Choose Housekeeping Genes'!O$12,"")</f>
        <v/>
      </c>
      <c r="BG167" s="22" t="str">
        <f ca="1">IF(ISNUMBER(O167-'Choose Housekeeping Genes'!P$12),O167-'Choose Housekeeping Genes'!P$12,"")</f>
        <v/>
      </c>
      <c r="BH167" s="22" t="str">
        <f ca="1">IF(ISNUMBER(P167-'Choose Housekeeping Genes'!Q$12),P167-'Choose Housekeeping Genes'!Q$12,"")</f>
        <v/>
      </c>
      <c r="BI167" s="22" t="str">
        <f ca="1">IF(ISNUMBER(Q167-'Choose Housekeeping Genes'!R$12),Q167-'Choose Housekeeping Genes'!R$12,"")</f>
        <v/>
      </c>
      <c r="BJ167" s="22" t="str">
        <f ca="1">IF(ISNUMBER(R167-'Choose Housekeeping Genes'!S$12),R167-'Choose Housekeeping Genes'!S$12,"")</f>
        <v/>
      </c>
      <c r="BK167" s="22" t="str">
        <f ca="1">IF(ISNUMBER(S167-'Choose Housekeeping Genes'!T$12),S167-'Choose Housekeeping Genes'!T$12,"")</f>
        <v/>
      </c>
      <c r="BL167" s="22" t="str">
        <f ca="1">IF(ISNUMBER(T167-'Choose Housekeeping Genes'!U$12),T167-'Choose Housekeeping Genes'!U$12,"")</f>
        <v/>
      </c>
      <c r="BM167" s="22" t="str">
        <f ca="1">IF(ISNUMBER(U167-'Choose Housekeeping Genes'!V$12),U167-'Choose Housekeeping Genes'!V$12,"")</f>
        <v/>
      </c>
      <c r="BN167" s="22" t="str">
        <f ca="1">IF(ISNUMBER(V167-'Choose Housekeeping Genes'!W$12),V167-'Choose Housekeeping Genes'!W$12,"")</f>
        <v/>
      </c>
      <c r="BO167" s="147" t="str">
        <f t="shared" si="135"/>
        <v>Snhg5</v>
      </c>
      <c r="BP167" s="145" t="s">
        <v>112</v>
      </c>
      <c r="BQ167" s="22" t="str">
        <f ca="1">IF(ISNUMBER(Y167-'Choose Housekeeping Genes'!AA$12),Y167-'Choose Housekeeping Genes'!AA$12,"")</f>
        <v/>
      </c>
      <c r="BR167" s="22" t="str">
        <f ca="1">IF(ISNUMBER(Z167-'Choose Housekeeping Genes'!AB$12),Z167-'Choose Housekeeping Genes'!AB$12,"")</f>
        <v/>
      </c>
      <c r="BS167" s="22" t="str">
        <f ca="1">IF(ISNUMBER(AA167-'Choose Housekeeping Genes'!AC$12),AA167-'Choose Housekeeping Genes'!AC$12,"")</f>
        <v/>
      </c>
      <c r="BT167" s="22" t="str">
        <f ca="1">IF(ISNUMBER(AB167-'Choose Housekeeping Genes'!AD$12),AB167-'Choose Housekeeping Genes'!AD$12,"")</f>
        <v/>
      </c>
      <c r="BU167" s="22" t="str">
        <f ca="1">IF(ISNUMBER(AC167-'Choose Housekeeping Genes'!AE$12),AC167-'Choose Housekeeping Genes'!AE$12,"")</f>
        <v/>
      </c>
      <c r="BV167" s="22" t="str">
        <f ca="1">IF(ISNUMBER(AD167-'Choose Housekeeping Genes'!AF$12),AD167-'Choose Housekeeping Genes'!AF$12,"")</f>
        <v/>
      </c>
      <c r="BW167" s="22" t="str">
        <f ca="1">IF(ISNUMBER(AE167-'Choose Housekeeping Genes'!AG$12),AE167-'Choose Housekeeping Genes'!AG$12,"")</f>
        <v/>
      </c>
      <c r="BX167" s="22" t="str">
        <f ca="1">IF(ISNUMBER(AF167-'Choose Housekeeping Genes'!AH$12),AF167-'Choose Housekeeping Genes'!AH$12,"")</f>
        <v/>
      </c>
      <c r="BY167" s="22" t="str">
        <f ca="1">IF(ISNUMBER(AG167-'Choose Housekeeping Genes'!AI$12),AG167-'Choose Housekeeping Genes'!AI$12,"")</f>
        <v/>
      </c>
      <c r="BZ167" s="22" t="str">
        <f ca="1">IF(ISNUMBER(AH167-'Choose Housekeeping Genes'!AJ$12),AH167-'Choose Housekeeping Genes'!AJ$12,"")</f>
        <v/>
      </c>
      <c r="CA167" s="22" t="str">
        <f ca="1">IF(ISNUMBER(AI167-'Choose Housekeeping Genes'!AK$12),AI167-'Choose Housekeeping Genes'!AK$12,"")</f>
        <v/>
      </c>
      <c r="CB167" s="22" t="str">
        <f ca="1">IF(ISNUMBER(AJ167-'Choose Housekeeping Genes'!AL$12),AJ167-'Choose Housekeeping Genes'!AL$12,"")</f>
        <v/>
      </c>
      <c r="CC167" s="22" t="str">
        <f ca="1">IF(ISNUMBER(AK167-'Choose Housekeeping Genes'!AM$12),AK167-'Choose Housekeeping Genes'!AM$12,"")</f>
        <v/>
      </c>
      <c r="CD167" s="22" t="str">
        <f ca="1">IF(ISNUMBER(AL167-'Choose Housekeeping Genes'!AN$12),AL167-'Choose Housekeeping Genes'!AN$12,"")</f>
        <v/>
      </c>
      <c r="CE167" s="22" t="str">
        <f ca="1">IF(ISNUMBER(AM167-'Choose Housekeeping Genes'!AO$12),AM167-'Choose Housekeeping Genes'!AO$12,"")</f>
        <v/>
      </c>
      <c r="CF167" s="22" t="str">
        <f ca="1">IF(ISNUMBER(AN167-'Choose Housekeeping Genes'!AP$12),AN167-'Choose Housekeeping Genes'!AP$12,"")</f>
        <v/>
      </c>
      <c r="CG167" s="22" t="str">
        <f ca="1">IF(ISNUMBER(AO167-'Choose Housekeeping Genes'!AQ$12),AO167-'Choose Housekeeping Genes'!AQ$12,"")</f>
        <v/>
      </c>
      <c r="CH167" s="22" t="str">
        <f ca="1">IF(ISNUMBER(AP167-'Choose Housekeeping Genes'!AR$12),AP167-'Choose Housekeeping Genes'!AR$12,"")</f>
        <v/>
      </c>
      <c r="CI167" s="22" t="str">
        <f ca="1">IF(ISNUMBER(AQ167-'Choose Housekeeping Genes'!AS$12),AQ167-'Choose Housekeeping Genes'!AS$12,"")</f>
        <v/>
      </c>
      <c r="CJ167" s="22" t="str">
        <f ca="1">IF(ISNUMBER(AR167-'Choose Housekeeping Genes'!AT$12),AR167-'Choose Housekeeping Genes'!AT$12,"")</f>
        <v/>
      </c>
      <c r="CK167" s="69" t="e">
        <f t="shared" ca="1" si="93"/>
        <v>#DIV/0!</v>
      </c>
      <c r="CL167" s="148" t="e">
        <f t="shared" ca="1" si="94"/>
        <v>#DIV/0!</v>
      </c>
      <c r="DA167" s="73" t="str">
        <f>'Transcript table'!C175</f>
        <v>Snhg5</v>
      </c>
      <c r="DB167" s="21" t="s">
        <v>112</v>
      </c>
      <c r="DC167" s="68" t="str">
        <f t="shared" ca="1" si="95"/>
        <v/>
      </c>
      <c r="DD167" s="68" t="str">
        <f t="shared" ca="1" si="96"/>
        <v/>
      </c>
      <c r="DE167" s="68" t="str">
        <f t="shared" ca="1" si="97"/>
        <v/>
      </c>
      <c r="DF167" s="68" t="str">
        <f t="shared" ca="1" si="98"/>
        <v/>
      </c>
      <c r="DG167" s="68" t="str">
        <f t="shared" ca="1" si="99"/>
        <v/>
      </c>
      <c r="DH167" s="68" t="str">
        <f t="shared" ca="1" si="100"/>
        <v/>
      </c>
      <c r="DI167" s="68" t="str">
        <f t="shared" ca="1" si="101"/>
        <v/>
      </c>
      <c r="DJ167" s="68" t="str">
        <f t="shared" ca="1" si="102"/>
        <v/>
      </c>
      <c r="DK167" s="68" t="str">
        <f t="shared" ca="1" si="103"/>
        <v/>
      </c>
      <c r="DL167" s="68" t="str">
        <f t="shared" ca="1" si="104"/>
        <v/>
      </c>
      <c r="DM167" s="68" t="str">
        <f t="shared" ca="1" si="105"/>
        <v/>
      </c>
      <c r="DN167" s="68" t="str">
        <f t="shared" ca="1" si="106"/>
        <v/>
      </c>
      <c r="DO167" s="68" t="str">
        <f t="shared" ca="1" si="107"/>
        <v/>
      </c>
      <c r="DP167" s="68" t="str">
        <f t="shared" ca="1" si="108"/>
        <v/>
      </c>
      <c r="DQ167" s="68" t="str">
        <f t="shared" ca="1" si="109"/>
        <v/>
      </c>
      <c r="DR167" s="68" t="str">
        <f t="shared" ca="1" si="110"/>
        <v/>
      </c>
      <c r="DS167" s="68" t="str">
        <f t="shared" ca="1" si="111"/>
        <v/>
      </c>
      <c r="DT167" s="68" t="str">
        <f t="shared" ca="1" si="112"/>
        <v/>
      </c>
      <c r="DU167" s="68" t="str">
        <f t="shared" ca="1" si="113"/>
        <v/>
      </c>
      <c r="DV167" s="68" t="str">
        <f t="shared" ca="1" si="114"/>
        <v/>
      </c>
      <c r="DW167" s="146" t="str">
        <f>'Transcript table'!C175</f>
        <v>Snhg5</v>
      </c>
      <c r="DX167" s="145" t="s">
        <v>112</v>
      </c>
      <c r="DY167" s="68" t="str">
        <f t="shared" ca="1" si="115"/>
        <v/>
      </c>
      <c r="DZ167" s="68" t="str">
        <f t="shared" ca="1" si="116"/>
        <v/>
      </c>
      <c r="EA167" s="68" t="str">
        <f t="shared" ca="1" si="117"/>
        <v/>
      </c>
      <c r="EB167" s="68" t="str">
        <f t="shared" ca="1" si="118"/>
        <v/>
      </c>
      <c r="EC167" s="68" t="str">
        <f t="shared" ca="1" si="119"/>
        <v/>
      </c>
      <c r="ED167" s="68" t="str">
        <f t="shared" ca="1" si="120"/>
        <v/>
      </c>
      <c r="EE167" s="68" t="str">
        <f t="shared" ca="1" si="121"/>
        <v/>
      </c>
      <c r="EF167" s="68" t="str">
        <f t="shared" ca="1" si="122"/>
        <v/>
      </c>
      <c r="EG167" s="68" t="str">
        <f t="shared" ca="1" si="123"/>
        <v/>
      </c>
      <c r="EH167" s="68" t="str">
        <f t="shared" ca="1" si="124"/>
        <v/>
      </c>
      <c r="EI167" s="68" t="str">
        <f t="shared" ca="1" si="125"/>
        <v/>
      </c>
      <c r="EJ167" s="68" t="str">
        <f t="shared" ca="1" si="126"/>
        <v/>
      </c>
      <c r="EK167" s="68" t="str">
        <f t="shared" ca="1" si="127"/>
        <v/>
      </c>
      <c r="EL167" s="68" t="str">
        <f t="shared" ca="1" si="128"/>
        <v/>
      </c>
      <c r="EM167" s="68" t="str">
        <f t="shared" ca="1" si="129"/>
        <v/>
      </c>
      <c r="EN167" s="68" t="str">
        <f t="shared" ca="1" si="130"/>
        <v/>
      </c>
      <c r="EO167" s="68" t="str">
        <f t="shared" ca="1" si="131"/>
        <v/>
      </c>
      <c r="EP167" s="68" t="str">
        <f t="shared" ca="1" si="132"/>
        <v/>
      </c>
      <c r="EQ167" s="68" t="str">
        <f t="shared" ca="1" si="133"/>
        <v/>
      </c>
      <c r="ER167" s="68" t="str">
        <f t="shared" ca="1" si="134"/>
        <v/>
      </c>
    </row>
    <row r="168" spans="1:148" ht="12.75" customHeight="1">
      <c r="A168" s="139" t="str">
        <f>'Test Sample Data'!A168</f>
        <v>Sox2ot</v>
      </c>
      <c r="B168" s="141" t="s">
        <v>110</v>
      </c>
      <c r="C168" s="22" t="str">
        <f>IF(SUM('Test Sample Data'!C$3:C$194)&gt;10,IF(AND(ISNUMBER('Test Sample Data'!C168),'Test Sample Data'!C168&lt;35,'Test Sample Data'!C168&gt;0),'Test Sample Data'!C168-'Choose Housekeeping Genes'!D$20,35-'Choose Housekeeping Genes'!D$20),"")</f>
        <v/>
      </c>
      <c r="D168" s="22" t="str">
        <f>IF(SUM('Test Sample Data'!D$3:D$194)&gt;10,IF(AND(ISNUMBER('Test Sample Data'!D168),'Test Sample Data'!D168&lt;35,'Test Sample Data'!D168&gt;0),'Test Sample Data'!D168-'Choose Housekeeping Genes'!E$20,35-'Choose Housekeeping Genes'!E$20),"")</f>
        <v/>
      </c>
      <c r="E168" s="22" t="str">
        <f>IF(SUM('Test Sample Data'!E$3:E$194)&gt;10,IF(AND(ISNUMBER('Test Sample Data'!E168),'Test Sample Data'!E168&lt;35,'Test Sample Data'!E168&gt;0),'Test Sample Data'!E168-'Choose Housekeeping Genes'!F$20,35-'Choose Housekeeping Genes'!F$20),"")</f>
        <v/>
      </c>
      <c r="F168" s="22" t="str">
        <f>IF(SUM('Test Sample Data'!F$3:F$194)&gt;10,IF(AND(ISNUMBER('Test Sample Data'!F168),'Test Sample Data'!F168&lt;35,'Test Sample Data'!F168&gt;0),'Test Sample Data'!F168-'Choose Housekeeping Genes'!G$20,35-'Choose Housekeeping Genes'!G$20),"")</f>
        <v/>
      </c>
      <c r="G168" s="22" t="str">
        <f>IF(SUM('Test Sample Data'!G$3:G$194)&gt;10,IF(AND(ISNUMBER('Test Sample Data'!G168),'Test Sample Data'!G168&lt;35,'Test Sample Data'!G168&gt;0),'Test Sample Data'!G168-'Choose Housekeeping Genes'!H$20,35-'Choose Housekeeping Genes'!H$20),"")</f>
        <v/>
      </c>
      <c r="H168" s="22" t="str">
        <f>IF(SUM('Test Sample Data'!H$3:H$194)&gt;10,IF(AND(ISNUMBER('Test Sample Data'!H168),'Test Sample Data'!H168&lt;35,'Test Sample Data'!H168&gt;0),'Test Sample Data'!H168-'Choose Housekeeping Genes'!I$20,35-'Choose Housekeeping Genes'!I$20),"")</f>
        <v/>
      </c>
      <c r="I168" s="22" t="str">
        <f>IF(SUM('Test Sample Data'!I$3:I$194)&gt;10,IF(AND(ISNUMBER('Test Sample Data'!I168),'Test Sample Data'!I168&lt;35,'Test Sample Data'!I168&gt;0),'Test Sample Data'!I168-'Choose Housekeeping Genes'!J$20,35-'Choose Housekeeping Genes'!J$20),"")</f>
        <v/>
      </c>
      <c r="J168" s="22" t="str">
        <f>IF(SUM('Test Sample Data'!J$3:J$194)&gt;10,IF(AND(ISNUMBER('Test Sample Data'!J168),'Test Sample Data'!J168&lt;35,'Test Sample Data'!J168&gt;0),'Test Sample Data'!J168-'Choose Housekeeping Genes'!K$20,35-'Choose Housekeeping Genes'!K$20),"")</f>
        <v/>
      </c>
      <c r="K168" s="22" t="str">
        <f>IF(SUM('Test Sample Data'!K$3:K$194)&gt;10,IF(AND(ISNUMBER('Test Sample Data'!K168),'Test Sample Data'!K168&lt;35,'Test Sample Data'!K168&gt;0),'Test Sample Data'!K168-'Choose Housekeeping Genes'!L$20,35-'Choose Housekeeping Genes'!L$20),"")</f>
        <v/>
      </c>
      <c r="L168" s="22" t="str">
        <f>IF(SUM('Test Sample Data'!L$3:L$194)&gt;10,IF(AND(ISNUMBER('Test Sample Data'!L168),'Test Sample Data'!L168&lt;35,'Test Sample Data'!L168&gt;0),'Test Sample Data'!L168-'Choose Housekeeping Genes'!M$20,35-'Choose Housekeeping Genes'!M$20),"")</f>
        <v/>
      </c>
      <c r="M168" s="22" t="str">
        <f>IF(SUM('Test Sample Data'!M$3:M$194)&gt;10,IF(AND(ISNUMBER('Test Sample Data'!M168),'Test Sample Data'!M168&lt;35,'Test Sample Data'!M168&gt;0),'Test Sample Data'!M168-'Choose Housekeeping Genes'!N$20,35-'Choose Housekeeping Genes'!N$20),"")</f>
        <v/>
      </c>
      <c r="N168" s="22" t="str">
        <f>IF(SUM('Test Sample Data'!N$3:N$194)&gt;10,IF(AND(ISNUMBER('Test Sample Data'!N168),'Test Sample Data'!N168&lt;35,'Test Sample Data'!N168&gt;0),'Test Sample Data'!N168-'Choose Housekeeping Genes'!O$20,35-'Choose Housekeeping Genes'!O$20),"")</f>
        <v/>
      </c>
      <c r="O168" s="22" t="str">
        <f>IF(SUM('Test Sample Data'!O$3:O$194)&gt;10,IF(AND(ISNUMBER('Test Sample Data'!O168),'Test Sample Data'!O168&lt;35,'Test Sample Data'!O168&gt;0),'Test Sample Data'!O168-'Choose Housekeeping Genes'!P$20,35-'Choose Housekeeping Genes'!P$20),"")</f>
        <v/>
      </c>
      <c r="P168" s="22" t="str">
        <f>IF(SUM('Test Sample Data'!P$3:P$194)&gt;10,IF(AND(ISNUMBER('Test Sample Data'!P168),'Test Sample Data'!P168&lt;35,'Test Sample Data'!P168&gt;0),'Test Sample Data'!P168-'Choose Housekeeping Genes'!Q$20,35-'Choose Housekeeping Genes'!Q$20),"")</f>
        <v/>
      </c>
      <c r="Q168" s="22" t="str">
        <f>IF(SUM('Test Sample Data'!Q$3:Q$194)&gt;10,IF(AND(ISNUMBER('Test Sample Data'!Q168),'Test Sample Data'!Q168&lt;35,'Test Sample Data'!Q168&gt;0),'Test Sample Data'!Q168-'Choose Housekeeping Genes'!R$20,35-'Choose Housekeeping Genes'!R$20),"")</f>
        <v/>
      </c>
      <c r="R168" s="22" t="str">
        <f>IF(SUM('Test Sample Data'!R$3:R$194)&gt;10,IF(AND(ISNUMBER('Test Sample Data'!R168),'Test Sample Data'!R168&lt;35,'Test Sample Data'!R168&gt;0),'Test Sample Data'!R168-'Choose Housekeeping Genes'!S$20,35-'Choose Housekeeping Genes'!S$20),"")</f>
        <v/>
      </c>
      <c r="S168" s="22" t="str">
        <f>IF(SUM('Test Sample Data'!S$3:S$194)&gt;10,IF(AND(ISNUMBER('Test Sample Data'!S168),'Test Sample Data'!S168&lt;35,'Test Sample Data'!S168&gt;0),'Test Sample Data'!S168-'Choose Housekeeping Genes'!T$20,35-'Choose Housekeeping Genes'!T$20),"")</f>
        <v/>
      </c>
      <c r="T168" s="22" t="str">
        <f>IF(SUM('Test Sample Data'!T$3:T$194)&gt;10,IF(AND(ISNUMBER('Test Sample Data'!T168),'Test Sample Data'!T168&lt;35,'Test Sample Data'!T168&gt;0),'Test Sample Data'!T168-'Choose Housekeeping Genes'!U$20,35-'Choose Housekeeping Genes'!U$20),"")</f>
        <v/>
      </c>
      <c r="U168" s="22" t="str">
        <f>IF(SUM('Test Sample Data'!U$3:U$194)&gt;10,IF(AND(ISNUMBER('Test Sample Data'!U168),'Test Sample Data'!U168&lt;35,'Test Sample Data'!U168&gt;0),'Test Sample Data'!U168-'Choose Housekeeping Genes'!V$20,35-'Choose Housekeeping Genes'!V$20),"")</f>
        <v/>
      </c>
      <c r="V168" s="22" t="str">
        <f>IF(SUM('Test Sample Data'!V$3:V$194)&gt;10,IF(AND(ISNUMBER('Test Sample Data'!V168),'Test Sample Data'!V168&lt;35,'Test Sample Data'!V168&gt;0),'Test Sample Data'!V168-'Choose Housekeeping Genes'!W$20,35-'Choose Housekeeping Genes'!W$20),"")</f>
        <v/>
      </c>
      <c r="W168" s="144" t="str">
        <f>'Control Sample Data'!A168</f>
        <v>Sox2ot</v>
      </c>
      <c r="X168" s="145" t="s">
        <v>110</v>
      </c>
      <c r="Y168" s="22" t="str">
        <f>IF(SUM('Control Sample Data'!C$3:C$194)&gt;10,IF(AND(ISNUMBER('Control Sample Data'!C168),'Control Sample Data'!C168&lt;35,'Control Sample Data'!C168&gt;0),'Control Sample Data'!C168-'Choose Housekeeping Genes'!AA$20,35-'Choose Housekeeping Genes'!AA$20),"")</f>
        <v/>
      </c>
      <c r="Z168" s="22" t="str">
        <f>IF(SUM('Control Sample Data'!D$3:D$194)&gt;10,IF(AND(ISNUMBER('Control Sample Data'!D168),'Control Sample Data'!D168&lt;35,'Control Sample Data'!D168&gt;0),'Control Sample Data'!D168-'Choose Housekeeping Genes'!AB$20,35-'Choose Housekeeping Genes'!AB$20),"")</f>
        <v/>
      </c>
      <c r="AA168" s="22" t="str">
        <f>IF(SUM('Control Sample Data'!E$3:E$194)&gt;10,IF(AND(ISNUMBER('Control Sample Data'!E168),'Control Sample Data'!E168&lt;35,'Control Sample Data'!E168&gt;0),'Control Sample Data'!E168-'Choose Housekeeping Genes'!AC$20,35-'Choose Housekeeping Genes'!AC$20),"")</f>
        <v/>
      </c>
      <c r="AB168" s="22" t="str">
        <f>IF(SUM('Control Sample Data'!F$3:F$194)&gt;10,IF(AND(ISNUMBER('Control Sample Data'!F168),'Control Sample Data'!F168&lt;35,'Control Sample Data'!F168&gt;0),'Control Sample Data'!F168-'Choose Housekeeping Genes'!AD$20,35-'Choose Housekeeping Genes'!AD$20),"")</f>
        <v/>
      </c>
      <c r="AC168" s="22" t="str">
        <f>IF(SUM('Control Sample Data'!G$3:G$194)&gt;10,IF(AND(ISNUMBER('Control Sample Data'!G168),'Control Sample Data'!G168&lt;35,'Control Sample Data'!G168&gt;0),'Control Sample Data'!G168-'Choose Housekeeping Genes'!AE$20,35-'Choose Housekeeping Genes'!AE$20),"")</f>
        <v/>
      </c>
      <c r="AD168" s="22" t="str">
        <f>IF(SUM('Control Sample Data'!H$3:H$194)&gt;10,IF(AND(ISNUMBER('Control Sample Data'!H168),'Control Sample Data'!H168&lt;35,'Control Sample Data'!H168&gt;0),'Control Sample Data'!H168-'Choose Housekeeping Genes'!AF$20,35-'Choose Housekeeping Genes'!AF$20),"")</f>
        <v/>
      </c>
      <c r="AE168" s="22" t="str">
        <f>IF(SUM('Control Sample Data'!I$3:I$194)&gt;10,IF(AND(ISNUMBER('Control Sample Data'!I168),'Control Sample Data'!I168&lt;35,'Control Sample Data'!I168&gt;0),'Control Sample Data'!I168-'Choose Housekeeping Genes'!AG$20,35-'Choose Housekeeping Genes'!AG$20),"")</f>
        <v/>
      </c>
      <c r="AF168" s="22" t="str">
        <f>IF(SUM('Control Sample Data'!J$3:J$194)&gt;10,IF(AND(ISNUMBER('Control Sample Data'!J168),'Control Sample Data'!J168&lt;35,'Control Sample Data'!J168&gt;0),'Control Sample Data'!J168-'Choose Housekeeping Genes'!AH$20,35-'Choose Housekeeping Genes'!AH$20),"")</f>
        <v/>
      </c>
      <c r="AG168" s="22" t="str">
        <f>IF(SUM('Control Sample Data'!K$3:K$194)&gt;10,IF(AND(ISNUMBER('Control Sample Data'!K168),'Control Sample Data'!K168&lt;35,'Control Sample Data'!K168&gt;0),'Control Sample Data'!K168-'Choose Housekeeping Genes'!AI$20,35-'Choose Housekeeping Genes'!AI$20),"")</f>
        <v/>
      </c>
      <c r="AH168" s="22" t="str">
        <f>IF(SUM('Control Sample Data'!L$3:L$194)&gt;10,IF(AND(ISNUMBER('Control Sample Data'!L168),'Control Sample Data'!L168&lt;35,'Control Sample Data'!L168&gt;0),'Control Sample Data'!L168-'Choose Housekeeping Genes'!AJ$20,35-'Choose Housekeeping Genes'!AJ$20),"")</f>
        <v/>
      </c>
      <c r="AI168" s="22" t="str">
        <f>IF(SUM('Control Sample Data'!M$3:M$194)&gt;10,IF(AND(ISNUMBER('Control Sample Data'!M168),'Control Sample Data'!M168&lt;35,'Control Sample Data'!M168&gt;0),'Control Sample Data'!M168-'Choose Housekeeping Genes'!AK$20,35-'Choose Housekeeping Genes'!AK$20),"")</f>
        <v/>
      </c>
      <c r="AJ168" s="22" t="str">
        <f>IF(SUM('Control Sample Data'!N$3:N$194)&gt;10,IF(AND(ISNUMBER('Control Sample Data'!N168),'Control Sample Data'!N168&lt;35,'Control Sample Data'!N168&gt;0),'Control Sample Data'!N168-'Choose Housekeeping Genes'!AL$20,35-'Choose Housekeeping Genes'!AL$20),"")</f>
        <v/>
      </c>
      <c r="AK168" s="22" t="str">
        <f>IF(SUM('Control Sample Data'!O$3:O$194)&gt;10,IF(AND(ISNUMBER('Control Sample Data'!O168),'Control Sample Data'!O168&lt;35,'Control Sample Data'!O168&gt;0),'Control Sample Data'!O168-'Choose Housekeeping Genes'!AM$20,35-'Choose Housekeeping Genes'!AM$20),"")</f>
        <v/>
      </c>
      <c r="AL168" s="22" t="str">
        <f>IF(SUM('Control Sample Data'!P$3:P$194)&gt;10,IF(AND(ISNUMBER('Control Sample Data'!P168),'Control Sample Data'!P168&lt;35,'Control Sample Data'!P168&gt;0),'Control Sample Data'!P168-'Choose Housekeeping Genes'!AN$20,35-'Choose Housekeeping Genes'!AN$20),"")</f>
        <v/>
      </c>
      <c r="AM168" s="22" t="str">
        <f>IF(SUM('Control Sample Data'!Q$3:Q$194)&gt;10,IF(AND(ISNUMBER('Control Sample Data'!Q168),'Control Sample Data'!Q168&lt;35,'Control Sample Data'!Q168&gt;0),'Control Sample Data'!Q168-'Choose Housekeeping Genes'!AO$20,35-'Choose Housekeeping Genes'!AO$20),"")</f>
        <v/>
      </c>
      <c r="AN168" s="22" t="str">
        <f>IF(SUM('Control Sample Data'!R$3:R$194)&gt;10,IF(AND(ISNUMBER('Control Sample Data'!R168),'Control Sample Data'!R168&lt;35,'Control Sample Data'!R168&gt;0),'Control Sample Data'!R168-'Choose Housekeeping Genes'!AP$20,35-'Choose Housekeeping Genes'!AP$20),"")</f>
        <v/>
      </c>
      <c r="AO168" s="22" t="str">
        <f>IF(SUM('Control Sample Data'!S$3:S$194)&gt;10,IF(AND(ISNUMBER('Control Sample Data'!S168),'Control Sample Data'!S168&lt;35,'Control Sample Data'!S168&gt;0),'Control Sample Data'!S168-'Choose Housekeeping Genes'!AQ$20,35-'Choose Housekeeping Genes'!AQ$20),"")</f>
        <v/>
      </c>
      <c r="AP168" s="22" t="str">
        <f>IF(SUM('Control Sample Data'!T$3:T$194)&gt;10,IF(AND(ISNUMBER('Control Sample Data'!T168),'Control Sample Data'!T168&lt;35,'Control Sample Data'!T168&gt;0),'Control Sample Data'!T168-'Choose Housekeeping Genes'!AR$20,35-'Choose Housekeeping Genes'!AR$20),"")</f>
        <v/>
      </c>
      <c r="AQ168" s="22" t="str">
        <f>IF(SUM('Control Sample Data'!U$3:U$194)&gt;10,IF(AND(ISNUMBER('Control Sample Data'!U168),'Control Sample Data'!U168&lt;35,'Control Sample Data'!U168&gt;0),'Control Sample Data'!U168-'Choose Housekeeping Genes'!AS$20,35-'Choose Housekeeping Genes'!AS$20),"")</f>
        <v/>
      </c>
      <c r="AR168" s="22" t="str">
        <f>IF(SUM('Control Sample Data'!V$3:V$194)&gt;10,IF(AND(ISNUMBER('Control Sample Data'!V168),'Control Sample Data'!V168&lt;35,'Control Sample Data'!V168&gt;0),'Control Sample Data'!V168-'Choose Housekeeping Genes'!AT$20,35-'Choose Housekeeping Genes'!AT$20),"")</f>
        <v/>
      </c>
      <c r="AS168" s="73" t="str">
        <f>'Control Sample Data'!A168</f>
        <v>Sox2ot</v>
      </c>
      <c r="AT168" s="21" t="s">
        <v>110</v>
      </c>
      <c r="AU168" s="22" t="str">
        <f ca="1">IF(ISNUMBER(C168-'Choose Housekeeping Genes'!D$12),C168-'Choose Housekeeping Genes'!D$12,"")</f>
        <v/>
      </c>
      <c r="AV168" s="22" t="str">
        <f ca="1">IF(ISNUMBER(D168-'Choose Housekeeping Genes'!E$12),D168-'Choose Housekeeping Genes'!E$12,"")</f>
        <v/>
      </c>
      <c r="AW168" s="22" t="str">
        <f ca="1">IF(ISNUMBER(E168-'Choose Housekeeping Genes'!F$12),E168-'Choose Housekeeping Genes'!F$12,"")</f>
        <v/>
      </c>
      <c r="AX168" s="22" t="str">
        <f ca="1">IF(ISNUMBER(F168-'Choose Housekeeping Genes'!G$12),F168-'Choose Housekeeping Genes'!G$12,"")</f>
        <v/>
      </c>
      <c r="AY168" s="22" t="str">
        <f ca="1">IF(ISNUMBER(G168-'Choose Housekeeping Genes'!H$12),G168-'Choose Housekeeping Genes'!H$12,"")</f>
        <v/>
      </c>
      <c r="AZ168" s="22" t="str">
        <f ca="1">IF(ISNUMBER(H168-'Choose Housekeeping Genes'!I$12),H168-'Choose Housekeeping Genes'!I$12,"")</f>
        <v/>
      </c>
      <c r="BA168" s="22" t="str">
        <f ca="1">IF(ISNUMBER(I168-'Choose Housekeeping Genes'!J$12),I168-'Choose Housekeeping Genes'!J$12,"")</f>
        <v/>
      </c>
      <c r="BB168" s="22" t="str">
        <f ca="1">IF(ISNUMBER(J168-'Choose Housekeeping Genes'!K$12),J168-'Choose Housekeeping Genes'!K$12,"")</f>
        <v/>
      </c>
      <c r="BC168" s="22" t="str">
        <f ca="1">IF(ISNUMBER(K168-'Choose Housekeeping Genes'!L$12),K168-'Choose Housekeeping Genes'!L$12,"")</f>
        <v/>
      </c>
      <c r="BD168" s="22" t="str">
        <f ca="1">IF(ISNUMBER(L168-'Choose Housekeeping Genes'!M$12),L168-'Choose Housekeeping Genes'!M$12,"")</f>
        <v/>
      </c>
      <c r="BE168" s="22" t="str">
        <f ca="1">IF(ISNUMBER(M168-'Choose Housekeeping Genes'!N$12),M168-'Choose Housekeeping Genes'!N$12,"")</f>
        <v/>
      </c>
      <c r="BF168" s="22" t="str">
        <f ca="1">IF(ISNUMBER(N168-'Choose Housekeeping Genes'!O$12),N168-'Choose Housekeeping Genes'!O$12,"")</f>
        <v/>
      </c>
      <c r="BG168" s="22" t="str">
        <f ca="1">IF(ISNUMBER(O168-'Choose Housekeeping Genes'!P$12),O168-'Choose Housekeeping Genes'!P$12,"")</f>
        <v/>
      </c>
      <c r="BH168" s="22" t="str">
        <f ca="1">IF(ISNUMBER(P168-'Choose Housekeeping Genes'!Q$12),P168-'Choose Housekeeping Genes'!Q$12,"")</f>
        <v/>
      </c>
      <c r="BI168" s="22" t="str">
        <f ca="1">IF(ISNUMBER(Q168-'Choose Housekeeping Genes'!R$12),Q168-'Choose Housekeeping Genes'!R$12,"")</f>
        <v/>
      </c>
      <c r="BJ168" s="22" t="str">
        <f ca="1">IF(ISNUMBER(R168-'Choose Housekeeping Genes'!S$12),R168-'Choose Housekeeping Genes'!S$12,"")</f>
        <v/>
      </c>
      <c r="BK168" s="22" t="str">
        <f ca="1">IF(ISNUMBER(S168-'Choose Housekeeping Genes'!T$12),S168-'Choose Housekeeping Genes'!T$12,"")</f>
        <v/>
      </c>
      <c r="BL168" s="22" t="str">
        <f ca="1">IF(ISNUMBER(T168-'Choose Housekeeping Genes'!U$12),T168-'Choose Housekeeping Genes'!U$12,"")</f>
        <v/>
      </c>
      <c r="BM168" s="22" t="str">
        <f ca="1">IF(ISNUMBER(U168-'Choose Housekeeping Genes'!V$12),U168-'Choose Housekeeping Genes'!V$12,"")</f>
        <v/>
      </c>
      <c r="BN168" s="22" t="str">
        <f ca="1">IF(ISNUMBER(V168-'Choose Housekeeping Genes'!W$12),V168-'Choose Housekeeping Genes'!W$12,"")</f>
        <v/>
      </c>
      <c r="BO168" s="147" t="str">
        <f t="shared" si="135"/>
        <v>Sox2ot</v>
      </c>
      <c r="BP168" s="145" t="s">
        <v>110</v>
      </c>
      <c r="BQ168" s="22" t="str">
        <f ca="1">IF(ISNUMBER(Y168-'Choose Housekeeping Genes'!AA$12),Y168-'Choose Housekeeping Genes'!AA$12,"")</f>
        <v/>
      </c>
      <c r="BR168" s="22" t="str">
        <f ca="1">IF(ISNUMBER(Z168-'Choose Housekeeping Genes'!AB$12),Z168-'Choose Housekeeping Genes'!AB$12,"")</f>
        <v/>
      </c>
      <c r="BS168" s="22" t="str">
        <f ca="1">IF(ISNUMBER(AA168-'Choose Housekeeping Genes'!AC$12),AA168-'Choose Housekeeping Genes'!AC$12,"")</f>
        <v/>
      </c>
      <c r="BT168" s="22" t="str">
        <f ca="1">IF(ISNUMBER(AB168-'Choose Housekeeping Genes'!AD$12),AB168-'Choose Housekeeping Genes'!AD$12,"")</f>
        <v/>
      </c>
      <c r="BU168" s="22" t="str">
        <f ca="1">IF(ISNUMBER(AC168-'Choose Housekeeping Genes'!AE$12),AC168-'Choose Housekeeping Genes'!AE$12,"")</f>
        <v/>
      </c>
      <c r="BV168" s="22" t="str">
        <f ca="1">IF(ISNUMBER(AD168-'Choose Housekeeping Genes'!AF$12),AD168-'Choose Housekeeping Genes'!AF$12,"")</f>
        <v/>
      </c>
      <c r="BW168" s="22" t="str">
        <f ca="1">IF(ISNUMBER(AE168-'Choose Housekeeping Genes'!AG$12),AE168-'Choose Housekeeping Genes'!AG$12,"")</f>
        <v/>
      </c>
      <c r="BX168" s="22" t="str">
        <f ca="1">IF(ISNUMBER(AF168-'Choose Housekeeping Genes'!AH$12),AF168-'Choose Housekeeping Genes'!AH$12,"")</f>
        <v/>
      </c>
      <c r="BY168" s="22" t="str">
        <f ca="1">IF(ISNUMBER(AG168-'Choose Housekeeping Genes'!AI$12),AG168-'Choose Housekeeping Genes'!AI$12,"")</f>
        <v/>
      </c>
      <c r="BZ168" s="22" t="str">
        <f ca="1">IF(ISNUMBER(AH168-'Choose Housekeeping Genes'!AJ$12),AH168-'Choose Housekeeping Genes'!AJ$12,"")</f>
        <v/>
      </c>
      <c r="CA168" s="22" t="str">
        <f ca="1">IF(ISNUMBER(AI168-'Choose Housekeeping Genes'!AK$12),AI168-'Choose Housekeeping Genes'!AK$12,"")</f>
        <v/>
      </c>
      <c r="CB168" s="22" t="str">
        <f ca="1">IF(ISNUMBER(AJ168-'Choose Housekeeping Genes'!AL$12),AJ168-'Choose Housekeeping Genes'!AL$12,"")</f>
        <v/>
      </c>
      <c r="CC168" s="22" t="str">
        <f ca="1">IF(ISNUMBER(AK168-'Choose Housekeeping Genes'!AM$12),AK168-'Choose Housekeeping Genes'!AM$12,"")</f>
        <v/>
      </c>
      <c r="CD168" s="22" t="str">
        <f ca="1">IF(ISNUMBER(AL168-'Choose Housekeeping Genes'!AN$12),AL168-'Choose Housekeeping Genes'!AN$12,"")</f>
        <v/>
      </c>
      <c r="CE168" s="22" t="str">
        <f ca="1">IF(ISNUMBER(AM168-'Choose Housekeeping Genes'!AO$12),AM168-'Choose Housekeeping Genes'!AO$12,"")</f>
        <v/>
      </c>
      <c r="CF168" s="22" t="str">
        <f ca="1">IF(ISNUMBER(AN168-'Choose Housekeeping Genes'!AP$12),AN168-'Choose Housekeeping Genes'!AP$12,"")</f>
        <v/>
      </c>
      <c r="CG168" s="22" t="str">
        <f ca="1">IF(ISNUMBER(AO168-'Choose Housekeeping Genes'!AQ$12),AO168-'Choose Housekeeping Genes'!AQ$12,"")</f>
        <v/>
      </c>
      <c r="CH168" s="22" t="str">
        <f ca="1">IF(ISNUMBER(AP168-'Choose Housekeeping Genes'!AR$12),AP168-'Choose Housekeeping Genes'!AR$12,"")</f>
        <v/>
      </c>
      <c r="CI168" s="22" t="str">
        <f ca="1">IF(ISNUMBER(AQ168-'Choose Housekeeping Genes'!AS$12),AQ168-'Choose Housekeeping Genes'!AS$12,"")</f>
        <v/>
      </c>
      <c r="CJ168" s="22" t="str">
        <f ca="1">IF(ISNUMBER(AR168-'Choose Housekeeping Genes'!AT$12),AR168-'Choose Housekeeping Genes'!AT$12,"")</f>
        <v/>
      </c>
      <c r="CK168" s="69" t="e">
        <f t="shared" ca="1" si="93"/>
        <v>#DIV/0!</v>
      </c>
      <c r="CL168" s="148" t="e">
        <f t="shared" ca="1" si="94"/>
        <v>#DIV/0!</v>
      </c>
      <c r="DA168" s="73" t="str">
        <f>'Transcript table'!C176</f>
        <v>Sox2ot</v>
      </c>
      <c r="DB168" s="21" t="s">
        <v>110</v>
      </c>
      <c r="DC168" s="68" t="str">
        <f t="shared" ca="1" si="95"/>
        <v/>
      </c>
      <c r="DD168" s="68" t="str">
        <f t="shared" ca="1" si="96"/>
        <v/>
      </c>
      <c r="DE168" s="68" t="str">
        <f t="shared" ca="1" si="97"/>
        <v/>
      </c>
      <c r="DF168" s="68" t="str">
        <f t="shared" ca="1" si="98"/>
        <v/>
      </c>
      <c r="DG168" s="68" t="str">
        <f t="shared" ca="1" si="99"/>
        <v/>
      </c>
      <c r="DH168" s="68" t="str">
        <f t="shared" ca="1" si="100"/>
        <v/>
      </c>
      <c r="DI168" s="68" t="str">
        <f t="shared" ca="1" si="101"/>
        <v/>
      </c>
      <c r="DJ168" s="68" t="str">
        <f t="shared" ca="1" si="102"/>
        <v/>
      </c>
      <c r="DK168" s="68" t="str">
        <f t="shared" ca="1" si="103"/>
        <v/>
      </c>
      <c r="DL168" s="68" t="str">
        <f t="shared" ca="1" si="104"/>
        <v/>
      </c>
      <c r="DM168" s="68" t="str">
        <f t="shared" ca="1" si="105"/>
        <v/>
      </c>
      <c r="DN168" s="68" t="str">
        <f t="shared" ca="1" si="106"/>
        <v/>
      </c>
      <c r="DO168" s="68" t="str">
        <f t="shared" ca="1" si="107"/>
        <v/>
      </c>
      <c r="DP168" s="68" t="str">
        <f t="shared" ca="1" si="108"/>
        <v/>
      </c>
      <c r="DQ168" s="68" t="str">
        <f t="shared" ca="1" si="109"/>
        <v/>
      </c>
      <c r="DR168" s="68" t="str">
        <f t="shared" ca="1" si="110"/>
        <v/>
      </c>
      <c r="DS168" s="68" t="str">
        <f t="shared" ca="1" si="111"/>
        <v/>
      </c>
      <c r="DT168" s="68" t="str">
        <f t="shared" ca="1" si="112"/>
        <v/>
      </c>
      <c r="DU168" s="68" t="str">
        <f t="shared" ca="1" si="113"/>
        <v/>
      </c>
      <c r="DV168" s="68" t="str">
        <f t="shared" ca="1" si="114"/>
        <v/>
      </c>
      <c r="DW168" s="146" t="str">
        <f>'Transcript table'!C176</f>
        <v>Sox2ot</v>
      </c>
      <c r="DX168" s="145" t="s">
        <v>110</v>
      </c>
      <c r="DY168" s="68" t="str">
        <f t="shared" ca="1" si="115"/>
        <v/>
      </c>
      <c r="DZ168" s="68" t="str">
        <f t="shared" ca="1" si="116"/>
        <v/>
      </c>
      <c r="EA168" s="68" t="str">
        <f t="shared" ca="1" si="117"/>
        <v/>
      </c>
      <c r="EB168" s="68" t="str">
        <f t="shared" ca="1" si="118"/>
        <v/>
      </c>
      <c r="EC168" s="68" t="str">
        <f t="shared" ca="1" si="119"/>
        <v/>
      </c>
      <c r="ED168" s="68" t="str">
        <f t="shared" ca="1" si="120"/>
        <v/>
      </c>
      <c r="EE168" s="68" t="str">
        <f t="shared" ca="1" si="121"/>
        <v/>
      </c>
      <c r="EF168" s="68" t="str">
        <f t="shared" ca="1" si="122"/>
        <v/>
      </c>
      <c r="EG168" s="68" t="str">
        <f t="shared" ca="1" si="123"/>
        <v/>
      </c>
      <c r="EH168" s="68" t="str">
        <f t="shared" ca="1" si="124"/>
        <v/>
      </c>
      <c r="EI168" s="68" t="str">
        <f t="shared" ca="1" si="125"/>
        <v/>
      </c>
      <c r="EJ168" s="68" t="str">
        <f t="shared" ca="1" si="126"/>
        <v/>
      </c>
      <c r="EK168" s="68" t="str">
        <f t="shared" ca="1" si="127"/>
        <v/>
      </c>
      <c r="EL168" s="68" t="str">
        <f t="shared" ca="1" si="128"/>
        <v/>
      </c>
      <c r="EM168" s="68" t="str">
        <f t="shared" ca="1" si="129"/>
        <v/>
      </c>
      <c r="EN168" s="68" t="str">
        <f t="shared" ca="1" si="130"/>
        <v/>
      </c>
      <c r="EO168" s="68" t="str">
        <f t="shared" ca="1" si="131"/>
        <v/>
      </c>
      <c r="EP168" s="68" t="str">
        <f t="shared" ca="1" si="132"/>
        <v/>
      </c>
      <c r="EQ168" s="68" t="str">
        <f t="shared" ca="1" si="133"/>
        <v/>
      </c>
      <c r="ER168" s="68" t="str">
        <f t="shared" ca="1" si="134"/>
        <v/>
      </c>
    </row>
    <row r="169" spans="1:148" ht="12.75" customHeight="1">
      <c r="A169" s="139" t="str">
        <f>'Test Sample Data'!A169</f>
        <v>Srsf9</v>
      </c>
      <c r="B169" s="141" t="s">
        <v>108</v>
      </c>
      <c r="C169" s="22" t="str">
        <f>IF(SUM('Test Sample Data'!C$3:C$194)&gt;10,IF(AND(ISNUMBER('Test Sample Data'!C169),'Test Sample Data'!C169&lt;35,'Test Sample Data'!C169&gt;0),'Test Sample Data'!C169-'Choose Housekeeping Genes'!D$20,35-'Choose Housekeeping Genes'!D$20),"")</f>
        <v/>
      </c>
      <c r="D169" s="22" t="str">
        <f>IF(SUM('Test Sample Data'!D$3:D$194)&gt;10,IF(AND(ISNUMBER('Test Sample Data'!D169),'Test Sample Data'!D169&lt;35,'Test Sample Data'!D169&gt;0),'Test Sample Data'!D169-'Choose Housekeeping Genes'!E$20,35-'Choose Housekeeping Genes'!E$20),"")</f>
        <v/>
      </c>
      <c r="E169" s="22" t="str">
        <f>IF(SUM('Test Sample Data'!E$3:E$194)&gt;10,IF(AND(ISNUMBER('Test Sample Data'!E169),'Test Sample Data'!E169&lt;35,'Test Sample Data'!E169&gt;0),'Test Sample Data'!E169-'Choose Housekeeping Genes'!F$20,35-'Choose Housekeeping Genes'!F$20),"")</f>
        <v/>
      </c>
      <c r="F169" s="22" t="str">
        <f>IF(SUM('Test Sample Data'!F$3:F$194)&gt;10,IF(AND(ISNUMBER('Test Sample Data'!F169),'Test Sample Data'!F169&lt;35,'Test Sample Data'!F169&gt;0),'Test Sample Data'!F169-'Choose Housekeeping Genes'!G$20,35-'Choose Housekeeping Genes'!G$20),"")</f>
        <v/>
      </c>
      <c r="G169" s="22" t="str">
        <f>IF(SUM('Test Sample Data'!G$3:G$194)&gt;10,IF(AND(ISNUMBER('Test Sample Data'!G169),'Test Sample Data'!G169&lt;35,'Test Sample Data'!G169&gt;0),'Test Sample Data'!G169-'Choose Housekeeping Genes'!H$20,35-'Choose Housekeeping Genes'!H$20),"")</f>
        <v/>
      </c>
      <c r="H169" s="22" t="str">
        <f>IF(SUM('Test Sample Data'!H$3:H$194)&gt;10,IF(AND(ISNUMBER('Test Sample Data'!H169),'Test Sample Data'!H169&lt;35,'Test Sample Data'!H169&gt;0),'Test Sample Data'!H169-'Choose Housekeeping Genes'!I$20,35-'Choose Housekeeping Genes'!I$20),"")</f>
        <v/>
      </c>
      <c r="I169" s="22" t="str">
        <f>IF(SUM('Test Sample Data'!I$3:I$194)&gt;10,IF(AND(ISNUMBER('Test Sample Data'!I169),'Test Sample Data'!I169&lt;35,'Test Sample Data'!I169&gt;0),'Test Sample Data'!I169-'Choose Housekeeping Genes'!J$20,35-'Choose Housekeeping Genes'!J$20),"")</f>
        <v/>
      </c>
      <c r="J169" s="22" t="str">
        <f>IF(SUM('Test Sample Data'!J$3:J$194)&gt;10,IF(AND(ISNUMBER('Test Sample Data'!J169),'Test Sample Data'!J169&lt;35,'Test Sample Data'!J169&gt;0),'Test Sample Data'!J169-'Choose Housekeeping Genes'!K$20,35-'Choose Housekeeping Genes'!K$20),"")</f>
        <v/>
      </c>
      <c r="K169" s="22" t="str">
        <f>IF(SUM('Test Sample Data'!K$3:K$194)&gt;10,IF(AND(ISNUMBER('Test Sample Data'!K169),'Test Sample Data'!K169&lt;35,'Test Sample Data'!K169&gt;0),'Test Sample Data'!K169-'Choose Housekeeping Genes'!L$20,35-'Choose Housekeeping Genes'!L$20),"")</f>
        <v/>
      </c>
      <c r="L169" s="22" t="str">
        <f>IF(SUM('Test Sample Data'!L$3:L$194)&gt;10,IF(AND(ISNUMBER('Test Sample Data'!L169),'Test Sample Data'!L169&lt;35,'Test Sample Data'!L169&gt;0),'Test Sample Data'!L169-'Choose Housekeeping Genes'!M$20,35-'Choose Housekeeping Genes'!M$20),"")</f>
        <v/>
      </c>
      <c r="M169" s="22" t="str">
        <f>IF(SUM('Test Sample Data'!M$3:M$194)&gt;10,IF(AND(ISNUMBER('Test Sample Data'!M169),'Test Sample Data'!M169&lt;35,'Test Sample Data'!M169&gt;0),'Test Sample Data'!M169-'Choose Housekeeping Genes'!N$20,35-'Choose Housekeeping Genes'!N$20),"")</f>
        <v/>
      </c>
      <c r="N169" s="22" t="str">
        <f>IF(SUM('Test Sample Data'!N$3:N$194)&gt;10,IF(AND(ISNUMBER('Test Sample Data'!N169),'Test Sample Data'!N169&lt;35,'Test Sample Data'!N169&gt;0),'Test Sample Data'!N169-'Choose Housekeeping Genes'!O$20,35-'Choose Housekeeping Genes'!O$20),"")</f>
        <v/>
      </c>
      <c r="O169" s="22" t="str">
        <f>IF(SUM('Test Sample Data'!O$3:O$194)&gt;10,IF(AND(ISNUMBER('Test Sample Data'!O169),'Test Sample Data'!O169&lt;35,'Test Sample Data'!O169&gt;0),'Test Sample Data'!O169-'Choose Housekeeping Genes'!P$20,35-'Choose Housekeeping Genes'!P$20),"")</f>
        <v/>
      </c>
      <c r="P169" s="22" t="str">
        <f>IF(SUM('Test Sample Data'!P$3:P$194)&gt;10,IF(AND(ISNUMBER('Test Sample Data'!P169),'Test Sample Data'!P169&lt;35,'Test Sample Data'!P169&gt;0),'Test Sample Data'!P169-'Choose Housekeeping Genes'!Q$20,35-'Choose Housekeeping Genes'!Q$20),"")</f>
        <v/>
      </c>
      <c r="Q169" s="22" t="str">
        <f>IF(SUM('Test Sample Data'!Q$3:Q$194)&gt;10,IF(AND(ISNUMBER('Test Sample Data'!Q169),'Test Sample Data'!Q169&lt;35,'Test Sample Data'!Q169&gt;0),'Test Sample Data'!Q169-'Choose Housekeeping Genes'!R$20,35-'Choose Housekeeping Genes'!R$20),"")</f>
        <v/>
      </c>
      <c r="R169" s="22" t="str">
        <f>IF(SUM('Test Sample Data'!R$3:R$194)&gt;10,IF(AND(ISNUMBER('Test Sample Data'!R169),'Test Sample Data'!R169&lt;35,'Test Sample Data'!R169&gt;0),'Test Sample Data'!R169-'Choose Housekeeping Genes'!S$20,35-'Choose Housekeeping Genes'!S$20),"")</f>
        <v/>
      </c>
      <c r="S169" s="22" t="str">
        <f>IF(SUM('Test Sample Data'!S$3:S$194)&gt;10,IF(AND(ISNUMBER('Test Sample Data'!S169),'Test Sample Data'!S169&lt;35,'Test Sample Data'!S169&gt;0),'Test Sample Data'!S169-'Choose Housekeeping Genes'!T$20,35-'Choose Housekeeping Genes'!T$20),"")</f>
        <v/>
      </c>
      <c r="T169" s="22" t="str">
        <f>IF(SUM('Test Sample Data'!T$3:T$194)&gt;10,IF(AND(ISNUMBER('Test Sample Data'!T169),'Test Sample Data'!T169&lt;35,'Test Sample Data'!T169&gt;0),'Test Sample Data'!T169-'Choose Housekeeping Genes'!U$20,35-'Choose Housekeeping Genes'!U$20),"")</f>
        <v/>
      </c>
      <c r="U169" s="22" t="str">
        <f>IF(SUM('Test Sample Data'!U$3:U$194)&gt;10,IF(AND(ISNUMBER('Test Sample Data'!U169),'Test Sample Data'!U169&lt;35,'Test Sample Data'!U169&gt;0),'Test Sample Data'!U169-'Choose Housekeeping Genes'!V$20,35-'Choose Housekeeping Genes'!V$20),"")</f>
        <v/>
      </c>
      <c r="V169" s="22" t="str">
        <f>IF(SUM('Test Sample Data'!V$3:V$194)&gt;10,IF(AND(ISNUMBER('Test Sample Data'!V169),'Test Sample Data'!V169&lt;35,'Test Sample Data'!V169&gt;0),'Test Sample Data'!V169-'Choose Housekeeping Genes'!W$20,35-'Choose Housekeeping Genes'!W$20),"")</f>
        <v/>
      </c>
      <c r="W169" s="144" t="str">
        <f>'Control Sample Data'!A169</f>
        <v>Srsf9</v>
      </c>
      <c r="X169" s="145" t="s">
        <v>108</v>
      </c>
      <c r="Y169" s="22" t="str">
        <f>IF(SUM('Control Sample Data'!C$3:C$194)&gt;10,IF(AND(ISNUMBER('Control Sample Data'!C169),'Control Sample Data'!C169&lt;35,'Control Sample Data'!C169&gt;0),'Control Sample Data'!C169-'Choose Housekeeping Genes'!AA$20,35-'Choose Housekeeping Genes'!AA$20),"")</f>
        <v/>
      </c>
      <c r="Z169" s="22" t="str">
        <f>IF(SUM('Control Sample Data'!D$3:D$194)&gt;10,IF(AND(ISNUMBER('Control Sample Data'!D169),'Control Sample Data'!D169&lt;35,'Control Sample Data'!D169&gt;0),'Control Sample Data'!D169-'Choose Housekeeping Genes'!AB$20,35-'Choose Housekeeping Genes'!AB$20),"")</f>
        <v/>
      </c>
      <c r="AA169" s="22" t="str">
        <f>IF(SUM('Control Sample Data'!E$3:E$194)&gt;10,IF(AND(ISNUMBER('Control Sample Data'!E169),'Control Sample Data'!E169&lt;35,'Control Sample Data'!E169&gt;0),'Control Sample Data'!E169-'Choose Housekeeping Genes'!AC$20,35-'Choose Housekeeping Genes'!AC$20),"")</f>
        <v/>
      </c>
      <c r="AB169" s="22" t="str">
        <f>IF(SUM('Control Sample Data'!F$3:F$194)&gt;10,IF(AND(ISNUMBER('Control Sample Data'!F169),'Control Sample Data'!F169&lt;35,'Control Sample Data'!F169&gt;0),'Control Sample Data'!F169-'Choose Housekeeping Genes'!AD$20,35-'Choose Housekeeping Genes'!AD$20),"")</f>
        <v/>
      </c>
      <c r="AC169" s="22" t="str">
        <f>IF(SUM('Control Sample Data'!G$3:G$194)&gt;10,IF(AND(ISNUMBER('Control Sample Data'!G169),'Control Sample Data'!G169&lt;35,'Control Sample Data'!G169&gt;0),'Control Sample Data'!G169-'Choose Housekeeping Genes'!AE$20,35-'Choose Housekeeping Genes'!AE$20),"")</f>
        <v/>
      </c>
      <c r="AD169" s="22" t="str">
        <f>IF(SUM('Control Sample Data'!H$3:H$194)&gt;10,IF(AND(ISNUMBER('Control Sample Data'!H169),'Control Sample Data'!H169&lt;35,'Control Sample Data'!H169&gt;0),'Control Sample Data'!H169-'Choose Housekeeping Genes'!AF$20,35-'Choose Housekeeping Genes'!AF$20),"")</f>
        <v/>
      </c>
      <c r="AE169" s="22" t="str">
        <f>IF(SUM('Control Sample Data'!I$3:I$194)&gt;10,IF(AND(ISNUMBER('Control Sample Data'!I169),'Control Sample Data'!I169&lt;35,'Control Sample Data'!I169&gt;0),'Control Sample Data'!I169-'Choose Housekeeping Genes'!AG$20,35-'Choose Housekeeping Genes'!AG$20),"")</f>
        <v/>
      </c>
      <c r="AF169" s="22" t="str">
        <f>IF(SUM('Control Sample Data'!J$3:J$194)&gt;10,IF(AND(ISNUMBER('Control Sample Data'!J169),'Control Sample Data'!J169&lt;35,'Control Sample Data'!J169&gt;0),'Control Sample Data'!J169-'Choose Housekeeping Genes'!AH$20,35-'Choose Housekeeping Genes'!AH$20),"")</f>
        <v/>
      </c>
      <c r="AG169" s="22" t="str">
        <f>IF(SUM('Control Sample Data'!K$3:K$194)&gt;10,IF(AND(ISNUMBER('Control Sample Data'!K169),'Control Sample Data'!K169&lt;35,'Control Sample Data'!K169&gt;0),'Control Sample Data'!K169-'Choose Housekeeping Genes'!AI$20,35-'Choose Housekeeping Genes'!AI$20),"")</f>
        <v/>
      </c>
      <c r="AH169" s="22" t="str">
        <f>IF(SUM('Control Sample Data'!L$3:L$194)&gt;10,IF(AND(ISNUMBER('Control Sample Data'!L169),'Control Sample Data'!L169&lt;35,'Control Sample Data'!L169&gt;0),'Control Sample Data'!L169-'Choose Housekeeping Genes'!AJ$20,35-'Choose Housekeeping Genes'!AJ$20),"")</f>
        <v/>
      </c>
      <c r="AI169" s="22" t="str">
        <f>IF(SUM('Control Sample Data'!M$3:M$194)&gt;10,IF(AND(ISNUMBER('Control Sample Data'!M169),'Control Sample Data'!M169&lt;35,'Control Sample Data'!M169&gt;0),'Control Sample Data'!M169-'Choose Housekeeping Genes'!AK$20,35-'Choose Housekeeping Genes'!AK$20),"")</f>
        <v/>
      </c>
      <c r="AJ169" s="22" t="str">
        <f>IF(SUM('Control Sample Data'!N$3:N$194)&gt;10,IF(AND(ISNUMBER('Control Sample Data'!N169),'Control Sample Data'!N169&lt;35,'Control Sample Data'!N169&gt;0),'Control Sample Data'!N169-'Choose Housekeeping Genes'!AL$20,35-'Choose Housekeeping Genes'!AL$20),"")</f>
        <v/>
      </c>
      <c r="AK169" s="22" t="str">
        <f>IF(SUM('Control Sample Data'!O$3:O$194)&gt;10,IF(AND(ISNUMBER('Control Sample Data'!O169),'Control Sample Data'!O169&lt;35,'Control Sample Data'!O169&gt;0),'Control Sample Data'!O169-'Choose Housekeeping Genes'!AM$20,35-'Choose Housekeeping Genes'!AM$20),"")</f>
        <v/>
      </c>
      <c r="AL169" s="22" t="str">
        <f>IF(SUM('Control Sample Data'!P$3:P$194)&gt;10,IF(AND(ISNUMBER('Control Sample Data'!P169),'Control Sample Data'!P169&lt;35,'Control Sample Data'!P169&gt;0),'Control Sample Data'!P169-'Choose Housekeeping Genes'!AN$20,35-'Choose Housekeeping Genes'!AN$20),"")</f>
        <v/>
      </c>
      <c r="AM169" s="22" t="str">
        <f>IF(SUM('Control Sample Data'!Q$3:Q$194)&gt;10,IF(AND(ISNUMBER('Control Sample Data'!Q169),'Control Sample Data'!Q169&lt;35,'Control Sample Data'!Q169&gt;0),'Control Sample Data'!Q169-'Choose Housekeeping Genes'!AO$20,35-'Choose Housekeeping Genes'!AO$20),"")</f>
        <v/>
      </c>
      <c r="AN169" s="22" t="str">
        <f>IF(SUM('Control Sample Data'!R$3:R$194)&gt;10,IF(AND(ISNUMBER('Control Sample Data'!R169),'Control Sample Data'!R169&lt;35,'Control Sample Data'!R169&gt;0),'Control Sample Data'!R169-'Choose Housekeeping Genes'!AP$20,35-'Choose Housekeeping Genes'!AP$20),"")</f>
        <v/>
      </c>
      <c r="AO169" s="22" t="str">
        <f>IF(SUM('Control Sample Data'!S$3:S$194)&gt;10,IF(AND(ISNUMBER('Control Sample Data'!S169),'Control Sample Data'!S169&lt;35,'Control Sample Data'!S169&gt;0),'Control Sample Data'!S169-'Choose Housekeeping Genes'!AQ$20,35-'Choose Housekeeping Genes'!AQ$20),"")</f>
        <v/>
      </c>
      <c r="AP169" s="22" t="str">
        <f>IF(SUM('Control Sample Data'!T$3:T$194)&gt;10,IF(AND(ISNUMBER('Control Sample Data'!T169),'Control Sample Data'!T169&lt;35,'Control Sample Data'!T169&gt;0),'Control Sample Data'!T169-'Choose Housekeeping Genes'!AR$20,35-'Choose Housekeeping Genes'!AR$20),"")</f>
        <v/>
      </c>
      <c r="AQ169" s="22" t="str">
        <f>IF(SUM('Control Sample Data'!U$3:U$194)&gt;10,IF(AND(ISNUMBER('Control Sample Data'!U169),'Control Sample Data'!U169&lt;35,'Control Sample Data'!U169&gt;0),'Control Sample Data'!U169-'Choose Housekeeping Genes'!AS$20,35-'Choose Housekeeping Genes'!AS$20),"")</f>
        <v/>
      </c>
      <c r="AR169" s="22" t="str">
        <f>IF(SUM('Control Sample Data'!V$3:V$194)&gt;10,IF(AND(ISNUMBER('Control Sample Data'!V169),'Control Sample Data'!V169&lt;35,'Control Sample Data'!V169&gt;0),'Control Sample Data'!V169-'Choose Housekeeping Genes'!AT$20,35-'Choose Housekeeping Genes'!AT$20),"")</f>
        <v/>
      </c>
      <c r="AS169" s="73" t="str">
        <f>'Control Sample Data'!A169</f>
        <v>Srsf9</v>
      </c>
      <c r="AT169" s="21" t="s">
        <v>108</v>
      </c>
      <c r="AU169" s="22" t="str">
        <f ca="1">IF(ISNUMBER(C169-'Choose Housekeeping Genes'!D$12),C169-'Choose Housekeeping Genes'!D$12,"")</f>
        <v/>
      </c>
      <c r="AV169" s="22" t="str">
        <f ca="1">IF(ISNUMBER(D169-'Choose Housekeeping Genes'!E$12),D169-'Choose Housekeeping Genes'!E$12,"")</f>
        <v/>
      </c>
      <c r="AW169" s="22" t="str">
        <f ca="1">IF(ISNUMBER(E169-'Choose Housekeeping Genes'!F$12),E169-'Choose Housekeeping Genes'!F$12,"")</f>
        <v/>
      </c>
      <c r="AX169" s="22" t="str">
        <f ca="1">IF(ISNUMBER(F169-'Choose Housekeeping Genes'!G$12),F169-'Choose Housekeeping Genes'!G$12,"")</f>
        <v/>
      </c>
      <c r="AY169" s="22" t="str">
        <f ca="1">IF(ISNUMBER(G169-'Choose Housekeeping Genes'!H$12),G169-'Choose Housekeeping Genes'!H$12,"")</f>
        <v/>
      </c>
      <c r="AZ169" s="22" t="str">
        <f ca="1">IF(ISNUMBER(H169-'Choose Housekeeping Genes'!I$12),H169-'Choose Housekeeping Genes'!I$12,"")</f>
        <v/>
      </c>
      <c r="BA169" s="22" t="str">
        <f ca="1">IF(ISNUMBER(I169-'Choose Housekeeping Genes'!J$12),I169-'Choose Housekeeping Genes'!J$12,"")</f>
        <v/>
      </c>
      <c r="BB169" s="22" t="str">
        <f ca="1">IF(ISNUMBER(J169-'Choose Housekeeping Genes'!K$12),J169-'Choose Housekeeping Genes'!K$12,"")</f>
        <v/>
      </c>
      <c r="BC169" s="22" t="str">
        <f ca="1">IF(ISNUMBER(K169-'Choose Housekeeping Genes'!L$12),K169-'Choose Housekeeping Genes'!L$12,"")</f>
        <v/>
      </c>
      <c r="BD169" s="22" t="str">
        <f ca="1">IF(ISNUMBER(L169-'Choose Housekeeping Genes'!M$12),L169-'Choose Housekeeping Genes'!M$12,"")</f>
        <v/>
      </c>
      <c r="BE169" s="22" t="str">
        <f ca="1">IF(ISNUMBER(M169-'Choose Housekeeping Genes'!N$12),M169-'Choose Housekeeping Genes'!N$12,"")</f>
        <v/>
      </c>
      <c r="BF169" s="22" t="str">
        <f ca="1">IF(ISNUMBER(N169-'Choose Housekeeping Genes'!O$12),N169-'Choose Housekeeping Genes'!O$12,"")</f>
        <v/>
      </c>
      <c r="BG169" s="22" t="str">
        <f ca="1">IF(ISNUMBER(O169-'Choose Housekeeping Genes'!P$12),O169-'Choose Housekeeping Genes'!P$12,"")</f>
        <v/>
      </c>
      <c r="BH169" s="22" t="str">
        <f ca="1">IF(ISNUMBER(P169-'Choose Housekeeping Genes'!Q$12),P169-'Choose Housekeeping Genes'!Q$12,"")</f>
        <v/>
      </c>
      <c r="BI169" s="22" t="str">
        <f ca="1">IF(ISNUMBER(Q169-'Choose Housekeeping Genes'!R$12),Q169-'Choose Housekeeping Genes'!R$12,"")</f>
        <v/>
      </c>
      <c r="BJ169" s="22" t="str">
        <f ca="1">IF(ISNUMBER(R169-'Choose Housekeeping Genes'!S$12),R169-'Choose Housekeeping Genes'!S$12,"")</f>
        <v/>
      </c>
      <c r="BK169" s="22" t="str">
        <f ca="1">IF(ISNUMBER(S169-'Choose Housekeeping Genes'!T$12),S169-'Choose Housekeeping Genes'!T$12,"")</f>
        <v/>
      </c>
      <c r="BL169" s="22" t="str">
        <f ca="1">IF(ISNUMBER(T169-'Choose Housekeeping Genes'!U$12),T169-'Choose Housekeeping Genes'!U$12,"")</f>
        <v/>
      </c>
      <c r="BM169" s="22" t="str">
        <f ca="1">IF(ISNUMBER(U169-'Choose Housekeeping Genes'!V$12),U169-'Choose Housekeeping Genes'!V$12,"")</f>
        <v/>
      </c>
      <c r="BN169" s="22" t="str">
        <f ca="1">IF(ISNUMBER(V169-'Choose Housekeeping Genes'!W$12),V169-'Choose Housekeeping Genes'!W$12,"")</f>
        <v/>
      </c>
      <c r="BO169" s="147" t="str">
        <f t="shared" si="135"/>
        <v>Srsf9</v>
      </c>
      <c r="BP169" s="145" t="s">
        <v>108</v>
      </c>
      <c r="BQ169" s="22" t="str">
        <f ca="1">IF(ISNUMBER(Y169-'Choose Housekeeping Genes'!AA$12),Y169-'Choose Housekeeping Genes'!AA$12,"")</f>
        <v/>
      </c>
      <c r="BR169" s="22" t="str">
        <f ca="1">IF(ISNUMBER(Z169-'Choose Housekeeping Genes'!AB$12),Z169-'Choose Housekeeping Genes'!AB$12,"")</f>
        <v/>
      </c>
      <c r="BS169" s="22" t="str">
        <f ca="1">IF(ISNUMBER(AA169-'Choose Housekeeping Genes'!AC$12),AA169-'Choose Housekeeping Genes'!AC$12,"")</f>
        <v/>
      </c>
      <c r="BT169" s="22" t="str">
        <f ca="1">IF(ISNUMBER(AB169-'Choose Housekeeping Genes'!AD$12),AB169-'Choose Housekeeping Genes'!AD$12,"")</f>
        <v/>
      </c>
      <c r="BU169" s="22" t="str">
        <f ca="1">IF(ISNUMBER(AC169-'Choose Housekeeping Genes'!AE$12),AC169-'Choose Housekeeping Genes'!AE$12,"")</f>
        <v/>
      </c>
      <c r="BV169" s="22" t="str">
        <f ca="1">IF(ISNUMBER(AD169-'Choose Housekeeping Genes'!AF$12),AD169-'Choose Housekeeping Genes'!AF$12,"")</f>
        <v/>
      </c>
      <c r="BW169" s="22" t="str">
        <f ca="1">IF(ISNUMBER(AE169-'Choose Housekeeping Genes'!AG$12),AE169-'Choose Housekeeping Genes'!AG$12,"")</f>
        <v/>
      </c>
      <c r="BX169" s="22" t="str">
        <f ca="1">IF(ISNUMBER(AF169-'Choose Housekeeping Genes'!AH$12),AF169-'Choose Housekeeping Genes'!AH$12,"")</f>
        <v/>
      </c>
      <c r="BY169" s="22" t="str">
        <f ca="1">IF(ISNUMBER(AG169-'Choose Housekeeping Genes'!AI$12),AG169-'Choose Housekeeping Genes'!AI$12,"")</f>
        <v/>
      </c>
      <c r="BZ169" s="22" t="str">
        <f ca="1">IF(ISNUMBER(AH169-'Choose Housekeeping Genes'!AJ$12),AH169-'Choose Housekeeping Genes'!AJ$12,"")</f>
        <v/>
      </c>
      <c r="CA169" s="22" t="str">
        <f ca="1">IF(ISNUMBER(AI169-'Choose Housekeeping Genes'!AK$12),AI169-'Choose Housekeeping Genes'!AK$12,"")</f>
        <v/>
      </c>
      <c r="CB169" s="22" t="str">
        <f ca="1">IF(ISNUMBER(AJ169-'Choose Housekeeping Genes'!AL$12),AJ169-'Choose Housekeeping Genes'!AL$12,"")</f>
        <v/>
      </c>
      <c r="CC169" s="22" t="str">
        <f ca="1">IF(ISNUMBER(AK169-'Choose Housekeeping Genes'!AM$12),AK169-'Choose Housekeeping Genes'!AM$12,"")</f>
        <v/>
      </c>
      <c r="CD169" s="22" t="str">
        <f ca="1">IF(ISNUMBER(AL169-'Choose Housekeeping Genes'!AN$12),AL169-'Choose Housekeeping Genes'!AN$12,"")</f>
        <v/>
      </c>
      <c r="CE169" s="22" t="str">
        <f ca="1">IF(ISNUMBER(AM169-'Choose Housekeeping Genes'!AO$12),AM169-'Choose Housekeeping Genes'!AO$12,"")</f>
        <v/>
      </c>
      <c r="CF169" s="22" t="str">
        <f ca="1">IF(ISNUMBER(AN169-'Choose Housekeeping Genes'!AP$12),AN169-'Choose Housekeeping Genes'!AP$12,"")</f>
        <v/>
      </c>
      <c r="CG169" s="22" t="str">
        <f ca="1">IF(ISNUMBER(AO169-'Choose Housekeeping Genes'!AQ$12),AO169-'Choose Housekeeping Genes'!AQ$12,"")</f>
        <v/>
      </c>
      <c r="CH169" s="22" t="str">
        <f ca="1">IF(ISNUMBER(AP169-'Choose Housekeeping Genes'!AR$12),AP169-'Choose Housekeeping Genes'!AR$12,"")</f>
        <v/>
      </c>
      <c r="CI169" s="22" t="str">
        <f ca="1">IF(ISNUMBER(AQ169-'Choose Housekeeping Genes'!AS$12),AQ169-'Choose Housekeeping Genes'!AS$12,"")</f>
        <v/>
      </c>
      <c r="CJ169" s="22" t="str">
        <f ca="1">IF(ISNUMBER(AR169-'Choose Housekeeping Genes'!AT$12),AR169-'Choose Housekeeping Genes'!AT$12,"")</f>
        <v/>
      </c>
      <c r="CK169" s="69" t="e">
        <f t="shared" ca="1" si="93"/>
        <v>#DIV/0!</v>
      </c>
      <c r="CL169" s="148" t="e">
        <f t="shared" ca="1" si="94"/>
        <v>#DIV/0!</v>
      </c>
      <c r="DA169" s="73" t="str">
        <f>'Transcript table'!C177</f>
        <v>Srsf9</v>
      </c>
      <c r="DB169" s="21" t="s">
        <v>108</v>
      </c>
      <c r="DC169" s="68" t="str">
        <f t="shared" ca="1" si="95"/>
        <v/>
      </c>
      <c r="DD169" s="68" t="str">
        <f t="shared" ca="1" si="96"/>
        <v/>
      </c>
      <c r="DE169" s="68" t="str">
        <f t="shared" ca="1" si="97"/>
        <v/>
      </c>
      <c r="DF169" s="68" t="str">
        <f t="shared" ca="1" si="98"/>
        <v/>
      </c>
      <c r="DG169" s="68" t="str">
        <f t="shared" ca="1" si="99"/>
        <v/>
      </c>
      <c r="DH169" s="68" t="str">
        <f t="shared" ca="1" si="100"/>
        <v/>
      </c>
      <c r="DI169" s="68" t="str">
        <f t="shared" ca="1" si="101"/>
        <v/>
      </c>
      <c r="DJ169" s="68" t="str">
        <f t="shared" ca="1" si="102"/>
        <v/>
      </c>
      <c r="DK169" s="68" t="str">
        <f t="shared" ca="1" si="103"/>
        <v/>
      </c>
      <c r="DL169" s="68" t="str">
        <f t="shared" ca="1" si="104"/>
        <v/>
      </c>
      <c r="DM169" s="68" t="str">
        <f t="shared" ca="1" si="105"/>
        <v/>
      </c>
      <c r="DN169" s="68" t="str">
        <f t="shared" ca="1" si="106"/>
        <v/>
      </c>
      <c r="DO169" s="68" t="str">
        <f t="shared" ca="1" si="107"/>
        <v/>
      </c>
      <c r="DP169" s="68" t="str">
        <f t="shared" ca="1" si="108"/>
        <v/>
      </c>
      <c r="DQ169" s="68" t="str">
        <f t="shared" ca="1" si="109"/>
        <v/>
      </c>
      <c r="DR169" s="68" t="str">
        <f t="shared" ca="1" si="110"/>
        <v/>
      </c>
      <c r="DS169" s="68" t="str">
        <f t="shared" ca="1" si="111"/>
        <v/>
      </c>
      <c r="DT169" s="68" t="str">
        <f t="shared" ca="1" si="112"/>
        <v/>
      </c>
      <c r="DU169" s="68" t="str">
        <f t="shared" ca="1" si="113"/>
        <v/>
      </c>
      <c r="DV169" s="68" t="str">
        <f t="shared" ca="1" si="114"/>
        <v/>
      </c>
      <c r="DW169" s="146" t="str">
        <f>'Transcript table'!C177</f>
        <v>Srsf9</v>
      </c>
      <c r="DX169" s="145" t="s">
        <v>108</v>
      </c>
      <c r="DY169" s="68" t="str">
        <f t="shared" ca="1" si="115"/>
        <v/>
      </c>
      <c r="DZ169" s="68" t="str">
        <f t="shared" ca="1" si="116"/>
        <v/>
      </c>
      <c r="EA169" s="68" t="str">
        <f t="shared" ca="1" si="117"/>
        <v/>
      </c>
      <c r="EB169" s="68" t="str">
        <f t="shared" ca="1" si="118"/>
        <v/>
      </c>
      <c r="EC169" s="68" t="str">
        <f t="shared" ca="1" si="119"/>
        <v/>
      </c>
      <c r="ED169" s="68" t="str">
        <f t="shared" ca="1" si="120"/>
        <v/>
      </c>
      <c r="EE169" s="68" t="str">
        <f t="shared" ca="1" si="121"/>
        <v/>
      </c>
      <c r="EF169" s="68" t="str">
        <f t="shared" ca="1" si="122"/>
        <v/>
      </c>
      <c r="EG169" s="68" t="str">
        <f t="shared" ca="1" si="123"/>
        <v/>
      </c>
      <c r="EH169" s="68" t="str">
        <f t="shared" ca="1" si="124"/>
        <v/>
      </c>
      <c r="EI169" s="68" t="str">
        <f t="shared" ca="1" si="125"/>
        <v/>
      </c>
      <c r="EJ169" s="68" t="str">
        <f t="shared" ca="1" si="126"/>
        <v/>
      </c>
      <c r="EK169" s="68" t="str">
        <f t="shared" ca="1" si="127"/>
        <v/>
      </c>
      <c r="EL169" s="68" t="str">
        <f t="shared" ca="1" si="128"/>
        <v/>
      </c>
      <c r="EM169" s="68" t="str">
        <f t="shared" ca="1" si="129"/>
        <v/>
      </c>
      <c r="EN169" s="68" t="str">
        <f t="shared" ca="1" si="130"/>
        <v/>
      </c>
      <c r="EO169" s="68" t="str">
        <f t="shared" ca="1" si="131"/>
        <v/>
      </c>
      <c r="EP169" s="68" t="str">
        <f t="shared" ca="1" si="132"/>
        <v/>
      </c>
      <c r="EQ169" s="68" t="str">
        <f t="shared" ca="1" si="133"/>
        <v/>
      </c>
      <c r="ER169" s="68" t="str">
        <f t="shared" ca="1" si="134"/>
        <v/>
      </c>
    </row>
    <row r="170" spans="1:148" ht="12.75" customHeight="1">
      <c r="A170" s="139" t="str">
        <f>'Test Sample Data'!A170</f>
        <v>Tdpx-ps1</v>
      </c>
      <c r="B170" s="141" t="s">
        <v>106</v>
      </c>
      <c r="C170" s="22" t="str">
        <f>IF(SUM('Test Sample Data'!C$3:C$194)&gt;10,IF(AND(ISNUMBER('Test Sample Data'!C170),'Test Sample Data'!C170&lt;35,'Test Sample Data'!C170&gt;0),'Test Sample Data'!C170-'Choose Housekeeping Genes'!D$20,35-'Choose Housekeeping Genes'!D$20),"")</f>
        <v/>
      </c>
      <c r="D170" s="22" t="str">
        <f>IF(SUM('Test Sample Data'!D$3:D$194)&gt;10,IF(AND(ISNUMBER('Test Sample Data'!D170),'Test Sample Data'!D170&lt;35,'Test Sample Data'!D170&gt;0),'Test Sample Data'!D170-'Choose Housekeeping Genes'!E$20,35-'Choose Housekeeping Genes'!E$20),"")</f>
        <v/>
      </c>
      <c r="E170" s="22" t="str">
        <f>IF(SUM('Test Sample Data'!E$3:E$194)&gt;10,IF(AND(ISNUMBER('Test Sample Data'!E170),'Test Sample Data'!E170&lt;35,'Test Sample Data'!E170&gt;0),'Test Sample Data'!E170-'Choose Housekeeping Genes'!F$20,35-'Choose Housekeeping Genes'!F$20),"")</f>
        <v/>
      </c>
      <c r="F170" s="22" t="str">
        <f>IF(SUM('Test Sample Data'!F$3:F$194)&gt;10,IF(AND(ISNUMBER('Test Sample Data'!F170),'Test Sample Data'!F170&lt;35,'Test Sample Data'!F170&gt;0),'Test Sample Data'!F170-'Choose Housekeeping Genes'!G$20,35-'Choose Housekeeping Genes'!G$20),"")</f>
        <v/>
      </c>
      <c r="G170" s="22" t="str">
        <f>IF(SUM('Test Sample Data'!G$3:G$194)&gt;10,IF(AND(ISNUMBER('Test Sample Data'!G170),'Test Sample Data'!G170&lt;35,'Test Sample Data'!G170&gt;0),'Test Sample Data'!G170-'Choose Housekeeping Genes'!H$20,35-'Choose Housekeeping Genes'!H$20),"")</f>
        <v/>
      </c>
      <c r="H170" s="22" t="str">
        <f>IF(SUM('Test Sample Data'!H$3:H$194)&gt;10,IF(AND(ISNUMBER('Test Sample Data'!H170),'Test Sample Data'!H170&lt;35,'Test Sample Data'!H170&gt;0),'Test Sample Data'!H170-'Choose Housekeeping Genes'!I$20,35-'Choose Housekeeping Genes'!I$20),"")</f>
        <v/>
      </c>
      <c r="I170" s="22" t="str">
        <f>IF(SUM('Test Sample Data'!I$3:I$194)&gt;10,IF(AND(ISNUMBER('Test Sample Data'!I170),'Test Sample Data'!I170&lt;35,'Test Sample Data'!I170&gt;0),'Test Sample Data'!I170-'Choose Housekeeping Genes'!J$20,35-'Choose Housekeeping Genes'!J$20),"")</f>
        <v/>
      </c>
      <c r="J170" s="22" t="str">
        <f>IF(SUM('Test Sample Data'!J$3:J$194)&gt;10,IF(AND(ISNUMBER('Test Sample Data'!J170),'Test Sample Data'!J170&lt;35,'Test Sample Data'!J170&gt;0),'Test Sample Data'!J170-'Choose Housekeeping Genes'!K$20,35-'Choose Housekeeping Genes'!K$20),"")</f>
        <v/>
      </c>
      <c r="K170" s="22" t="str">
        <f>IF(SUM('Test Sample Data'!K$3:K$194)&gt;10,IF(AND(ISNUMBER('Test Sample Data'!K170),'Test Sample Data'!K170&lt;35,'Test Sample Data'!K170&gt;0),'Test Sample Data'!K170-'Choose Housekeeping Genes'!L$20,35-'Choose Housekeeping Genes'!L$20),"")</f>
        <v/>
      </c>
      <c r="L170" s="22" t="str">
        <f>IF(SUM('Test Sample Data'!L$3:L$194)&gt;10,IF(AND(ISNUMBER('Test Sample Data'!L170),'Test Sample Data'!L170&lt;35,'Test Sample Data'!L170&gt;0),'Test Sample Data'!L170-'Choose Housekeeping Genes'!M$20,35-'Choose Housekeeping Genes'!M$20),"")</f>
        <v/>
      </c>
      <c r="M170" s="22" t="str">
        <f>IF(SUM('Test Sample Data'!M$3:M$194)&gt;10,IF(AND(ISNUMBER('Test Sample Data'!M170),'Test Sample Data'!M170&lt;35,'Test Sample Data'!M170&gt;0),'Test Sample Data'!M170-'Choose Housekeeping Genes'!N$20,35-'Choose Housekeeping Genes'!N$20),"")</f>
        <v/>
      </c>
      <c r="N170" s="22" t="str">
        <f>IF(SUM('Test Sample Data'!N$3:N$194)&gt;10,IF(AND(ISNUMBER('Test Sample Data'!N170),'Test Sample Data'!N170&lt;35,'Test Sample Data'!N170&gt;0),'Test Sample Data'!N170-'Choose Housekeeping Genes'!O$20,35-'Choose Housekeeping Genes'!O$20),"")</f>
        <v/>
      </c>
      <c r="O170" s="22" t="str">
        <f>IF(SUM('Test Sample Data'!O$3:O$194)&gt;10,IF(AND(ISNUMBER('Test Sample Data'!O170),'Test Sample Data'!O170&lt;35,'Test Sample Data'!O170&gt;0),'Test Sample Data'!O170-'Choose Housekeeping Genes'!P$20,35-'Choose Housekeeping Genes'!P$20),"")</f>
        <v/>
      </c>
      <c r="P170" s="22" t="str">
        <f>IF(SUM('Test Sample Data'!P$3:P$194)&gt;10,IF(AND(ISNUMBER('Test Sample Data'!P170),'Test Sample Data'!P170&lt;35,'Test Sample Data'!P170&gt;0),'Test Sample Data'!P170-'Choose Housekeeping Genes'!Q$20,35-'Choose Housekeeping Genes'!Q$20),"")</f>
        <v/>
      </c>
      <c r="Q170" s="22" t="str">
        <f>IF(SUM('Test Sample Data'!Q$3:Q$194)&gt;10,IF(AND(ISNUMBER('Test Sample Data'!Q170),'Test Sample Data'!Q170&lt;35,'Test Sample Data'!Q170&gt;0),'Test Sample Data'!Q170-'Choose Housekeeping Genes'!R$20,35-'Choose Housekeeping Genes'!R$20),"")</f>
        <v/>
      </c>
      <c r="R170" s="22" t="str">
        <f>IF(SUM('Test Sample Data'!R$3:R$194)&gt;10,IF(AND(ISNUMBER('Test Sample Data'!R170),'Test Sample Data'!R170&lt;35,'Test Sample Data'!R170&gt;0),'Test Sample Data'!R170-'Choose Housekeeping Genes'!S$20,35-'Choose Housekeeping Genes'!S$20),"")</f>
        <v/>
      </c>
      <c r="S170" s="22" t="str">
        <f>IF(SUM('Test Sample Data'!S$3:S$194)&gt;10,IF(AND(ISNUMBER('Test Sample Data'!S170),'Test Sample Data'!S170&lt;35,'Test Sample Data'!S170&gt;0),'Test Sample Data'!S170-'Choose Housekeeping Genes'!T$20,35-'Choose Housekeeping Genes'!T$20),"")</f>
        <v/>
      </c>
      <c r="T170" s="22" t="str">
        <f>IF(SUM('Test Sample Data'!T$3:T$194)&gt;10,IF(AND(ISNUMBER('Test Sample Data'!T170),'Test Sample Data'!T170&lt;35,'Test Sample Data'!T170&gt;0),'Test Sample Data'!T170-'Choose Housekeeping Genes'!U$20,35-'Choose Housekeeping Genes'!U$20),"")</f>
        <v/>
      </c>
      <c r="U170" s="22" t="str">
        <f>IF(SUM('Test Sample Data'!U$3:U$194)&gt;10,IF(AND(ISNUMBER('Test Sample Data'!U170),'Test Sample Data'!U170&lt;35,'Test Sample Data'!U170&gt;0),'Test Sample Data'!U170-'Choose Housekeeping Genes'!V$20,35-'Choose Housekeeping Genes'!V$20),"")</f>
        <v/>
      </c>
      <c r="V170" s="22" t="str">
        <f>IF(SUM('Test Sample Data'!V$3:V$194)&gt;10,IF(AND(ISNUMBER('Test Sample Data'!V170),'Test Sample Data'!V170&lt;35,'Test Sample Data'!V170&gt;0),'Test Sample Data'!V170-'Choose Housekeeping Genes'!W$20,35-'Choose Housekeeping Genes'!W$20),"")</f>
        <v/>
      </c>
      <c r="W170" s="144" t="str">
        <f>'Control Sample Data'!A170</f>
        <v>Tdpx-ps1</v>
      </c>
      <c r="X170" s="145" t="s">
        <v>106</v>
      </c>
      <c r="Y170" s="22" t="str">
        <f>IF(SUM('Control Sample Data'!C$3:C$194)&gt;10,IF(AND(ISNUMBER('Control Sample Data'!C170),'Control Sample Data'!C170&lt;35,'Control Sample Data'!C170&gt;0),'Control Sample Data'!C170-'Choose Housekeeping Genes'!AA$20,35-'Choose Housekeeping Genes'!AA$20),"")</f>
        <v/>
      </c>
      <c r="Z170" s="22" t="str">
        <f>IF(SUM('Control Sample Data'!D$3:D$194)&gt;10,IF(AND(ISNUMBER('Control Sample Data'!D170),'Control Sample Data'!D170&lt;35,'Control Sample Data'!D170&gt;0),'Control Sample Data'!D170-'Choose Housekeeping Genes'!AB$20,35-'Choose Housekeeping Genes'!AB$20),"")</f>
        <v/>
      </c>
      <c r="AA170" s="22" t="str">
        <f>IF(SUM('Control Sample Data'!E$3:E$194)&gt;10,IF(AND(ISNUMBER('Control Sample Data'!E170),'Control Sample Data'!E170&lt;35,'Control Sample Data'!E170&gt;0),'Control Sample Data'!E170-'Choose Housekeeping Genes'!AC$20,35-'Choose Housekeeping Genes'!AC$20),"")</f>
        <v/>
      </c>
      <c r="AB170" s="22" t="str">
        <f>IF(SUM('Control Sample Data'!F$3:F$194)&gt;10,IF(AND(ISNUMBER('Control Sample Data'!F170),'Control Sample Data'!F170&lt;35,'Control Sample Data'!F170&gt;0),'Control Sample Data'!F170-'Choose Housekeeping Genes'!AD$20,35-'Choose Housekeeping Genes'!AD$20),"")</f>
        <v/>
      </c>
      <c r="AC170" s="22" t="str">
        <f>IF(SUM('Control Sample Data'!G$3:G$194)&gt;10,IF(AND(ISNUMBER('Control Sample Data'!G170),'Control Sample Data'!G170&lt;35,'Control Sample Data'!G170&gt;0),'Control Sample Data'!G170-'Choose Housekeeping Genes'!AE$20,35-'Choose Housekeeping Genes'!AE$20),"")</f>
        <v/>
      </c>
      <c r="AD170" s="22" t="str">
        <f>IF(SUM('Control Sample Data'!H$3:H$194)&gt;10,IF(AND(ISNUMBER('Control Sample Data'!H170),'Control Sample Data'!H170&lt;35,'Control Sample Data'!H170&gt;0),'Control Sample Data'!H170-'Choose Housekeeping Genes'!AF$20,35-'Choose Housekeeping Genes'!AF$20),"")</f>
        <v/>
      </c>
      <c r="AE170" s="22" t="str">
        <f>IF(SUM('Control Sample Data'!I$3:I$194)&gt;10,IF(AND(ISNUMBER('Control Sample Data'!I170),'Control Sample Data'!I170&lt;35,'Control Sample Data'!I170&gt;0),'Control Sample Data'!I170-'Choose Housekeeping Genes'!AG$20,35-'Choose Housekeeping Genes'!AG$20),"")</f>
        <v/>
      </c>
      <c r="AF170" s="22" t="str">
        <f>IF(SUM('Control Sample Data'!J$3:J$194)&gt;10,IF(AND(ISNUMBER('Control Sample Data'!J170),'Control Sample Data'!J170&lt;35,'Control Sample Data'!J170&gt;0),'Control Sample Data'!J170-'Choose Housekeeping Genes'!AH$20,35-'Choose Housekeeping Genes'!AH$20),"")</f>
        <v/>
      </c>
      <c r="AG170" s="22" t="str">
        <f>IF(SUM('Control Sample Data'!K$3:K$194)&gt;10,IF(AND(ISNUMBER('Control Sample Data'!K170),'Control Sample Data'!K170&lt;35,'Control Sample Data'!K170&gt;0),'Control Sample Data'!K170-'Choose Housekeeping Genes'!AI$20,35-'Choose Housekeeping Genes'!AI$20),"")</f>
        <v/>
      </c>
      <c r="AH170" s="22" t="str">
        <f>IF(SUM('Control Sample Data'!L$3:L$194)&gt;10,IF(AND(ISNUMBER('Control Sample Data'!L170),'Control Sample Data'!L170&lt;35,'Control Sample Data'!L170&gt;0),'Control Sample Data'!L170-'Choose Housekeeping Genes'!AJ$20,35-'Choose Housekeeping Genes'!AJ$20),"")</f>
        <v/>
      </c>
      <c r="AI170" s="22" t="str">
        <f>IF(SUM('Control Sample Data'!M$3:M$194)&gt;10,IF(AND(ISNUMBER('Control Sample Data'!M170),'Control Sample Data'!M170&lt;35,'Control Sample Data'!M170&gt;0),'Control Sample Data'!M170-'Choose Housekeeping Genes'!AK$20,35-'Choose Housekeeping Genes'!AK$20),"")</f>
        <v/>
      </c>
      <c r="AJ170" s="22" t="str">
        <f>IF(SUM('Control Sample Data'!N$3:N$194)&gt;10,IF(AND(ISNUMBER('Control Sample Data'!N170),'Control Sample Data'!N170&lt;35,'Control Sample Data'!N170&gt;0),'Control Sample Data'!N170-'Choose Housekeeping Genes'!AL$20,35-'Choose Housekeeping Genes'!AL$20),"")</f>
        <v/>
      </c>
      <c r="AK170" s="22" t="str">
        <f>IF(SUM('Control Sample Data'!O$3:O$194)&gt;10,IF(AND(ISNUMBER('Control Sample Data'!O170),'Control Sample Data'!O170&lt;35,'Control Sample Data'!O170&gt;0),'Control Sample Data'!O170-'Choose Housekeeping Genes'!AM$20,35-'Choose Housekeeping Genes'!AM$20),"")</f>
        <v/>
      </c>
      <c r="AL170" s="22" t="str">
        <f>IF(SUM('Control Sample Data'!P$3:P$194)&gt;10,IF(AND(ISNUMBER('Control Sample Data'!P170),'Control Sample Data'!P170&lt;35,'Control Sample Data'!P170&gt;0),'Control Sample Data'!P170-'Choose Housekeeping Genes'!AN$20,35-'Choose Housekeeping Genes'!AN$20),"")</f>
        <v/>
      </c>
      <c r="AM170" s="22" t="str">
        <f>IF(SUM('Control Sample Data'!Q$3:Q$194)&gt;10,IF(AND(ISNUMBER('Control Sample Data'!Q170),'Control Sample Data'!Q170&lt;35,'Control Sample Data'!Q170&gt;0),'Control Sample Data'!Q170-'Choose Housekeeping Genes'!AO$20,35-'Choose Housekeeping Genes'!AO$20),"")</f>
        <v/>
      </c>
      <c r="AN170" s="22" t="str">
        <f>IF(SUM('Control Sample Data'!R$3:R$194)&gt;10,IF(AND(ISNUMBER('Control Sample Data'!R170),'Control Sample Data'!R170&lt;35,'Control Sample Data'!R170&gt;0),'Control Sample Data'!R170-'Choose Housekeeping Genes'!AP$20,35-'Choose Housekeeping Genes'!AP$20),"")</f>
        <v/>
      </c>
      <c r="AO170" s="22" t="str">
        <f>IF(SUM('Control Sample Data'!S$3:S$194)&gt;10,IF(AND(ISNUMBER('Control Sample Data'!S170),'Control Sample Data'!S170&lt;35,'Control Sample Data'!S170&gt;0),'Control Sample Data'!S170-'Choose Housekeeping Genes'!AQ$20,35-'Choose Housekeeping Genes'!AQ$20),"")</f>
        <v/>
      </c>
      <c r="AP170" s="22" t="str">
        <f>IF(SUM('Control Sample Data'!T$3:T$194)&gt;10,IF(AND(ISNUMBER('Control Sample Data'!T170),'Control Sample Data'!T170&lt;35,'Control Sample Data'!T170&gt;0),'Control Sample Data'!T170-'Choose Housekeeping Genes'!AR$20,35-'Choose Housekeeping Genes'!AR$20),"")</f>
        <v/>
      </c>
      <c r="AQ170" s="22" t="str">
        <f>IF(SUM('Control Sample Data'!U$3:U$194)&gt;10,IF(AND(ISNUMBER('Control Sample Data'!U170),'Control Sample Data'!U170&lt;35,'Control Sample Data'!U170&gt;0),'Control Sample Data'!U170-'Choose Housekeeping Genes'!AS$20,35-'Choose Housekeeping Genes'!AS$20),"")</f>
        <v/>
      </c>
      <c r="AR170" s="22" t="str">
        <f>IF(SUM('Control Sample Data'!V$3:V$194)&gt;10,IF(AND(ISNUMBER('Control Sample Data'!V170),'Control Sample Data'!V170&lt;35,'Control Sample Data'!V170&gt;0),'Control Sample Data'!V170-'Choose Housekeeping Genes'!AT$20,35-'Choose Housekeeping Genes'!AT$20),"")</f>
        <v/>
      </c>
      <c r="AS170" s="73" t="str">
        <f>'Control Sample Data'!A170</f>
        <v>Tdpx-ps1</v>
      </c>
      <c r="AT170" s="21" t="s">
        <v>106</v>
      </c>
      <c r="AU170" s="22" t="str">
        <f ca="1">IF(ISNUMBER(C170-'Choose Housekeeping Genes'!D$12),C170-'Choose Housekeeping Genes'!D$12,"")</f>
        <v/>
      </c>
      <c r="AV170" s="22" t="str">
        <f ca="1">IF(ISNUMBER(D170-'Choose Housekeeping Genes'!E$12),D170-'Choose Housekeeping Genes'!E$12,"")</f>
        <v/>
      </c>
      <c r="AW170" s="22" t="str">
        <f ca="1">IF(ISNUMBER(E170-'Choose Housekeeping Genes'!F$12),E170-'Choose Housekeeping Genes'!F$12,"")</f>
        <v/>
      </c>
      <c r="AX170" s="22" t="str">
        <f ca="1">IF(ISNUMBER(F170-'Choose Housekeeping Genes'!G$12),F170-'Choose Housekeeping Genes'!G$12,"")</f>
        <v/>
      </c>
      <c r="AY170" s="22" t="str">
        <f ca="1">IF(ISNUMBER(G170-'Choose Housekeeping Genes'!H$12),G170-'Choose Housekeeping Genes'!H$12,"")</f>
        <v/>
      </c>
      <c r="AZ170" s="22" t="str">
        <f ca="1">IF(ISNUMBER(H170-'Choose Housekeeping Genes'!I$12),H170-'Choose Housekeeping Genes'!I$12,"")</f>
        <v/>
      </c>
      <c r="BA170" s="22" t="str">
        <f ca="1">IF(ISNUMBER(I170-'Choose Housekeeping Genes'!J$12),I170-'Choose Housekeeping Genes'!J$12,"")</f>
        <v/>
      </c>
      <c r="BB170" s="22" t="str">
        <f ca="1">IF(ISNUMBER(J170-'Choose Housekeeping Genes'!K$12),J170-'Choose Housekeeping Genes'!K$12,"")</f>
        <v/>
      </c>
      <c r="BC170" s="22" t="str">
        <f ca="1">IF(ISNUMBER(K170-'Choose Housekeeping Genes'!L$12),K170-'Choose Housekeeping Genes'!L$12,"")</f>
        <v/>
      </c>
      <c r="BD170" s="22" t="str">
        <f ca="1">IF(ISNUMBER(L170-'Choose Housekeeping Genes'!M$12),L170-'Choose Housekeeping Genes'!M$12,"")</f>
        <v/>
      </c>
      <c r="BE170" s="22" t="str">
        <f ca="1">IF(ISNUMBER(M170-'Choose Housekeeping Genes'!N$12),M170-'Choose Housekeeping Genes'!N$12,"")</f>
        <v/>
      </c>
      <c r="BF170" s="22" t="str">
        <f ca="1">IF(ISNUMBER(N170-'Choose Housekeeping Genes'!O$12),N170-'Choose Housekeeping Genes'!O$12,"")</f>
        <v/>
      </c>
      <c r="BG170" s="22" t="str">
        <f ca="1">IF(ISNUMBER(O170-'Choose Housekeeping Genes'!P$12),O170-'Choose Housekeeping Genes'!P$12,"")</f>
        <v/>
      </c>
      <c r="BH170" s="22" t="str">
        <f ca="1">IF(ISNUMBER(P170-'Choose Housekeeping Genes'!Q$12),P170-'Choose Housekeeping Genes'!Q$12,"")</f>
        <v/>
      </c>
      <c r="BI170" s="22" t="str">
        <f ca="1">IF(ISNUMBER(Q170-'Choose Housekeeping Genes'!R$12),Q170-'Choose Housekeeping Genes'!R$12,"")</f>
        <v/>
      </c>
      <c r="BJ170" s="22" t="str">
        <f ca="1">IF(ISNUMBER(R170-'Choose Housekeeping Genes'!S$12),R170-'Choose Housekeeping Genes'!S$12,"")</f>
        <v/>
      </c>
      <c r="BK170" s="22" t="str">
        <f ca="1">IF(ISNUMBER(S170-'Choose Housekeeping Genes'!T$12),S170-'Choose Housekeeping Genes'!T$12,"")</f>
        <v/>
      </c>
      <c r="BL170" s="22" t="str">
        <f ca="1">IF(ISNUMBER(T170-'Choose Housekeeping Genes'!U$12),T170-'Choose Housekeeping Genes'!U$12,"")</f>
        <v/>
      </c>
      <c r="BM170" s="22" t="str">
        <f ca="1">IF(ISNUMBER(U170-'Choose Housekeeping Genes'!V$12),U170-'Choose Housekeeping Genes'!V$12,"")</f>
        <v/>
      </c>
      <c r="BN170" s="22" t="str">
        <f ca="1">IF(ISNUMBER(V170-'Choose Housekeeping Genes'!W$12),V170-'Choose Housekeeping Genes'!W$12,"")</f>
        <v/>
      </c>
      <c r="BO170" s="147" t="str">
        <f t="shared" si="135"/>
        <v>Tdpx-ps1</v>
      </c>
      <c r="BP170" s="145" t="s">
        <v>106</v>
      </c>
      <c r="BQ170" s="22" t="str">
        <f ca="1">IF(ISNUMBER(Y170-'Choose Housekeeping Genes'!AA$12),Y170-'Choose Housekeeping Genes'!AA$12,"")</f>
        <v/>
      </c>
      <c r="BR170" s="22" t="str">
        <f ca="1">IF(ISNUMBER(Z170-'Choose Housekeeping Genes'!AB$12),Z170-'Choose Housekeeping Genes'!AB$12,"")</f>
        <v/>
      </c>
      <c r="BS170" s="22" t="str">
        <f ca="1">IF(ISNUMBER(AA170-'Choose Housekeeping Genes'!AC$12),AA170-'Choose Housekeeping Genes'!AC$12,"")</f>
        <v/>
      </c>
      <c r="BT170" s="22" t="str">
        <f ca="1">IF(ISNUMBER(AB170-'Choose Housekeeping Genes'!AD$12),AB170-'Choose Housekeeping Genes'!AD$12,"")</f>
        <v/>
      </c>
      <c r="BU170" s="22" t="str">
        <f ca="1">IF(ISNUMBER(AC170-'Choose Housekeeping Genes'!AE$12),AC170-'Choose Housekeeping Genes'!AE$12,"")</f>
        <v/>
      </c>
      <c r="BV170" s="22" t="str">
        <f ca="1">IF(ISNUMBER(AD170-'Choose Housekeeping Genes'!AF$12),AD170-'Choose Housekeeping Genes'!AF$12,"")</f>
        <v/>
      </c>
      <c r="BW170" s="22" t="str">
        <f ca="1">IF(ISNUMBER(AE170-'Choose Housekeeping Genes'!AG$12),AE170-'Choose Housekeeping Genes'!AG$12,"")</f>
        <v/>
      </c>
      <c r="BX170" s="22" t="str">
        <f ca="1">IF(ISNUMBER(AF170-'Choose Housekeeping Genes'!AH$12),AF170-'Choose Housekeeping Genes'!AH$12,"")</f>
        <v/>
      </c>
      <c r="BY170" s="22" t="str">
        <f ca="1">IF(ISNUMBER(AG170-'Choose Housekeeping Genes'!AI$12),AG170-'Choose Housekeeping Genes'!AI$12,"")</f>
        <v/>
      </c>
      <c r="BZ170" s="22" t="str">
        <f ca="1">IF(ISNUMBER(AH170-'Choose Housekeeping Genes'!AJ$12),AH170-'Choose Housekeeping Genes'!AJ$12,"")</f>
        <v/>
      </c>
      <c r="CA170" s="22" t="str">
        <f ca="1">IF(ISNUMBER(AI170-'Choose Housekeeping Genes'!AK$12),AI170-'Choose Housekeeping Genes'!AK$12,"")</f>
        <v/>
      </c>
      <c r="CB170" s="22" t="str">
        <f ca="1">IF(ISNUMBER(AJ170-'Choose Housekeeping Genes'!AL$12),AJ170-'Choose Housekeeping Genes'!AL$12,"")</f>
        <v/>
      </c>
      <c r="CC170" s="22" t="str">
        <f ca="1">IF(ISNUMBER(AK170-'Choose Housekeeping Genes'!AM$12),AK170-'Choose Housekeeping Genes'!AM$12,"")</f>
        <v/>
      </c>
      <c r="CD170" s="22" t="str">
        <f ca="1">IF(ISNUMBER(AL170-'Choose Housekeeping Genes'!AN$12),AL170-'Choose Housekeeping Genes'!AN$12,"")</f>
        <v/>
      </c>
      <c r="CE170" s="22" t="str">
        <f ca="1">IF(ISNUMBER(AM170-'Choose Housekeeping Genes'!AO$12),AM170-'Choose Housekeeping Genes'!AO$12,"")</f>
        <v/>
      </c>
      <c r="CF170" s="22" t="str">
        <f ca="1">IF(ISNUMBER(AN170-'Choose Housekeeping Genes'!AP$12),AN170-'Choose Housekeeping Genes'!AP$12,"")</f>
        <v/>
      </c>
      <c r="CG170" s="22" t="str">
        <f ca="1">IF(ISNUMBER(AO170-'Choose Housekeeping Genes'!AQ$12),AO170-'Choose Housekeeping Genes'!AQ$12,"")</f>
        <v/>
      </c>
      <c r="CH170" s="22" t="str">
        <f ca="1">IF(ISNUMBER(AP170-'Choose Housekeeping Genes'!AR$12),AP170-'Choose Housekeeping Genes'!AR$12,"")</f>
        <v/>
      </c>
      <c r="CI170" s="22" t="str">
        <f ca="1">IF(ISNUMBER(AQ170-'Choose Housekeeping Genes'!AS$12),AQ170-'Choose Housekeeping Genes'!AS$12,"")</f>
        <v/>
      </c>
      <c r="CJ170" s="22" t="str">
        <f ca="1">IF(ISNUMBER(AR170-'Choose Housekeeping Genes'!AT$12),AR170-'Choose Housekeeping Genes'!AT$12,"")</f>
        <v/>
      </c>
      <c r="CK170" s="69" t="e">
        <f t="shared" ca="1" si="93"/>
        <v>#DIV/0!</v>
      </c>
      <c r="CL170" s="148" t="e">
        <f t="shared" ca="1" si="94"/>
        <v>#DIV/0!</v>
      </c>
      <c r="DA170" s="73" t="str">
        <f>'Transcript table'!C178</f>
        <v>Tdpx-ps1</v>
      </c>
      <c r="DB170" s="21" t="s">
        <v>106</v>
      </c>
      <c r="DC170" s="68" t="str">
        <f t="shared" ca="1" si="95"/>
        <v/>
      </c>
      <c r="DD170" s="68" t="str">
        <f t="shared" ca="1" si="96"/>
        <v/>
      </c>
      <c r="DE170" s="68" t="str">
        <f t="shared" ca="1" si="97"/>
        <v/>
      </c>
      <c r="DF170" s="68" t="str">
        <f t="shared" ca="1" si="98"/>
        <v/>
      </c>
      <c r="DG170" s="68" t="str">
        <f t="shared" ca="1" si="99"/>
        <v/>
      </c>
      <c r="DH170" s="68" t="str">
        <f t="shared" ca="1" si="100"/>
        <v/>
      </c>
      <c r="DI170" s="68" t="str">
        <f t="shared" ca="1" si="101"/>
        <v/>
      </c>
      <c r="DJ170" s="68" t="str">
        <f t="shared" ca="1" si="102"/>
        <v/>
      </c>
      <c r="DK170" s="68" t="str">
        <f t="shared" ca="1" si="103"/>
        <v/>
      </c>
      <c r="DL170" s="68" t="str">
        <f t="shared" ca="1" si="104"/>
        <v/>
      </c>
      <c r="DM170" s="68" t="str">
        <f t="shared" ca="1" si="105"/>
        <v/>
      </c>
      <c r="DN170" s="68" t="str">
        <f t="shared" ca="1" si="106"/>
        <v/>
      </c>
      <c r="DO170" s="68" t="str">
        <f t="shared" ca="1" si="107"/>
        <v/>
      </c>
      <c r="DP170" s="68" t="str">
        <f t="shared" ca="1" si="108"/>
        <v/>
      </c>
      <c r="DQ170" s="68" t="str">
        <f t="shared" ca="1" si="109"/>
        <v/>
      </c>
      <c r="DR170" s="68" t="str">
        <f t="shared" ca="1" si="110"/>
        <v/>
      </c>
      <c r="DS170" s="68" t="str">
        <f t="shared" ca="1" si="111"/>
        <v/>
      </c>
      <c r="DT170" s="68" t="str">
        <f t="shared" ca="1" si="112"/>
        <v/>
      </c>
      <c r="DU170" s="68" t="str">
        <f t="shared" ca="1" si="113"/>
        <v/>
      </c>
      <c r="DV170" s="68" t="str">
        <f t="shared" ca="1" si="114"/>
        <v/>
      </c>
      <c r="DW170" s="146" t="str">
        <f>'Transcript table'!C178</f>
        <v>Tdpx-ps1</v>
      </c>
      <c r="DX170" s="145" t="s">
        <v>106</v>
      </c>
      <c r="DY170" s="68" t="str">
        <f t="shared" ca="1" si="115"/>
        <v/>
      </c>
      <c r="DZ170" s="68" t="str">
        <f t="shared" ca="1" si="116"/>
        <v/>
      </c>
      <c r="EA170" s="68" t="str">
        <f t="shared" ca="1" si="117"/>
        <v/>
      </c>
      <c r="EB170" s="68" t="str">
        <f t="shared" ca="1" si="118"/>
        <v/>
      </c>
      <c r="EC170" s="68" t="str">
        <f t="shared" ca="1" si="119"/>
        <v/>
      </c>
      <c r="ED170" s="68" t="str">
        <f t="shared" ca="1" si="120"/>
        <v/>
      </c>
      <c r="EE170" s="68" t="str">
        <f t="shared" ca="1" si="121"/>
        <v/>
      </c>
      <c r="EF170" s="68" t="str">
        <f t="shared" ca="1" si="122"/>
        <v/>
      </c>
      <c r="EG170" s="68" t="str">
        <f t="shared" ca="1" si="123"/>
        <v/>
      </c>
      <c r="EH170" s="68" t="str">
        <f t="shared" ca="1" si="124"/>
        <v/>
      </c>
      <c r="EI170" s="68" t="str">
        <f t="shared" ca="1" si="125"/>
        <v/>
      </c>
      <c r="EJ170" s="68" t="str">
        <f t="shared" ca="1" si="126"/>
        <v/>
      </c>
      <c r="EK170" s="68" t="str">
        <f t="shared" ca="1" si="127"/>
        <v/>
      </c>
      <c r="EL170" s="68" t="str">
        <f t="shared" ca="1" si="128"/>
        <v/>
      </c>
      <c r="EM170" s="68" t="str">
        <f t="shared" ca="1" si="129"/>
        <v/>
      </c>
      <c r="EN170" s="68" t="str">
        <f t="shared" ca="1" si="130"/>
        <v/>
      </c>
      <c r="EO170" s="68" t="str">
        <f t="shared" ca="1" si="131"/>
        <v/>
      </c>
      <c r="EP170" s="68" t="str">
        <f t="shared" ca="1" si="132"/>
        <v/>
      </c>
      <c r="EQ170" s="68" t="str">
        <f t="shared" ca="1" si="133"/>
        <v/>
      </c>
      <c r="ER170" s="68" t="str">
        <f t="shared" ca="1" si="134"/>
        <v/>
      </c>
    </row>
    <row r="171" spans="1:148" ht="12.75" customHeight="1">
      <c r="A171" s="139" t="str">
        <f>'Test Sample Data'!A171</f>
        <v>TK99129</v>
      </c>
      <c r="B171" s="141" t="s">
        <v>104</v>
      </c>
      <c r="C171" s="22" t="str">
        <f>IF(SUM('Test Sample Data'!C$3:C$194)&gt;10,IF(AND(ISNUMBER('Test Sample Data'!C171),'Test Sample Data'!C171&lt;35,'Test Sample Data'!C171&gt;0),'Test Sample Data'!C171-'Choose Housekeeping Genes'!D$20,35-'Choose Housekeeping Genes'!D$20),"")</f>
        <v/>
      </c>
      <c r="D171" s="22" t="str">
        <f>IF(SUM('Test Sample Data'!D$3:D$194)&gt;10,IF(AND(ISNUMBER('Test Sample Data'!D171),'Test Sample Data'!D171&lt;35,'Test Sample Data'!D171&gt;0),'Test Sample Data'!D171-'Choose Housekeeping Genes'!E$20,35-'Choose Housekeeping Genes'!E$20),"")</f>
        <v/>
      </c>
      <c r="E171" s="22" t="str">
        <f>IF(SUM('Test Sample Data'!E$3:E$194)&gt;10,IF(AND(ISNUMBER('Test Sample Data'!E171),'Test Sample Data'!E171&lt;35,'Test Sample Data'!E171&gt;0),'Test Sample Data'!E171-'Choose Housekeeping Genes'!F$20,35-'Choose Housekeeping Genes'!F$20),"")</f>
        <v/>
      </c>
      <c r="F171" s="22" t="str">
        <f>IF(SUM('Test Sample Data'!F$3:F$194)&gt;10,IF(AND(ISNUMBER('Test Sample Data'!F171),'Test Sample Data'!F171&lt;35,'Test Sample Data'!F171&gt;0),'Test Sample Data'!F171-'Choose Housekeeping Genes'!G$20,35-'Choose Housekeeping Genes'!G$20),"")</f>
        <v/>
      </c>
      <c r="G171" s="22" t="str">
        <f>IF(SUM('Test Sample Data'!G$3:G$194)&gt;10,IF(AND(ISNUMBER('Test Sample Data'!G171),'Test Sample Data'!G171&lt;35,'Test Sample Data'!G171&gt;0),'Test Sample Data'!G171-'Choose Housekeeping Genes'!H$20,35-'Choose Housekeeping Genes'!H$20),"")</f>
        <v/>
      </c>
      <c r="H171" s="22" t="str">
        <f>IF(SUM('Test Sample Data'!H$3:H$194)&gt;10,IF(AND(ISNUMBER('Test Sample Data'!H171),'Test Sample Data'!H171&lt;35,'Test Sample Data'!H171&gt;0),'Test Sample Data'!H171-'Choose Housekeeping Genes'!I$20,35-'Choose Housekeeping Genes'!I$20),"")</f>
        <v/>
      </c>
      <c r="I171" s="22" t="str">
        <f>IF(SUM('Test Sample Data'!I$3:I$194)&gt;10,IF(AND(ISNUMBER('Test Sample Data'!I171),'Test Sample Data'!I171&lt;35,'Test Sample Data'!I171&gt;0),'Test Sample Data'!I171-'Choose Housekeeping Genes'!J$20,35-'Choose Housekeeping Genes'!J$20),"")</f>
        <v/>
      </c>
      <c r="J171" s="22" t="str">
        <f>IF(SUM('Test Sample Data'!J$3:J$194)&gt;10,IF(AND(ISNUMBER('Test Sample Data'!J171),'Test Sample Data'!J171&lt;35,'Test Sample Data'!J171&gt;0),'Test Sample Data'!J171-'Choose Housekeeping Genes'!K$20,35-'Choose Housekeeping Genes'!K$20),"")</f>
        <v/>
      </c>
      <c r="K171" s="22" t="str">
        <f>IF(SUM('Test Sample Data'!K$3:K$194)&gt;10,IF(AND(ISNUMBER('Test Sample Data'!K171),'Test Sample Data'!K171&lt;35,'Test Sample Data'!K171&gt;0),'Test Sample Data'!K171-'Choose Housekeeping Genes'!L$20,35-'Choose Housekeeping Genes'!L$20),"")</f>
        <v/>
      </c>
      <c r="L171" s="22" t="str">
        <f>IF(SUM('Test Sample Data'!L$3:L$194)&gt;10,IF(AND(ISNUMBER('Test Sample Data'!L171),'Test Sample Data'!L171&lt;35,'Test Sample Data'!L171&gt;0),'Test Sample Data'!L171-'Choose Housekeeping Genes'!M$20,35-'Choose Housekeeping Genes'!M$20),"")</f>
        <v/>
      </c>
      <c r="M171" s="22" t="str">
        <f>IF(SUM('Test Sample Data'!M$3:M$194)&gt;10,IF(AND(ISNUMBER('Test Sample Data'!M171),'Test Sample Data'!M171&lt;35,'Test Sample Data'!M171&gt;0),'Test Sample Data'!M171-'Choose Housekeeping Genes'!N$20,35-'Choose Housekeeping Genes'!N$20),"")</f>
        <v/>
      </c>
      <c r="N171" s="22" t="str">
        <f>IF(SUM('Test Sample Data'!N$3:N$194)&gt;10,IF(AND(ISNUMBER('Test Sample Data'!N171),'Test Sample Data'!N171&lt;35,'Test Sample Data'!N171&gt;0),'Test Sample Data'!N171-'Choose Housekeeping Genes'!O$20,35-'Choose Housekeeping Genes'!O$20),"")</f>
        <v/>
      </c>
      <c r="O171" s="22" t="str">
        <f>IF(SUM('Test Sample Data'!O$3:O$194)&gt;10,IF(AND(ISNUMBER('Test Sample Data'!O171),'Test Sample Data'!O171&lt;35,'Test Sample Data'!O171&gt;0),'Test Sample Data'!O171-'Choose Housekeeping Genes'!P$20,35-'Choose Housekeeping Genes'!P$20),"")</f>
        <v/>
      </c>
      <c r="P171" s="22" t="str">
        <f>IF(SUM('Test Sample Data'!P$3:P$194)&gt;10,IF(AND(ISNUMBER('Test Sample Data'!P171),'Test Sample Data'!P171&lt;35,'Test Sample Data'!P171&gt;0),'Test Sample Data'!P171-'Choose Housekeeping Genes'!Q$20,35-'Choose Housekeeping Genes'!Q$20),"")</f>
        <v/>
      </c>
      <c r="Q171" s="22" t="str">
        <f>IF(SUM('Test Sample Data'!Q$3:Q$194)&gt;10,IF(AND(ISNUMBER('Test Sample Data'!Q171),'Test Sample Data'!Q171&lt;35,'Test Sample Data'!Q171&gt;0),'Test Sample Data'!Q171-'Choose Housekeeping Genes'!R$20,35-'Choose Housekeeping Genes'!R$20),"")</f>
        <v/>
      </c>
      <c r="R171" s="22" t="str">
        <f>IF(SUM('Test Sample Data'!R$3:R$194)&gt;10,IF(AND(ISNUMBER('Test Sample Data'!R171),'Test Sample Data'!R171&lt;35,'Test Sample Data'!R171&gt;0),'Test Sample Data'!R171-'Choose Housekeeping Genes'!S$20,35-'Choose Housekeeping Genes'!S$20),"")</f>
        <v/>
      </c>
      <c r="S171" s="22" t="str">
        <f>IF(SUM('Test Sample Data'!S$3:S$194)&gt;10,IF(AND(ISNUMBER('Test Sample Data'!S171),'Test Sample Data'!S171&lt;35,'Test Sample Data'!S171&gt;0),'Test Sample Data'!S171-'Choose Housekeeping Genes'!T$20,35-'Choose Housekeeping Genes'!T$20),"")</f>
        <v/>
      </c>
      <c r="T171" s="22" t="str">
        <f>IF(SUM('Test Sample Data'!T$3:T$194)&gt;10,IF(AND(ISNUMBER('Test Sample Data'!T171),'Test Sample Data'!T171&lt;35,'Test Sample Data'!T171&gt;0),'Test Sample Data'!T171-'Choose Housekeeping Genes'!U$20,35-'Choose Housekeeping Genes'!U$20),"")</f>
        <v/>
      </c>
      <c r="U171" s="22" t="str">
        <f>IF(SUM('Test Sample Data'!U$3:U$194)&gt;10,IF(AND(ISNUMBER('Test Sample Data'!U171),'Test Sample Data'!U171&lt;35,'Test Sample Data'!U171&gt;0),'Test Sample Data'!U171-'Choose Housekeeping Genes'!V$20,35-'Choose Housekeeping Genes'!V$20),"")</f>
        <v/>
      </c>
      <c r="V171" s="22" t="str">
        <f>IF(SUM('Test Sample Data'!V$3:V$194)&gt;10,IF(AND(ISNUMBER('Test Sample Data'!V171),'Test Sample Data'!V171&lt;35,'Test Sample Data'!V171&gt;0),'Test Sample Data'!V171-'Choose Housekeeping Genes'!W$20,35-'Choose Housekeeping Genes'!W$20),"")</f>
        <v/>
      </c>
      <c r="W171" s="144" t="str">
        <f>'Control Sample Data'!A171</f>
        <v>TK99129</v>
      </c>
      <c r="X171" s="145" t="s">
        <v>104</v>
      </c>
      <c r="Y171" s="22" t="str">
        <f>IF(SUM('Control Sample Data'!C$3:C$194)&gt;10,IF(AND(ISNUMBER('Control Sample Data'!C171),'Control Sample Data'!C171&lt;35,'Control Sample Data'!C171&gt;0),'Control Sample Data'!C171-'Choose Housekeeping Genes'!AA$20,35-'Choose Housekeeping Genes'!AA$20),"")</f>
        <v/>
      </c>
      <c r="Z171" s="22" t="str">
        <f>IF(SUM('Control Sample Data'!D$3:D$194)&gt;10,IF(AND(ISNUMBER('Control Sample Data'!D171),'Control Sample Data'!D171&lt;35,'Control Sample Data'!D171&gt;0),'Control Sample Data'!D171-'Choose Housekeeping Genes'!AB$20,35-'Choose Housekeeping Genes'!AB$20),"")</f>
        <v/>
      </c>
      <c r="AA171" s="22" t="str">
        <f>IF(SUM('Control Sample Data'!E$3:E$194)&gt;10,IF(AND(ISNUMBER('Control Sample Data'!E171),'Control Sample Data'!E171&lt;35,'Control Sample Data'!E171&gt;0),'Control Sample Data'!E171-'Choose Housekeeping Genes'!AC$20,35-'Choose Housekeeping Genes'!AC$20),"")</f>
        <v/>
      </c>
      <c r="AB171" s="22" t="str">
        <f>IF(SUM('Control Sample Data'!F$3:F$194)&gt;10,IF(AND(ISNUMBER('Control Sample Data'!F171),'Control Sample Data'!F171&lt;35,'Control Sample Data'!F171&gt;0),'Control Sample Data'!F171-'Choose Housekeeping Genes'!AD$20,35-'Choose Housekeeping Genes'!AD$20),"")</f>
        <v/>
      </c>
      <c r="AC171" s="22" t="str">
        <f>IF(SUM('Control Sample Data'!G$3:G$194)&gt;10,IF(AND(ISNUMBER('Control Sample Data'!G171),'Control Sample Data'!G171&lt;35,'Control Sample Data'!G171&gt;0),'Control Sample Data'!G171-'Choose Housekeeping Genes'!AE$20,35-'Choose Housekeeping Genes'!AE$20),"")</f>
        <v/>
      </c>
      <c r="AD171" s="22" t="str">
        <f>IF(SUM('Control Sample Data'!H$3:H$194)&gt;10,IF(AND(ISNUMBER('Control Sample Data'!H171),'Control Sample Data'!H171&lt;35,'Control Sample Data'!H171&gt;0),'Control Sample Data'!H171-'Choose Housekeeping Genes'!AF$20,35-'Choose Housekeeping Genes'!AF$20),"")</f>
        <v/>
      </c>
      <c r="AE171" s="22" t="str">
        <f>IF(SUM('Control Sample Data'!I$3:I$194)&gt;10,IF(AND(ISNUMBER('Control Sample Data'!I171),'Control Sample Data'!I171&lt;35,'Control Sample Data'!I171&gt;0),'Control Sample Data'!I171-'Choose Housekeeping Genes'!AG$20,35-'Choose Housekeeping Genes'!AG$20),"")</f>
        <v/>
      </c>
      <c r="AF171" s="22" t="str">
        <f>IF(SUM('Control Sample Data'!J$3:J$194)&gt;10,IF(AND(ISNUMBER('Control Sample Data'!J171),'Control Sample Data'!J171&lt;35,'Control Sample Data'!J171&gt;0),'Control Sample Data'!J171-'Choose Housekeeping Genes'!AH$20,35-'Choose Housekeeping Genes'!AH$20),"")</f>
        <v/>
      </c>
      <c r="AG171" s="22" t="str">
        <f>IF(SUM('Control Sample Data'!K$3:K$194)&gt;10,IF(AND(ISNUMBER('Control Sample Data'!K171),'Control Sample Data'!K171&lt;35,'Control Sample Data'!K171&gt;0),'Control Sample Data'!K171-'Choose Housekeeping Genes'!AI$20,35-'Choose Housekeeping Genes'!AI$20),"")</f>
        <v/>
      </c>
      <c r="AH171" s="22" t="str">
        <f>IF(SUM('Control Sample Data'!L$3:L$194)&gt;10,IF(AND(ISNUMBER('Control Sample Data'!L171),'Control Sample Data'!L171&lt;35,'Control Sample Data'!L171&gt;0),'Control Sample Data'!L171-'Choose Housekeeping Genes'!AJ$20,35-'Choose Housekeeping Genes'!AJ$20),"")</f>
        <v/>
      </c>
      <c r="AI171" s="22" t="str">
        <f>IF(SUM('Control Sample Data'!M$3:M$194)&gt;10,IF(AND(ISNUMBER('Control Sample Data'!M171),'Control Sample Data'!M171&lt;35,'Control Sample Data'!M171&gt;0),'Control Sample Data'!M171-'Choose Housekeeping Genes'!AK$20,35-'Choose Housekeeping Genes'!AK$20),"")</f>
        <v/>
      </c>
      <c r="AJ171" s="22" t="str">
        <f>IF(SUM('Control Sample Data'!N$3:N$194)&gt;10,IF(AND(ISNUMBER('Control Sample Data'!N171),'Control Sample Data'!N171&lt;35,'Control Sample Data'!N171&gt;0),'Control Sample Data'!N171-'Choose Housekeeping Genes'!AL$20,35-'Choose Housekeeping Genes'!AL$20),"")</f>
        <v/>
      </c>
      <c r="AK171" s="22" t="str">
        <f>IF(SUM('Control Sample Data'!O$3:O$194)&gt;10,IF(AND(ISNUMBER('Control Sample Data'!O171),'Control Sample Data'!O171&lt;35,'Control Sample Data'!O171&gt;0),'Control Sample Data'!O171-'Choose Housekeeping Genes'!AM$20,35-'Choose Housekeeping Genes'!AM$20),"")</f>
        <v/>
      </c>
      <c r="AL171" s="22" t="str">
        <f>IF(SUM('Control Sample Data'!P$3:P$194)&gt;10,IF(AND(ISNUMBER('Control Sample Data'!P171),'Control Sample Data'!P171&lt;35,'Control Sample Data'!P171&gt;0),'Control Sample Data'!P171-'Choose Housekeeping Genes'!AN$20,35-'Choose Housekeeping Genes'!AN$20),"")</f>
        <v/>
      </c>
      <c r="AM171" s="22" t="str">
        <f>IF(SUM('Control Sample Data'!Q$3:Q$194)&gt;10,IF(AND(ISNUMBER('Control Sample Data'!Q171),'Control Sample Data'!Q171&lt;35,'Control Sample Data'!Q171&gt;0),'Control Sample Data'!Q171-'Choose Housekeeping Genes'!AO$20,35-'Choose Housekeeping Genes'!AO$20),"")</f>
        <v/>
      </c>
      <c r="AN171" s="22" t="str">
        <f>IF(SUM('Control Sample Data'!R$3:R$194)&gt;10,IF(AND(ISNUMBER('Control Sample Data'!R171),'Control Sample Data'!R171&lt;35,'Control Sample Data'!R171&gt;0),'Control Sample Data'!R171-'Choose Housekeeping Genes'!AP$20,35-'Choose Housekeeping Genes'!AP$20),"")</f>
        <v/>
      </c>
      <c r="AO171" s="22" t="str">
        <f>IF(SUM('Control Sample Data'!S$3:S$194)&gt;10,IF(AND(ISNUMBER('Control Sample Data'!S171),'Control Sample Data'!S171&lt;35,'Control Sample Data'!S171&gt;0),'Control Sample Data'!S171-'Choose Housekeeping Genes'!AQ$20,35-'Choose Housekeeping Genes'!AQ$20),"")</f>
        <v/>
      </c>
      <c r="AP171" s="22" t="str">
        <f>IF(SUM('Control Sample Data'!T$3:T$194)&gt;10,IF(AND(ISNUMBER('Control Sample Data'!T171),'Control Sample Data'!T171&lt;35,'Control Sample Data'!T171&gt;0),'Control Sample Data'!T171-'Choose Housekeeping Genes'!AR$20,35-'Choose Housekeeping Genes'!AR$20),"")</f>
        <v/>
      </c>
      <c r="AQ171" s="22" t="str">
        <f>IF(SUM('Control Sample Data'!U$3:U$194)&gt;10,IF(AND(ISNUMBER('Control Sample Data'!U171),'Control Sample Data'!U171&lt;35,'Control Sample Data'!U171&gt;0),'Control Sample Data'!U171-'Choose Housekeeping Genes'!AS$20,35-'Choose Housekeeping Genes'!AS$20),"")</f>
        <v/>
      </c>
      <c r="AR171" s="22" t="str">
        <f>IF(SUM('Control Sample Data'!V$3:V$194)&gt;10,IF(AND(ISNUMBER('Control Sample Data'!V171),'Control Sample Data'!V171&lt;35,'Control Sample Data'!V171&gt;0),'Control Sample Data'!V171-'Choose Housekeeping Genes'!AT$20,35-'Choose Housekeeping Genes'!AT$20),"")</f>
        <v/>
      </c>
      <c r="AS171" s="73" t="str">
        <f>'Control Sample Data'!A171</f>
        <v>TK99129</v>
      </c>
      <c r="AT171" s="21" t="s">
        <v>104</v>
      </c>
      <c r="AU171" s="22" t="str">
        <f ca="1">IF(ISNUMBER(C171-'Choose Housekeeping Genes'!D$12),C171-'Choose Housekeeping Genes'!D$12,"")</f>
        <v/>
      </c>
      <c r="AV171" s="22" t="str">
        <f ca="1">IF(ISNUMBER(D171-'Choose Housekeeping Genes'!E$12),D171-'Choose Housekeeping Genes'!E$12,"")</f>
        <v/>
      </c>
      <c r="AW171" s="22" t="str">
        <f ca="1">IF(ISNUMBER(E171-'Choose Housekeeping Genes'!F$12),E171-'Choose Housekeeping Genes'!F$12,"")</f>
        <v/>
      </c>
      <c r="AX171" s="22" t="str">
        <f ca="1">IF(ISNUMBER(F171-'Choose Housekeeping Genes'!G$12),F171-'Choose Housekeeping Genes'!G$12,"")</f>
        <v/>
      </c>
      <c r="AY171" s="22" t="str">
        <f ca="1">IF(ISNUMBER(G171-'Choose Housekeeping Genes'!H$12),G171-'Choose Housekeeping Genes'!H$12,"")</f>
        <v/>
      </c>
      <c r="AZ171" s="22" t="str">
        <f ca="1">IF(ISNUMBER(H171-'Choose Housekeeping Genes'!I$12),H171-'Choose Housekeeping Genes'!I$12,"")</f>
        <v/>
      </c>
      <c r="BA171" s="22" t="str">
        <f ca="1">IF(ISNUMBER(I171-'Choose Housekeeping Genes'!J$12),I171-'Choose Housekeeping Genes'!J$12,"")</f>
        <v/>
      </c>
      <c r="BB171" s="22" t="str">
        <f ca="1">IF(ISNUMBER(J171-'Choose Housekeeping Genes'!K$12),J171-'Choose Housekeeping Genes'!K$12,"")</f>
        <v/>
      </c>
      <c r="BC171" s="22" t="str">
        <f ca="1">IF(ISNUMBER(K171-'Choose Housekeeping Genes'!L$12),K171-'Choose Housekeeping Genes'!L$12,"")</f>
        <v/>
      </c>
      <c r="BD171" s="22" t="str">
        <f ca="1">IF(ISNUMBER(L171-'Choose Housekeeping Genes'!M$12),L171-'Choose Housekeeping Genes'!M$12,"")</f>
        <v/>
      </c>
      <c r="BE171" s="22" t="str">
        <f ca="1">IF(ISNUMBER(M171-'Choose Housekeeping Genes'!N$12),M171-'Choose Housekeeping Genes'!N$12,"")</f>
        <v/>
      </c>
      <c r="BF171" s="22" t="str">
        <f ca="1">IF(ISNUMBER(N171-'Choose Housekeeping Genes'!O$12),N171-'Choose Housekeeping Genes'!O$12,"")</f>
        <v/>
      </c>
      <c r="BG171" s="22" t="str">
        <f ca="1">IF(ISNUMBER(O171-'Choose Housekeeping Genes'!P$12),O171-'Choose Housekeeping Genes'!P$12,"")</f>
        <v/>
      </c>
      <c r="BH171" s="22" t="str">
        <f ca="1">IF(ISNUMBER(P171-'Choose Housekeeping Genes'!Q$12),P171-'Choose Housekeeping Genes'!Q$12,"")</f>
        <v/>
      </c>
      <c r="BI171" s="22" t="str">
        <f ca="1">IF(ISNUMBER(Q171-'Choose Housekeeping Genes'!R$12),Q171-'Choose Housekeeping Genes'!R$12,"")</f>
        <v/>
      </c>
      <c r="BJ171" s="22" t="str">
        <f ca="1">IF(ISNUMBER(R171-'Choose Housekeeping Genes'!S$12),R171-'Choose Housekeeping Genes'!S$12,"")</f>
        <v/>
      </c>
      <c r="BK171" s="22" t="str">
        <f ca="1">IF(ISNUMBER(S171-'Choose Housekeeping Genes'!T$12),S171-'Choose Housekeeping Genes'!T$12,"")</f>
        <v/>
      </c>
      <c r="BL171" s="22" t="str">
        <f ca="1">IF(ISNUMBER(T171-'Choose Housekeeping Genes'!U$12),T171-'Choose Housekeeping Genes'!U$12,"")</f>
        <v/>
      </c>
      <c r="BM171" s="22" t="str">
        <f ca="1">IF(ISNUMBER(U171-'Choose Housekeeping Genes'!V$12),U171-'Choose Housekeeping Genes'!V$12,"")</f>
        <v/>
      </c>
      <c r="BN171" s="22" t="str">
        <f ca="1">IF(ISNUMBER(V171-'Choose Housekeeping Genes'!W$12),V171-'Choose Housekeeping Genes'!W$12,"")</f>
        <v/>
      </c>
      <c r="BO171" s="147" t="str">
        <f t="shared" si="135"/>
        <v>TK99129</v>
      </c>
      <c r="BP171" s="145" t="s">
        <v>104</v>
      </c>
      <c r="BQ171" s="22" t="str">
        <f ca="1">IF(ISNUMBER(Y171-'Choose Housekeeping Genes'!AA$12),Y171-'Choose Housekeeping Genes'!AA$12,"")</f>
        <v/>
      </c>
      <c r="BR171" s="22" t="str">
        <f ca="1">IF(ISNUMBER(Z171-'Choose Housekeeping Genes'!AB$12),Z171-'Choose Housekeeping Genes'!AB$12,"")</f>
        <v/>
      </c>
      <c r="BS171" s="22" t="str">
        <f ca="1">IF(ISNUMBER(AA171-'Choose Housekeeping Genes'!AC$12),AA171-'Choose Housekeeping Genes'!AC$12,"")</f>
        <v/>
      </c>
      <c r="BT171" s="22" t="str">
        <f ca="1">IF(ISNUMBER(AB171-'Choose Housekeeping Genes'!AD$12),AB171-'Choose Housekeeping Genes'!AD$12,"")</f>
        <v/>
      </c>
      <c r="BU171" s="22" t="str">
        <f ca="1">IF(ISNUMBER(AC171-'Choose Housekeeping Genes'!AE$12),AC171-'Choose Housekeeping Genes'!AE$12,"")</f>
        <v/>
      </c>
      <c r="BV171" s="22" t="str">
        <f ca="1">IF(ISNUMBER(AD171-'Choose Housekeeping Genes'!AF$12),AD171-'Choose Housekeeping Genes'!AF$12,"")</f>
        <v/>
      </c>
      <c r="BW171" s="22" t="str">
        <f ca="1">IF(ISNUMBER(AE171-'Choose Housekeeping Genes'!AG$12),AE171-'Choose Housekeeping Genes'!AG$12,"")</f>
        <v/>
      </c>
      <c r="BX171" s="22" t="str">
        <f ca="1">IF(ISNUMBER(AF171-'Choose Housekeeping Genes'!AH$12),AF171-'Choose Housekeeping Genes'!AH$12,"")</f>
        <v/>
      </c>
      <c r="BY171" s="22" t="str">
        <f ca="1">IF(ISNUMBER(AG171-'Choose Housekeeping Genes'!AI$12),AG171-'Choose Housekeeping Genes'!AI$12,"")</f>
        <v/>
      </c>
      <c r="BZ171" s="22" t="str">
        <f ca="1">IF(ISNUMBER(AH171-'Choose Housekeeping Genes'!AJ$12),AH171-'Choose Housekeeping Genes'!AJ$12,"")</f>
        <v/>
      </c>
      <c r="CA171" s="22" t="str">
        <f ca="1">IF(ISNUMBER(AI171-'Choose Housekeeping Genes'!AK$12),AI171-'Choose Housekeeping Genes'!AK$12,"")</f>
        <v/>
      </c>
      <c r="CB171" s="22" t="str">
        <f ca="1">IF(ISNUMBER(AJ171-'Choose Housekeeping Genes'!AL$12),AJ171-'Choose Housekeeping Genes'!AL$12,"")</f>
        <v/>
      </c>
      <c r="CC171" s="22" t="str">
        <f ca="1">IF(ISNUMBER(AK171-'Choose Housekeeping Genes'!AM$12),AK171-'Choose Housekeeping Genes'!AM$12,"")</f>
        <v/>
      </c>
      <c r="CD171" s="22" t="str">
        <f ca="1">IF(ISNUMBER(AL171-'Choose Housekeeping Genes'!AN$12),AL171-'Choose Housekeeping Genes'!AN$12,"")</f>
        <v/>
      </c>
      <c r="CE171" s="22" t="str">
        <f ca="1">IF(ISNUMBER(AM171-'Choose Housekeeping Genes'!AO$12),AM171-'Choose Housekeeping Genes'!AO$12,"")</f>
        <v/>
      </c>
      <c r="CF171" s="22" t="str">
        <f ca="1">IF(ISNUMBER(AN171-'Choose Housekeeping Genes'!AP$12),AN171-'Choose Housekeeping Genes'!AP$12,"")</f>
        <v/>
      </c>
      <c r="CG171" s="22" t="str">
        <f ca="1">IF(ISNUMBER(AO171-'Choose Housekeeping Genes'!AQ$12),AO171-'Choose Housekeeping Genes'!AQ$12,"")</f>
        <v/>
      </c>
      <c r="CH171" s="22" t="str">
        <f ca="1">IF(ISNUMBER(AP171-'Choose Housekeeping Genes'!AR$12),AP171-'Choose Housekeeping Genes'!AR$12,"")</f>
        <v/>
      </c>
      <c r="CI171" s="22" t="str">
        <f ca="1">IF(ISNUMBER(AQ171-'Choose Housekeeping Genes'!AS$12),AQ171-'Choose Housekeeping Genes'!AS$12,"")</f>
        <v/>
      </c>
      <c r="CJ171" s="22" t="str">
        <f ca="1">IF(ISNUMBER(AR171-'Choose Housekeeping Genes'!AT$12),AR171-'Choose Housekeeping Genes'!AT$12,"")</f>
        <v/>
      </c>
      <c r="CK171" s="69" t="e">
        <f t="shared" ca="1" si="93"/>
        <v>#DIV/0!</v>
      </c>
      <c r="CL171" s="148" t="e">
        <f t="shared" ca="1" si="94"/>
        <v>#DIV/0!</v>
      </c>
      <c r="DA171" s="73" t="str">
        <f>'Transcript table'!C179</f>
        <v>TK99129</v>
      </c>
      <c r="DB171" s="21" t="s">
        <v>104</v>
      </c>
      <c r="DC171" s="68" t="str">
        <f t="shared" ca="1" si="95"/>
        <v/>
      </c>
      <c r="DD171" s="68" t="str">
        <f t="shared" ca="1" si="96"/>
        <v/>
      </c>
      <c r="DE171" s="68" t="str">
        <f t="shared" ca="1" si="97"/>
        <v/>
      </c>
      <c r="DF171" s="68" t="str">
        <f t="shared" ca="1" si="98"/>
        <v/>
      </c>
      <c r="DG171" s="68" t="str">
        <f t="shared" ca="1" si="99"/>
        <v/>
      </c>
      <c r="DH171" s="68" t="str">
        <f t="shared" ca="1" si="100"/>
        <v/>
      </c>
      <c r="DI171" s="68" t="str">
        <f t="shared" ca="1" si="101"/>
        <v/>
      </c>
      <c r="DJ171" s="68" t="str">
        <f t="shared" ca="1" si="102"/>
        <v/>
      </c>
      <c r="DK171" s="68" t="str">
        <f t="shared" ca="1" si="103"/>
        <v/>
      </c>
      <c r="DL171" s="68" t="str">
        <f t="shared" ca="1" si="104"/>
        <v/>
      </c>
      <c r="DM171" s="68" t="str">
        <f t="shared" ca="1" si="105"/>
        <v/>
      </c>
      <c r="DN171" s="68" t="str">
        <f t="shared" ca="1" si="106"/>
        <v/>
      </c>
      <c r="DO171" s="68" t="str">
        <f t="shared" ca="1" si="107"/>
        <v/>
      </c>
      <c r="DP171" s="68" t="str">
        <f t="shared" ca="1" si="108"/>
        <v/>
      </c>
      <c r="DQ171" s="68" t="str">
        <f t="shared" ca="1" si="109"/>
        <v/>
      </c>
      <c r="DR171" s="68" t="str">
        <f t="shared" ca="1" si="110"/>
        <v/>
      </c>
      <c r="DS171" s="68" t="str">
        <f t="shared" ca="1" si="111"/>
        <v/>
      </c>
      <c r="DT171" s="68" t="str">
        <f t="shared" ca="1" si="112"/>
        <v/>
      </c>
      <c r="DU171" s="68" t="str">
        <f t="shared" ca="1" si="113"/>
        <v/>
      </c>
      <c r="DV171" s="68" t="str">
        <f t="shared" ca="1" si="114"/>
        <v/>
      </c>
      <c r="DW171" s="146" t="str">
        <f>'Transcript table'!C179</f>
        <v>TK99129</v>
      </c>
      <c r="DX171" s="145" t="s">
        <v>104</v>
      </c>
      <c r="DY171" s="68" t="str">
        <f t="shared" ca="1" si="115"/>
        <v/>
      </c>
      <c r="DZ171" s="68" t="str">
        <f t="shared" ca="1" si="116"/>
        <v/>
      </c>
      <c r="EA171" s="68" t="str">
        <f t="shared" ca="1" si="117"/>
        <v/>
      </c>
      <c r="EB171" s="68" t="str">
        <f t="shared" ca="1" si="118"/>
        <v/>
      </c>
      <c r="EC171" s="68" t="str">
        <f t="shared" ca="1" si="119"/>
        <v/>
      </c>
      <c r="ED171" s="68" t="str">
        <f t="shared" ca="1" si="120"/>
        <v/>
      </c>
      <c r="EE171" s="68" t="str">
        <f t="shared" ca="1" si="121"/>
        <v/>
      </c>
      <c r="EF171" s="68" t="str">
        <f t="shared" ca="1" si="122"/>
        <v/>
      </c>
      <c r="EG171" s="68" t="str">
        <f t="shared" ca="1" si="123"/>
        <v/>
      </c>
      <c r="EH171" s="68" t="str">
        <f t="shared" ca="1" si="124"/>
        <v/>
      </c>
      <c r="EI171" s="68" t="str">
        <f t="shared" ca="1" si="125"/>
        <v/>
      </c>
      <c r="EJ171" s="68" t="str">
        <f t="shared" ca="1" si="126"/>
        <v/>
      </c>
      <c r="EK171" s="68" t="str">
        <f t="shared" ca="1" si="127"/>
        <v/>
      </c>
      <c r="EL171" s="68" t="str">
        <f t="shared" ca="1" si="128"/>
        <v/>
      </c>
      <c r="EM171" s="68" t="str">
        <f t="shared" ca="1" si="129"/>
        <v/>
      </c>
      <c r="EN171" s="68" t="str">
        <f t="shared" ca="1" si="130"/>
        <v/>
      </c>
      <c r="EO171" s="68" t="str">
        <f t="shared" ca="1" si="131"/>
        <v/>
      </c>
      <c r="EP171" s="68" t="str">
        <f t="shared" ca="1" si="132"/>
        <v/>
      </c>
      <c r="EQ171" s="68" t="str">
        <f t="shared" ca="1" si="133"/>
        <v/>
      </c>
      <c r="ER171" s="68" t="str">
        <f t="shared" ca="1" si="134"/>
        <v/>
      </c>
    </row>
    <row r="172" spans="1:148" ht="12.75" customHeight="1">
      <c r="A172" s="139" t="str">
        <f>'Test Sample Data'!A172</f>
        <v>Tog</v>
      </c>
      <c r="B172" s="141" t="s">
        <v>102</v>
      </c>
      <c r="C172" s="22" t="str">
        <f>IF(SUM('Test Sample Data'!C$3:C$194)&gt;10,IF(AND(ISNUMBER('Test Sample Data'!C172),'Test Sample Data'!C172&lt;35,'Test Sample Data'!C172&gt;0),'Test Sample Data'!C172-'Choose Housekeeping Genes'!D$20,35-'Choose Housekeeping Genes'!D$20),"")</f>
        <v/>
      </c>
      <c r="D172" s="22" t="str">
        <f>IF(SUM('Test Sample Data'!D$3:D$194)&gt;10,IF(AND(ISNUMBER('Test Sample Data'!D172),'Test Sample Data'!D172&lt;35,'Test Sample Data'!D172&gt;0),'Test Sample Data'!D172-'Choose Housekeeping Genes'!E$20,35-'Choose Housekeeping Genes'!E$20),"")</f>
        <v/>
      </c>
      <c r="E172" s="22" t="str">
        <f>IF(SUM('Test Sample Data'!E$3:E$194)&gt;10,IF(AND(ISNUMBER('Test Sample Data'!E172),'Test Sample Data'!E172&lt;35,'Test Sample Data'!E172&gt;0),'Test Sample Data'!E172-'Choose Housekeeping Genes'!F$20,35-'Choose Housekeeping Genes'!F$20),"")</f>
        <v/>
      </c>
      <c r="F172" s="22" t="str">
        <f>IF(SUM('Test Sample Data'!F$3:F$194)&gt;10,IF(AND(ISNUMBER('Test Sample Data'!F172),'Test Sample Data'!F172&lt;35,'Test Sample Data'!F172&gt;0),'Test Sample Data'!F172-'Choose Housekeeping Genes'!G$20,35-'Choose Housekeeping Genes'!G$20),"")</f>
        <v/>
      </c>
      <c r="G172" s="22" t="str">
        <f>IF(SUM('Test Sample Data'!G$3:G$194)&gt;10,IF(AND(ISNUMBER('Test Sample Data'!G172),'Test Sample Data'!G172&lt;35,'Test Sample Data'!G172&gt;0),'Test Sample Data'!G172-'Choose Housekeeping Genes'!H$20,35-'Choose Housekeeping Genes'!H$20),"")</f>
        <v/>
      </c>
      <c r="H172" s="22" t="str">
        <f>IF(SUM('Test Sample Data'!H$3:H$194)&gt;10,IF(AND(ISNUMBER('Test Sample Data'!H172),'Test Sample Data'!H172&lt;35,'Test Sample Data'!H172&gt;0),'Test Sample Data'!H172-'Choose Housekeeping Genes'!I$20,35-'Choose Housekeeping Genes'!I$20),"")</f>
        <v/>
      </c>
      <c r="I172" s="22" t="str">
        <f>IF(SUM('Test Sample Data'!I$3:I$194)&gt;10,IF(AND(ISNUMBER('Test Sample Data'!I172),'Test Sample Data'!I172&lt;35,'Test Sample Data'!I172&gt;0),'Test Sample Data'!I172-'Choose Housekeeping Genes'!J$20,35-'Choose Housekeeping Genes'!J$20),"")</f>
        <v/>
      </c>
      <c r="J172" s="22" t="str">
        <f>IF(SUM('Test Sample Data'!J$3:J$194)&gt;10,IF(AND(ISNUMBER('Test Sample Data'!J172),'Test Sample Data'!J172&lt;35,'Test Sample Data'!J172&gt;0),'Test Sample Data'!J172-'Choose Housekeeping Genes'!K$20,35-'Choose Housekeeping Genes'!K$20),"")</f>
        <v/>
      </c>
      <c r="K172" s="22" t="str">
        <f>IF(SUM('Test Sample Data'!K$3:K$194)&gt;10,IF(AND(ISNUMBER('Test Sample Data'!K172),'Test Sample Data'!K172&lt;35,'Test Sample Data'!K172&gt;0),'Test Sample Data'!K172-'Choose Housekeeping Genes'!L$20,35-'Choose Housekeeping Genes'!L$20),"")</f>
        <v/>
      </c>
      <c r="L172" s="22" t="str">
        <f>IF(SUM('Test Sample Data'!L$3:L$194)&gt;10,IF(AND(ISNUMBER('Test Sample Data'!L172),'Test Sample Data'!L172&lt;35,'Test Sample Data'!L172&gt;0),'Test Sample Data'!L172-'Choose Housekeeping Genes'!M$20,35-'Choose Housekeeping Genes'!M$20),"")</f>
        <v/>
      </c>
      <c r="M172" s="22" t="str">
        <f>IF(SUM('Test Sample Data'!M$3:M$194)&gt;10,IF(AND(ISNUMBER('Test Sample Data'!M172),'Test Sample Data'!M172&lt;35,'Test Sample Data'!M172&gt;0),'Test Sample Data'!M172-'Choose Housekeeping Genes'!N$20,35-'Choose Housekeeping Genes'!N$20),"")</f>
        <v/>
      </c>
      <c r="N172" s="22" t="str">
        <f>IF(SUM('Test Sample Data'!N$3:N$194)&gt;10,IF(AND(ISNUMBER('Test Sample Data'!N172),'Test Sample Data'!N172&lt;35,'Test Sample Data'!N172&gt;0),'Test Sample Data'!N172-'Choose Housekeeping Genes'!O$20,35-'Choose Housekeeping Genes'!O$20),"")</f>
        <v/>
      </c>
      <c r="O172" s="22" t="str">
        <f>IF(SUM('Test Sample Data'!O$3:O$194)&gt;10,IF(AND(ISNUMBER('Test Sample Data'!O172),'Test Sample Data'!O172&lt;35,'Test Sample Data'!O172&gt;0),'Test Sample Data'!O172-'Choose Housekeeping Genes'!P$20,35-'Choose Housekeeping Genes'!P$20),"")</f>
        <v/>
      </c>
      <c r="P172" s="22" t="str">
        <f>IF(SUM('Test Sample Data'!P$3:P$194)&gt;10,IF(AND(ISNUMBER('Test Sample Data'!P172),'Test Sample Data'!P172&lt;35,'Test Sample Data'!P172&gt;0),'Test Sample Data'!P172-'Choose Housekeeping Genes'!Q$20,35-'Choose Housekeeping Genes'!Q$20),"")</f>
        <v/>
      </c>
      <c r="Q172" s="22" t="str">
        <f>IF(SUM('Test Sample Data'!Q$3:Q$194)&gt;10,IF(AND(ISNUMBER('Test Sample Data'!Q172),'Test Sample Data'!Q172&lt;35,'Test Sample Data'!Q172&gt;0),'Test Sample Data'!Q172-'Choose Housekeeping Genes'!R$20,35-'Choose Housekeeping Genes'!R$20),"")</f>
        <v/>
      </c>
      <c r="R172" s="22" t="str">
        <f>IF(SUM('Test Sample Data'!R$3:R$194)&gt;10,IF(AND(ISNUMBER('Test Sample Data'!R172),'Test Sample Data'!R172&lt;35,'Test Sample Data'!R172&gt;0),'Test Sample Data'!R172-'Choose Housekeeping Genes'!S$20,35-'Choose Housekeeping Genes'!S$20),"")</f>
        <v/>
      </c>
      <c r="S172" s="22" t="str">
        <f>IF(SUM('Test Sample Data'!S$3:S$194)&gt;10,IF(AND(ISNUMBER('Test Sample Data'!S172),'Test Sample Data'!S172&lt;35,'Test Sample Data'!S172&gt;0),'Test Sample Data'!S172-'Choose Housekeeping Genes'!T$20,35-'Choose Housekeeping Genes'!T$20),"")</f>
        <v/>
      </c>
      <c r="T172" s="22" t="str">
        <f>IF(SUM('Test Sample Data'!T$3:T$194)&gt;10,IF(AND(ISNUMBER('Test Sample Data'!T172),'Test Sample Data'!T172&lt;35,'Test Sample Data'!T172&gt;0),'Test Sample Data'!T172-'Choose Housekeeping Genes'!U$20,35-'Choose Housekeeping Genes'!U$20),"")</f>
        <v/>
      </c>
      <c r="U172" s="22" t="str">
        <f>IF(SUM('Test Sample Data'!U$3:U$194)&gt;10,IF(AND(ISNUMBER('Test Sample Data'!U172),'Test Sample Data'!U172&lt;35,'Test Sample Data'!U172&gt;0),'Test Sample Data'!U172-'Choose Housekeeping Genes'!V$20,35-'Choose Housekeeping Genes'!V$20),"")</f>
        <v/>
      </c>
      <c r="V172" s="22" t="str">
        <f>IF(SUM('Test Sample Data'!V$3:V$194)&gt;10,IF(AND(ISNUMBER('Test Sample Data'!V172),'Test Sample Data'!V172&lt;35,'Test Sample Data'!V172&gt;0),'Test Sample Data'!V172-'Choose Housekeeping Genes'!W$20,35-'Choose Housekeeping Genes'!W$20),"")</f>
        <v/>
      </c>
      <c r="W172" s="144" t="str">
        <f>'Control Sample Data'!A172</f>
        <v>Tog</v>
      </c>
      <c r="X172" s="145" t="s">
        <v>102</v>
      </c>
      <c r="Y172" s="22" t="str">
        <f>IF(SUM('Control Sample Data'!C$3:C$194)&gt;10,IF(AND(ISNUMBER('Control Sample Data'!C172),'Control Sample Data'!C172&lt;35,'Control Sample Data'!C172&gt;0),'Control Sample Data'!C172-'Choose Housekeeping Genes'!AA$20,35-'Choose Housekeeping Genes'!AA$20),"")</f>
        <v/>
      </c>
      <c r="Z172" s="22" t="str">
        <f>IF(SUM('Control Sample Data'!D$3:D$194)&gt;10,IF(AND(ISNUMBER('Control Sample Data'!D172),'Control Sample Data'!D172&lt;35,'Control Sample Data'!D172&gt;0),'Control Sample Data'!D172-'Choose Housekeeping Genes'!AB$20,35-'Choose Housekeeping Genes'!AB$20),"")</f>
        <v/>
      </c>
      <c r="AA172" s="22" t="str">
        <f>IF(SUM('Control Sample Data'!E$3:E$194)&gt;10,IF(AND(ISNUMBER('Control Sample Data'!E172),'Control Sample Data'!E172&lt;35,'Control Sample Data'!E172&gt;0),'Control Sample Data'!E172-'Choose Housekeeping Genes'!AC$20,35-'Choose Housekeeping Genes'!AC$20),"")</f>
        <v/>
      </c>
      <c r="AB172" s="22" t="str">
        <f>IF(SUM('Control Sample Data'!F$3:F$194)&gt;10,IF(AND(ISNUMBER('Control Sample Data'!F172),'Control Sample Data'!F172&lt;35,'Control Sample Data'!F172&gt;0),'Control Sample Data'!F172-'Choose Housekeeping Genes'!AD$20,35-'Choose Housekeeping Genes'!AD$20),"")</f>
        <v/>
      </c>
      <c r="AC172" s="22" t="str">
        <f>IF(SUM('Control Sample Data'!G$3:G$194)&gt;10,IF(AND(ISNUMBER('Control Sample Data'!G172),'Control Sample Data'!G172&lt;35,'Control Sample Data'!G172&gt;0),'Control Sample Data'!G172-'Choose Housekeeping Genes'!AE$20,35-'Choose Housekeeping Genes'!AE$20),"")</f>
        <v/>
      </c>
      <c r="AD172" s="22" t="str">
        <f>IF(SUM('Control Sample Data'!H$3:H$194)&gt;10,IF(AND(ISNUMBER('Control Sample Data'!H172),'Control Sample Data'!H172&lt;35,'Control Sample Data'!H172&gt;0),'Control Sample Data'!H172-'Choose Housekeeping Genes'!AF$20,35-'Choose Housekeeping Genes'!AF$20),"")</f>
        <v/>
      </c>
      <c r="AE172" s="22" t="str">
        <f>IF(SUM('Control Sample Data'!I$3:I$194)&gt;10,IF(AND(ISNUMBER('Control Sample Data'!I172),'Control Sample Data'!I172&lt;35,'Control Sample Data'!I172&gt;0),'Control Sample Data'!I172-'Choose Housekeeping Genes'!AG$20,35-'Choose Housekeeping Genes'!AG$20),"")</f>
        <v/>
      </c>
      <c r="AF172" s="22" t="str">
        <f>IF(SUM('Control Sample Data'!J$3:J$194)&gt;10,IF(AND(ISNUMBER('Control Sample Data'!J172),'Control Sample Data'!J172&lt;35,'Control Sample Data'!J172&gt;0),'Control Sample Data'!J172-'Choose Housekeeping Genes'!AH$20,35-'Choose Housekeeping Genes'!AH$20),"")</f>
        <v/>
      </c>
      <c r="AG172" s="22" t="str">
        <f>IF(SUM('Control Sample Data'!K$3:K$194)&gt;10,IF(AND(ISNUMBER('Control Sample Data'!K172),'Control Sample Data'!K172&lt;35,'Control Sample Data'!K172&gt;0),'Control Sample Data'!K172-'Choose Housekeeping Genes'!AI$20,35-'Choose Housekeeping Genes'!AI$20),"")</f>
        <v/>
      </c>
      <c r="AH172" s="22" t="str">
        <f>IF(SUM('Control Sample Data'!L$3:L$194)&gt;10,IF(AND(ISNUMBER('Control Sample Data'!L172),'Control Sample Data'!L172&lt;35,'Control Sample Data'!L172&gt;0),'Control Sample Data'!L172-'Choose Housekeeping Genes'!AJ$20,35-'Choose Housekeeping Genes'!AJ$20),"")</f>
        <v/>
      </c>
      <c r="AI172" s="22" t="str">
        <f>IF(SUM('Control Sample Data'!M$3:M$194)&gt;10,IF(AND(ISNUMBER('Control Sample Data'!M172),'Control Sample Data'!M172&lt;35,'Control Sample Data'!M172&gt;0),'Control Sample Data'!M172-'Choose Housekeeping Genes'!AK$20,35-'Choose Housekeeping Genes'!AK$20),"")</f>
        <v/>
      </c>
      <c r="AJ172" s="22" t="str">
        <f>IF(SUM('Control Sample Data'!N$3:N$194)&gt;10,IF(AND(ISNUMBER('Control Sample Data'!N172),'Control Sample Data'!N172&lt;35,'Control Sample Data'!N172&gt;0),'Control Sample Data'!N172-'Choose Housekeeping Genes'!AL$20,35-'Choose Housekeeping Genes'!AL$20),"")</f>
        <v/>
      </c>
      <c r="AK172" s="22" t="str">
        <f>IF(SUM('Control Sample Data'!O$3:O$194)&gt;10,IF(AND(ISNUMBER('Control Sample Data'!O172),'Control Sample Data'!O172&lt;35,'Control Sample Data'!O172&gt;0),'Control Sample Data'!O172-'Choose Housekeeping Genes'!AM$20,35-'Choose Housekeeping Genes'!AM$20),"")</f>
        <v/>
      </c>
      <c r="AL172" s="22" t="str">
        <f>IF(SUM('Control Sample Data'!P$3:P$194)&gt;10,IF(AND(ISNUMBER('Control Sample Data'!P172),'Control Sample Data'!P172&lt;35,'Control Sample Data'!P172&gt;0),'Control Sample Data'!P172-'Choose Housekeeping Genes'!AN$20,35-'Choose Housekeeping Genes'!AN$20),"")</f>
        <v/>
      </c>
      <c r="AM172" s="22" t="str">
        <f>IF(SUM('Control Sample Data'!Q$3:Q$194)&gt;10,IF(AND(ISNUMBER('Control Sample Data'!Q172),'Control Sample Data'!Q172&lt;35,'Control Sample Data'!Q172&gt;0),'Control Sample Data'!Q172-'Choose Housekeeping Genes'!AO$20,35-'Choose Housekeeping Genes'!AO$20),"")</f>
        <v/>
      </c>
      <c r="AN172" s="22" t="str">
        <f>IF(SUM('Control Sample Data'!R$3:R$194)&gt;10,IF(AND(ISNUMBER('Control Sample Data'!R172),'Control Sample Data'!R172&lt;35,'Control Sample Data'!R172&gt;0),'Control Sample Data'!R172-'Choose Housekeeping Genes'!AP$20,35-'Choose Housekeeping Genes'!AP$20),"")</f>
        <v/>
      </c>
      <c r="AO172" s="22" t="str">
        <f>IF(SUM('Control Sample Data'!S$3:S$194)&gt;10,IF(AND(ISNUMBER('Control Sample Data'!S172),'Control Sample Data'!S172&lt;35,'Control Sample Data'!S172&gt;0),'Control Sample Data'!S172-'Choose Housekeeping Genes'!AQ$20,35-'Choose Housekeeping Genes'!AQ$20),"")</f>
        <v/>
      </c>
      <c r="AP172" s="22" t="str">
        <f>IF(SUM('Control Sample Data'!T$3:T$194)&gt;10,IF(AND(ISNUMBER('Control Sample Data'!T172),'Control Sample Data'!T172&lt;35,'Control Sample Data'!T172&gt;0),'Control Sample Data'!T172-'Choose Housekeeping Genes'!AR$20,35-'Choose Housekeeping Genes'!AR$20),"")</f>
        <v/>
      </c>
      <c r="AQ172" s="22" t="str">
        <f>IF(SUM('Control Sample Data'!U$3:U$194)&gt;10,IF(AND(ISNUMBER('Control Sample Data'!U172),'Control Sample Data'!U172&lt;35,'Control Sample Data'!U172&gt;0),'Control Sample Data'!U172-'Choose Housekeeping Genes'!AS$20,35-'Choose Housekeeping Genes'!AS$20),"")</f>
        <v/>
      </c>
      <c r="AR172" s="22" t="str">
        <f>IF(SUM('Control Sample Data'!V$3:V$194)&gt;10,IF(AND(ISNUMBER('Control Sample Data'!V172),'Control Sample Data'!V172&lt;35,'Control Sample Data'!V172&gt;0),'Control Sample Data'!V172-'Choose Housekeeping Genes'!AT$20,35-'Choose Housekeeping Genes'!AT$20),"")</f>
        <v/>
      </c>
      <c r="AS172" s="73" t="str">
        <f>'Control Sample Data'!A172</f>
        <v>Tog</v>
      </c>
      <c r="AT172" s="21" t="s">
        <v>102</v>
      </c>
      <c r="AU172" s="22" t="str">
        <f ca="1">IF(ISNUMBER(C172-'Choose Housekeeping Genes'!D$12),C172-'Choose Housekeeping Genes'!D$12,"")</f>
        <v/>
      </c>
      <c r="AV172" s="22" t="str">
        <f ca="1">IF(ISNUMBER(D172-'Choose Housekeeping Genes'!E$12),D172-'Choose Housekeeping Genes'!E$12,"")</f>
        <v/>
      </c>
      <c r="AW172" s="22" t="str">
        <f ca="1">IF(ISNUMBER(E172-'Choose Housekeeping Genes'!F$12),E172-'Choose Housekeeping Genes'!F$12,"")</f>
        <v/>
      </c>
      <c r="AX172" s="22" t="str">
        <f ca="1">IF(ISNUMBER(F172-'Choose Housekeeping Genes'!G$12),F172-'Choose Housekeeping Genes'!G$12,"")</f>
        <v/>
      </c>
      <c r="AY172" s="22" t="str">
        <f ca="1">IF(ISNUMBER(G172-'Choose Housekeeping Genes'!H$12),G172-'Choose Housekeeping Genes'!H$12,"")</f>
        <v/>
      </c>
      <c r="AZ172" s="22" t="str">
        <f ca="1">IF(ISNUMBER(H172-'Choose Housekeeping Genes'!I$12),H172-'Choose Housekeeping Genes'!I$12,"")</f>
        <v/>
      </c>
      <c r="BA172" s="22" t="str">
        <f ca="1">IF(ISNUMBER(I172-'Choose Housekeeping Genes'!J$12),I172-'Choose Housekeeping Genes'!J$12,"")</f>
        <v/>
      </c>
      <c r="BB172" s="22" t="str">
        <f ca="1">IF(ISNUMBER(J172-'Choose Housekeeping Genes'!K$12),J172-'Choose Housekeeping Genes'!K$12,"")</f>
        <v/>
      </c>
      <c r="BC172" s="22" t="str">
        <f ca="1">IF(ISNUMBER(K172-'Choose Housekeeping Genes'!L$12),K172-'Choose Housekeeping Genes'!L$12,"")</f>
        <v/>
      </c>
      <c r="BD172" s="22" t="str">
        <f ca="1">IF(ISNUMBER(L172-'Choose Housekeeping Genes'!M$12),L172-'Choose Housekeeping Genes'!M$12,"")</f>
        <v/>
      </c>
      <c r="BE172" s="22" t="str">
        <f ca="1">IF(ISNUMBER(M172-'Choose Housekeeping Genes'!N$12),M172-'Choose Housekeeping Genes'!N$12,"")</f>
        <v/>
      </c>
      <c r="BF172" s="22" t="str">
        <f ca="1">IF(ISNUMBER(N172-'Choose Housekeeping Genes'!O$12),N172-'Choose Housekeeping Genes'!O$12,"")</f>
        <v/>
      </c>
      <c r="BG172" s="22" t="str">
        <f ca="1">IF(ISNUMBER(O172-'Choose Housekeeping Genes'!P$12),O172-'Choose Housekeeping Genes'!P$12,"")</f>
        <v/>
      </c>
      <c r="BH172" s="22" t="str">
        <f ca="1">IF(ISNUMBER(P172-'Choose Housekeeping Genes'!Q$12),P172-'Choose Housekeeping Genes'!Q$12,"")</f>
        <v/>
      </c>
      <c r="BI172" s="22" t="str">
        <f ca="1">IF(ISNUMBER(Q172-'Choose Housekeeping Genes'!R$12),Q172-'Choose Housekeeping Genes'!R$12,"")</f>
        <v/>
      </c>
      <c r="BJ172" s="22" t="str">
        <f ca="1">IF(ISNUMBER(R172-'Choose Housekeeping Genes'!S$12),R172-'Choose Housekeeping Genes'!S$12,"")</f>
        <v/>
      </c>
      <c r="BK172" s="22" t="str">
        <f ca="1">IF(ISNUMBER(S172-'Choose Housekeeping Genes'!T$12),S172-'Choose Housekeeping Genes'!T$12,"")</f>
        <v/>
      </c>
      <c r="BL172" s="22" t="str">
        <f ca="1">IF(ISNUMBER(T172-'Choose Housekeeping Genes'!U$12),T172-'Choose Housekeeping Genes'!U$12,"")</f>
        <v/>
      </c>
      <c r="BM172" s="22" t="str">
        <f ca="1">IF(ISNUMBER(U172-'Choose Housekeeping Genes'!V$12),U172-'Choose Housekeeping Genes'!V$12,"")</f>
        <v/>
      </c>
      <c r="BN172" s="22" t="str">
        <f ca="1">IF(ISNUMBER(V172-'Choose Housekeeping Genes'!W$12),V172-'Choose Housekeeping Genes'!W$12,"")</f>
        <v/>
      </c>
      <c r="BO172" s="147" t="str">
        <f t="shared" si="135"/>
        <v>Tog</v>
      </c>
      <c r="BP172" s="145" t="s">
        <v>102</v>
      </c>
      <c r="BQ172" s="22" t="str">
        <f ca="1">IF(ISNUMBER(Y172-'Choose Housekeeping Genes'!AA$12),Y172-'Choose Housekeeping Genes'!AA$12,"")</f>
        <v/>
      </c>
      <c r="BR172" s="22" t="str">
        <f ca="1">IF(ISNUMBER(Z172-'Choose Housekeeping Genes'!AB$12),Z172-'Choose Housekeeping Genes'!AB$12,"")</f>
        <v/>
      </c>
      <c r="BS172" s="22" t="str">
        <f ca="1">IF(ISNUMBER(AA172-'Choose Housekeeping Genes'!AC$12),AA172-'Choose Housekeeping Genes'!AC$12,"")</f>
        <v/>
      </c>
      <c r="BT172" s="22" t="str">
        <f ca="1">IF(ISNUMBER(AB172-'Choose Housekeeping Genes'!AD$12),AB172-'Choose Housekeeping Genes'!AD$12,"")</f>
        <v/>
      </c>
      <c r="BU172" s="22" t="str">
        <f ca="1">IF(ISNUMBER(AC172-'Choose Housekeeping Genes'!AE$12),AC172-'Choose Housekeeping Genes'!AE$12,"")</f>
        <v/>
      </c>
      <c r="BV172" s="22" t="str">
        <f ca="1">IF(ISNUMBER(AD172-'Choose Housekeeping Genes'!AF$12),AD172-'Choose Housekeeping Genes'!AF$12,"")</f>
        <v/>
      </c>
      <c r="BW172" s="22" t="str">
        <f ca="1">IF(ISNUMBER(AE172-'Choose Housekeeping Genes'!AG$12),AE172-'Choose Housekeeping Genes'!AG$12,"")</f>
        <v/>
      </c>
      <c r="BX172" s="22" t="str">
        <f ca="1">IF(ISNUMBER(AF172-'Choose Housekeeping Genes'!AH$12),AF172-'Choose Housekeeping Genes'!AH$12,"")</f>
        <v/>
      </c>
      <c r="BY172" s="22" t="str">
        <f ca="1">IF(ISNUMBER(AG172-'Choose Housekeeping Genes'!AI$12),AG172-'Choose Housekeeping Genes'!AI$12,"")</f>
        <v/>
      </c>
      <c r="BZ172" s="22" t="str">
        <f ca="1">IF(ISNUMBER(AH172-'Choose Housekeeping Genes'!AJ$12),AH172-'Choose Housekeeping Genes'!AJ$12,"")</f>
        <v/>
      </c>
      <c r="CA172" s="22" t="str">
        <f ca="1">IF(ISNUMBER(AI172-'Choose Housekeeping Genes'!AK$12),AI172-'Choose Housekeeping Genes'!AK$12,"")</f>
        <v/>
      </c>
      <c r="CB172" s="22" t="str">
        <f ca="1">IF(ISNUMBER(AJ172-'Choose Housekeeping Genes'!AL$12),AJ172-'Choose Housekeeping Genes'!AL$12,"")</f>
        <v/>
      </c>
      <c r="CC172" s="22" t="str">
        <f ca="1">IF(ISNUMBER(AK172-'Choose Housekeeping Genes'!AM$12),AK172-'Choose Housekeeping Genes'!AM$12,"")</f>
        <v/>
      </c>
      <c r="CD172" s="22" t="str">
        <f ca="1">IF(ISNUMBER(AL172-'Choose Housekeeping Genes'!AN$12),AL172-'Choose Housekeeping Genes'!AN$12,"")</f>
        <v/>
      </c>
      <c r="CE172" s="22" t="str">
        <f ca="1">IF(ISNUMBER(AM172-'Choose Housekeeping Genes'!AO$12),AM172-'Choose Housekeeping Genes'!AO$12,"")</f>
        <v/>
      </c>
      <c r="CF172" s="22" t="str">
        <f ca="1">IF(ISNUMBER(AN172-'Choose Housekeeping Genes'!AP$12),AN172-'Choose Housekeeping Genes'!AP$12,"")</f>
        <v/>
      </c>
      <c r="CG172" s="22" t="str">
        <f ca="1">IF(ISNUMBER(AO172-'Choose Housekeeping Genes'!AQ$12),AO172-'Choose Housekeeping Genes'!AQ$12,"")</f>
        <v/>
      </c>
      <c r="CH172" s="22" t="str">
        <f ca="1">IF(ISNUMBER(AP172-'Choose Housekeeping Genes'!AR$12),AP172-'Choose Housekeeping Genes'!AR$12,"")</f>
        <v/>
      </c>
      <c r="CI172" s="22" t="str">
        <f ca="1">IF(ISNUMBER(AQ172-'Choose Housekeeping Genes'!AS$12),AQ172-'Choose Housekeeping Genes'!AS$12,"")</f>
        <v/>
      </c>
      <c r="CJ172" s="22" t="str">
        <f ca="1">IF(ISNUMBER(AR172-'Choose Housekeeping Genes'!AT$12),AR172-'Choose Housekeeping Genes'!AT$12,"")</f>
        <v/>
      </c>
      <c r="CK172" s="69" t="e">
        <f t="shared" ca="1" si="93"/>
        <v>#DIV/0!</v>
      </c>
      <c r="CL172" s="148" t="e">
        <f t="shared" ca="1" si="94"/>
        <v>#DIV/0!</v>
      </c>
      <c r="DA172" s="73" t="str">
        <f>'Transcript table'!C180</f>
        <v>Tog</v>
      </c>
      <c r="DB172" s="21" t="s">
        <v>102</v>
      </c>
      <c r="DC172" s="68" t="str">
        <f t="shared" ca="1" si="95"/>
        <v/>
      </c>
      <c r="DD172" s="68" t="str">
        <f t="shared" ca="1" si="96"/>
        <v/>
      </c>
      <c r="DE172" s="68" t="str">
        <f t="shared" ca="1" si="97"/>
        <v/>
      </c>
      <c r="DF172" s="68" t="str">
        <f t="shared" ca="1" si="98"/>
        <v/>
      </c>
      <c r="DG172" s="68" t="str">
        <f t="shared" ca="1" si="99"/>
        <v/>
      </c>
      <c r="DH172" s="68" t="str">
        <f t="shared" ca="1" si="100"/>
        <v/>
      </c>
      <c r="DI172" s="68" t="str">
        <f t="shared" ca="1" si="101"/>
        <v/>
      </c>
      <c r="DJ172" s="68" t="str">
        <f t="shared" ca="1" si="102"/>
        <v/>
      </c>
      <c r="DK172" s="68" t="str">
        <f t="shared" ca="1" si="103"/>
        <v/>
      </c>
      <c r="DL172" s="68" t="str">
        <f t="shared" ca="1" si="104"/>
        <v/>
      </c>
      <c r="DM172" s="68" t="str">
        <f t="shared" ca="1" si="105"/>
        <v/>
      </c>
      <c r="DN172" s="68" t="str">
        <f t="shared" ca="1" si="106"/>
        <v/>
      </c>
      <c r="DO172" s="68" t="str">
        <f t="shared" ca="1" si="107"/>
        <v/>
      </c>
      <c r="DP172" s="68" t="str">
        <f t="shared" ca="1" si="108"/>
        <v/>
      </c>
      <c r="DQ172" s="68" t="str">
        <f t="shared" ca="1" si="109"/>
        <v/>
      </c>
      <c r="DR172" s="68" t="str">
        <f t="shared" ca="1" si="110"/>
        <v/>
      </c>
      <c r="DS172" s="68" t="str">
        <f t="shared" ca="1" si="111"/>
        <v/>
      </c>
      <c r="DT172" s="68" t="str">
        <f t="shared" ca="1" si="112"/>
        <v/>
      </c>
      <c r="DU172" s="68" t="str">
        <f t="shared" ca="1" si="113"/>
        <v/>
      </c>
      <c r="DV172" s="68" t="str">
        <f t="shared" ca="1" si="114"/>
        <v/>
      </c>
      <c r="DW172" s="146" t="str">
        <f>'Transcript table'!C180</f>
        <v>Tog</v>
      </c>
      <c r="DX172" s="145" t="s">
        <v>102</v>
      </c>
      <c r="DY172" s="68" t="str">
        <f t="shared" ca="1" si="115"/>
        <v/>
      </c>
      <c r="DZ172" s="68" t="str">
        <f t="shared" ca="1" si="116"/>
        <v/>
      </c>
      <c r="EA172" s="68" t="str">
        <f t="shared" ca="1" si="117"/>
        <v/>
      </c>
      <c r="EB172" s="68" t="str">
        <f t="shared" ca="1" si="118"/>
        <v/>
      </c>
      <c r="EC172" s="68" t="str">
        <f t="shared" ca="1" si="119"/>
        <v/>
      </c>
      <c r="ED172" s="68" t="str">
        <f t="shared" ca="1" si="120"/>
        <v/>
      </c>
      <c r="EE172" s="68" t="str">
        <f t="shared" ca="1" si="121"/>
        <v/>
      </c>
      <c r="EF172" s="68" t="str">
        <f t="shared" ca="1" si="122"/>
        <v/>
      </c>
      <c r="EG172" s="68" t="str">
        <f t="shared" ca="1" si="123"/>
        <v/>
      </c>
      <c r="EH172" s="68" t="str">
        <f t="shared" ca="1" si="124"/>
        <v/>
      </c>
      <c r="EI172" s="68" t="str">
        <f t="shared" ca="1" si="125"/>
        <v/>
      </c>
      <c r="EJ172" s="68" t="str">
        <f t="shared" ca="1" si="126"/>
        <v/>
      </c>
      <c r="EK172" s="68" t="str">
        <f t="shared" ca="1" si="127"/>
        <v/>
      </c>
      <c r="EL172" s="68" t="str">
        <f t="shared" ca="1" si="128"/>
        <v/>
      </c>
      <c r="EM172" s="68" t="str">
        <f t="shared" ca="1" si="129"/>
        <v/>
      </c>
      <c r="EN172" s="68" t="str">
        <f t="shared" ca="1" si="130"/>
        <v/>
      </c>
      <c r="EO172" s="68" t="str">
        <f t="shared" ca="1" si="131"/>
        <v/>
      </c>
      <c r="EP172" s="68" t="str">
        <f t="shared" ca="1" si="132"/>
        <v/>
      </c>
      <c r="EQ172" s="68" t="str">
        <f t="shared" ca="1" si="133"/>
        <v/>
      </c>
      <c r="ER172" s="68" t="str">
        <f t="shared" ca="1" si="134"/>
        <v/>
      </c>
    </row>
    <row r="173" spans="1:148" ht="12.75" customHeight="1">
      <c r="A173" s="139" t="str">
        <f>'Test Sample Data'!A173</f>
        <v>Trp53cor1</v>
      </c>
      <c r="B173" s="141" t="s">
        <v>100</v>
      </c>
      <c r="C173" s="22" t="str">
        <f>IF(SUM('Test Sample Data'!C$3:C$194)&gt;10,IF(AND(ISNUMBER('Test Sample Data'!C173),'Test Sample Data'!C173&lt;35,'Test Sample Data'!C173&gt;0),'Test Sample Data'!C173-'Choose Housekeeping Genes'!D$20,35-'Choose Housekeeping Genes'!D$20),"")</f>
        <v/>
      </c>
      <c r="D173" s="22" t="str">
        <f>IF(SUM('Test Sample Data'!D$3:D$194)&gt;10,IF(AND(ISNUMBER('Test Sample Data'!D173),'Test Sample Data'!D173&lt;35,'Test Sample Data'!D173&gt;0),'Test Sample Data'!D173-'Choose Housekeeping Genes'!E$20,35-'Choose Housekeeping Genes'!E$20),"")</f>
        <v/>
      </c>
      <c r="E173" s="22" t="str">
        <f>IF(SUM('Test Sample Data'!E$3:E$194)&gt;10,IF(AND(ISNUMBER('Test Sample Data'!E173),'Test Sample Data'!E173&lt;35,'Test Sample Data'!E173&gt;0),'Test Sample Data'!E173-'Choose Housekeeping Genes'!F$20,35-'Choose Housekeeping Genes'!F$20),"")</f>
        <v/>
      </c>
      <c r="F173" s="22" t="str">
        <f>IF(SUM('Test Sample Data'!F$3:F$194)&gt;10,IF(AND(ISNUMBER('Test Sample Data'!F173),'Test Sample Data'!F173&lt;35,'Test Sample Data'!F173&gt;0),'Test Sample Data'!F173-'Choose Housekeeping Genes'!G$20,35-'Choose Housekeeping Genes'!G$20),"")</f>
        <v/>
      </c>
      <c r="G173" s="22" t="str">
        <f>IF(SUM('Test Sample Data'!G$3:G$194)&gt;10,IF(AND(ISNUMBER('Test Sample Data'!G173),'Test Sample Data'!G173&lt;35,'Test Sample Data'!G173&gt;0),'Test Sample Data'!G173-'Choose Housekeeping Genes'!H$20,35-'Choose Housekeeping Genes'!H$20),"")</f>
        <v/>
      </c>
      <c r="H173" s="22" t="str">
        <f>IF(SUM('Test Sample Data'!H$3:H$194)&gt;10,IF(AND(ISNUMBER('Test Sample Data'!H173),'Test Sample Data'!H173&lt;35,'Test Sample Data'!H173&gt;0),'Test Sample Data'!H173-'Choose Housekeeping Genes'!I$20,35-'Choose Housekeeping Genes'!I$20),"")</f>
        <v/>
      </c>
      <c r="I173" s="22" t="str">
        <f>IF(SUM('Test Sample Data'!I$3:I$194)&gt;10,IF(AND(ISNUMBER('Test Sample Data'!I173),'Test Sample Data'!I173&lt;35,'Test Sample Data'!I173&gt;0),'Test Sample Data'!I173-'Choose Housekeeping Genes'!J$20,35-'Choose Housekeeping Genes'!J$20),"")</f>
        <v/>
      </c>
      <c r="J173" s="22" t="str">
        <f>IF(SUM('Test Sample Data'!J$3:J$194)&gt;10,IF(AND(ISNUMBER('Test Sample Data'!J173),'Test Sample Data'!J173&lt;35,'Test Sample Data'!J173&gt;0),'Test Sample Data'!J173-'Choose Housekeeping Genes'!K$20,35-'Choose Housekeeping Genes'!K$20),"")</f>
        <v/>
      </c>
      <c r="K173" s="22" t="str">
        <f>IF(SUM('Test Sample Data'!K$3:K$194)&gt;10,IF(AND(ISNUMBER('Test Sample Data'!K173),'Test Sample Data'!K173&lt;35,'Test Sample Data'!K173&gt;0),'Test Sample Data'!K173-'Choose Housekeeping Genes'!L$20,35-'Choose Housekeeping Genes'!L$20),"")</f>
        <v/>
      </c>
      <c r="L173" s="22" t="str">
        <f>IF(SUM('Test Sample Data'!L$3:L$194)&gt;10,IF(AND(ISNUMBER('Test Sample Data'!L173),'Test Sample Data'!L173&lt;35,'Test Sample Data'!L173&gt;0),'Test Sample Data'!L173-'Choose Housekeeping Genes'!M$20,35-'Choose Housekeeping Genes'!M$20),"")</f>
        <v/>
      </c>
      <c r="M173" s="22" t="str">
        <f>IF(SUM('Test Sample Data'!M$3:M$194)&gt;10,IF(AND(ISNUMBER('Test Sample Data'!M173),'Test Sample Data'!M173&lt;35,'Test Sample Data'!M173&gt;0),'Test Sample Data'!M173-'Choose Housekeeping Genes'!N$20,35-'Choose Housekeeping Genes'!N$20),"")</f>
        <v/>
      </c>
      <c r="N173" s="22" t="str">
        <f>IF(SUM('Test Sample Data'!N$3:N$194)&gt;10,IF(AND(ISNUMBER('Test Sample Data'!N173),'Test Sample Data'!N173&lt;35,'Test Sample Data'!N173&gt;0),'Test Sample Data'!N173-'Choose Housekeeping Genes'!O$20,35-'Choose Housekeeping Genes'!O$20),"")</f>
        <v/>
      </c>
      <c r="O173" s="22" t="str">
        <f>IF(SUM('Test Sample Data'!O$3:O$194)&gt;10,IF(AND(ISNUMBER('Test Sample Data'!O173),'Test Sample Data'!O173&lt;35,'Test Sample Data'!O173&gt;0),'Test Sample Data'!O173-'Choose Housekeeping Genes'!P$20,35-'Choose Housekeeping Genes'!P$20),"")</f>
        <v/>
      </c>
      <c r="P173" s="22" t="str">
        <f>IF(SUM('Test Sample Data'!P$3:P$194)&gt;10,IF(AND(ISNUMBER('Test Sample Data'!P173),'Test Sample Data'!P173&lt;35,'Test Sample Data'!P173&gt;0),'Test Sample Data'!P173-'Choose Housekeeping Genes'!Q$20,35-'Choose Housekeeping Genes'!Q$20),"")</f>
        <v/>
      </c>
      <c r="Q173" s="22" t="str">
        <f>IF(SUM('Test Sample Data'!Q$3:Q$194)&gt;10,IF(AND(ISNUMBER('Test Sample Data'!Q173),'Test Sample Data'!Q173&lt;35,'Test Sample Data'!Q173&gt;0),'Test Sample Data'!Q173-'Choose Housekeeping Genes'!R$20,35-'Choose Housekeeping Genes'!R$20),"")</f>
        <v/>
      </c>
      <c r="R173" s="22" t="str">
        <f>IF(SUM('Test Sample Data'!R$3:R$194)&gt;10,IF(AND(ISNUMBER('Test Sample Data'!R173),'Test Sample Data'!R173&lt;35,'Test Sample Data'!R173&gt;0),'Test Sample Data'!R173-'Choose Housekeeping Genes'!S$20,35-'Choose Housekeeping Genes'!S$20),"")</f>
        <v/>
      </c>
      <c r="S173" s="22" t="str">
        <f>IF(SUM('Test Sample Data'!S$3:S$194)&gt;10,IF(AND(ISNUMBER('Test Sample Data'!S173),'Test Sample Data'!S173&lt;35,'Test Sample Data'!S173&gt;0),'Test Sample Data'!S173-'Choose Housekeeping Genes'!T$20,35-'Choose Housekeeping Genes'!T$20),"")</f>
        <v/>
      </c>
      <c r="T173" s="22" t="str">
        <f>IF(SUM('Test Sample Data'!T$3:T$194)&gt;10,IF(AND(ISNUMBER('Test Sample Data'!T173),'Test Sample Data'!T173&lt;35,'Test Sample Data'!T173&gt;0),'Test Sample Data'!T173-'Choose Housekeeping Genes'!U$20,35-'Choose Housekeeping Genes'!U$20),"")</f>
        <v/>
      </c>
      <c r="U173" s="22" t="str">
        <f>IF(SUM('Test Sample Data'!U$3:U$194)&gt;10,IF(AND(ISNUMBER('Test Sample Data'!U173),'Test Sample Data'!U173&lt;35,'Test Sample Data'!U173&gt;0),'Test Sample Data'!U173-'Choose Housekeeping Genes'!V$20,35-'Choose Housekeeping Genes'!V$20),"")</f>
        <v/>
      </c>
      <c r="V173" s="22" t="str">
        <f>IF(SUM('Test Sample Data'!V$3:V$194)&gt;10,IF(AND(ISNUMBER('Test Sample Data'!V173),'Test Sample Data'!V173&lt;35,'Test Sample Data'!V173&gt;0),'Test Sample Data'!V173-'Choose Housekeeping Genes'!W$20,35-'Choose Housekeeping Genes'!W$20),"")</f>
        <v/>
      </c>
      <c r="W173" s="144" t="str">
        <f>'Control Sample Data'!A173</f>
        <v>Trp53cor1</v>
      </c>
      <c r="X173" s="145" t="s">
        <v>100</v>
      </c>
      <c r="Y173" s="22" t="str">
        <f>IF(SUM('Control Sample Data'!C$3:C$194)&gt;10,IF(AND(ISNUMBER('Control Sample Data'!C173),'Control Sample Data'!C173&lt;35,'Control Sample Data'!C173&gt;0),'Control Sample Data'!C173-'Choose Housekeeping Genes'!AA$20,35-'Choose Housekeeping Genes'!AA$20),"")</f>
        <v/>
      </c>
      <c r="Z173" s="22" t="str">
        <f>IF(SUM('Control Sample Data'!D$3:D$194)&gt;10,IF(AND(ISNUMBER('Control Sample Data'!D173),'Control Sample Data'!D173&lt;35,'Control Sample Data'!D173&gt;0),'Control Sample Data'!D173-'Choose Housekeeping Genes'!AB$20,35-'Choose Housekeeping Genes'!AB$20),"")</f>
        <v/>
      </c>
      <c r="AA173" s="22" t="str">
        <f>IF(SUM('Control Sample Data'!E$3:E$194)&gt;10,IF(AND(ISNUMBER('Control Sample Data'!E173),'Control Sample Data'!E173&lt;35,'Control Sample Data'!E173&gt;0),'Control Sample Data'!E173-'Choose Housekeeping Genes'!AC$20,35-'Choose Housekeeping Genes'!AC$20),"")</f>
        <v/>
      </c>
      <c r="AB173" s="22" t="str">
        <f>IF(SUM('Control Sample Data'!F$3:F$194)&gt;10,IF(AND(ISNUMBER('Control Sample Data'!F173),'Control Sample Data'!F173&lt;35,'Control Sample Data'!F173&gt;0),'Control Sample Data'!F173-'Choose Housekeeping Genes'!AD$20,35-'Choose Housekeeping Genes'!AD$20),"")</f>
        <v/>
      </c>
      <c r="AC173" s="22" t="str">
        <f>IF(SUM('Control Sample Data'!G$3:G$194)&gt;10,IF(AND(ISNUMBER('Control Sample Data'!G173),'Control Sample Data'!G173&lt;35,'Control Sample Data'!G173&gt;0),'Control Sample Data'!G173-'Choose Housekeeping Genes'!AE$20,35-'Choose Housekeeping Genes'!AE$20),"")</f>
        <v/>
      </c>
      <c r="AD173" s="22" t="str">
        <f>IF(SUM('Control Sample Data'!H$3:H$194)&gt;10,IF(AND(ISNUMBER('Control Sample Data'!H173),'Control Sample Data'!H173&lt;35,'Control Sample Data'!H173&gt;0),'Control Sample Data'!H173-'Choose Housekeeping Genes'!AF$20,35-'Choose Housekeeping Genes'!AF$20),"")</f>
        <v/>
      </c>
      <c r="AE173" s="22" t="str">
        <f>IF(SUM('Control Sample Data'!I$3:I$194)&gt;10,IF(AND(ISNUMBER('Control Sample Data'!I173),'Control Sample Data'!I173&lt;35,'Control Sample Data'!I173&gt;0),'Control Sample Data'!I173-'Choose Housekeeping Genes'!AG$20,35-'Choose Housekeeping Genes'!AG$20),"")</f>
        <v/>
      </c>
      <c r="AF173" s="22" t="str">
        <f>IF(SUM('Control Sample Data'!J$3:J$194)&gt;10,IF(AND(ISNUMBER('Control Sample Data'!J173),'Control Sample Data'!J173&lt;35,'Control Sample Data'!J173&gt;0),'Control Sample Data'!J173-'Choose Housekeeping Genes'!AH$20,35-'Choose Housekeeping Genes'!AH$20),"")</f>
        <v/>
      </c>
      <c r="AG173" s="22" t="str">
        <f>IF(SUM('Control Sample Data'!K$3:K$194)&gt;10,IF(AND(ISNUMBER('Control Sample Data'!K173),'Control Sample Data'!K173&lt;35,'Control Sample Data'!K173&gt;0),'Control Sample Data'!K173-'Choose Housekeeping Genes'!AI$20,35-'Choose Housekeeping Genes'!AI$20),"")</f>
        <v/>
      </c>
      <c r="AH173" s="22" t="str">
        <f>IF(SUM('Control Sample Data'!L$3:L$194)&gt;10,IF(AND(ISNUMBER('Control Sample Data'!L173),'Control Sample Data'!L173&lt;35,'Control Sample Data'!L173&gt;0),'Control Sample Data'!L173-'Choose Housekeeping Genes'!AJ$20,35-'Choose Housekeeping Genes'!AJ$20),"")</f>
        <v/>
      </c>
      <c r="AI173" s="22" t="str">
        <f>IF(SUM('Control Sample Data'!M$3:M$194)&gt;10,IF(AND(ISNUMBER('Control Sample Data'!M173),'Control Sample Data'!M173&lt;35,'Control Sample Data'!M173&gt;0),'Control Sample Data'!M173-'Choose Housekeeping Genes'!AK$20,35-'Choose Housekeeping Genes'!AK$20),"")</f>
        <v/>
      </c>
      <c r="AJ173" s="22" t="str">
        <f>IF(SUM('Control Sample Data'!N$3:N$194)&gt;10,IF(AND(ISNUMBER('Control Sample Data'!N173),'Control Sample Data'!N173&lt;35,'Control Sample Data'!N173&gt;0),'Control Sample Data'!N173-'Choose Housekeeping Genes'!AL$20,35-'Choose Housekeeping Genes'!AL$20),"")</f>
        <v/>
      </c>
      <c r="AK173" s="22" t="str">
        <f>IF(SUM('Control Sample Data'!O$3:O$194)&gt;10,IF(AND(ISNUMBER('Control Sample Data'!O173),'Control Sample Data'!O173&lt;35,'Control Sample Data'!O173&gt;0),'Control Sample Data'!O173-'Choose Housekeeping Genes'!AM$20,35-'Choose Housekeeping Genes'!AM$20),"")</f>
        <v/>
      </c>
      <c r="AL173" s="22" t="str">
        <f>IF(SUM('Control Sample Data'!P$3:P$194)&gt;10,IF(AND(ISNUMBER('Control Sample Data'!P173),'Control Sample Data'!P173&lt;35,'Control Sample Data'!P173&gt;0),'Control Sample Data'!P173-'Choose Housekeeping Genes'!AN$20,35-'Choose Housekeeping Genes'!AN$20),"")</f>
        <v/>
      </c>
      <c r="AM173" s="22" t="str">
        <f>IF(SUM('Control Sample Data'!Q$3:Q$194)&gt;10,IF(AND(ISNUMBER('Control Sample Data'!Q173),'Control Sample Data'!Q173&lt;35,'Control Sample Data'!Q173&gt;0),'Control Sample Data'!Q173-'Choose Housekeeping Genes'!AO$20,35-'Choose Housekeeping Genes'!AO$20),"")</f>
        <v/>
      </c>
      <c r="AN173" s="22" t="str">
        <f>IF(SUM('Control Sample Data'!R$3:R$194)&gt;10,IF(AND(ISNUMBER('Control Sample Data'!R173),'Control Sample Data'!R173&lt;35,'Control Sample Data'!R173&gt;0),'Control Sample Data'!R173-'Choose Housekeeping Genes'!AP$20,35-'Choose Housekeeping Genes'!AP$20),"")</f>
        <v/>
      </c>
      <c r="AO173" s="22" t="str">
        <f>IF(SUM('Control Sample Data'!S$3:S$194)&gt;10,IF(AND(ISNUMBER('Control Sample Data'!S173),'Control Sample Data'!S173&lt;35,'Control Sample Data'!S173&gt;0),'Control Sample Data'!S173-'Choose Housekeeping Genes'!AQ$20,35-'Choose Housekeeping Genes'!AQ$20),"")</f>
        <v/>
      </c>
      <c r="AP173" s="22" t="str">
        <f>IF(SUM('Control Sample Data'!T$3:T$194)&gt;10,IF(AND(ISNUMBER('Control Sample Data'!T173),'Control Sample Data'!T173&lt;35,'Control Sample Data'!T173&gt;0),'Control Sample Data'!T173-'Choose Housekeeping Genes'!AR$20,35-'Choose Housekeeping Genes'!AR$20),"")</f>
        <v/>
      </c>
      <c r="AQ173" s="22" t="str">
        <f>IF(SUM('Control Sample Data'!U$3:U$194)&gt;10,IF(AND(ISNUMBER('Control Sample Data'!U173),'Control Sample Data'!U173&lt;35,'Control Sample Data'!U173&gt;0),'Control Sample Data'!U173-'Choose Housekeeping Genes'!AS$20,35-'Choose Housekeeping Genes'!AS$20),"")</f>
        <v/>
      </c>
      <c r="AR173" s="22" t="str">
        <f>IF(SUM('Control Sample Data'!V$3:V$194)&gt;10,IF(AND(ISNUMBER('Control Sample Data'!V173),'Control Sample Data'!V173&lt;35,'Control Sample Data'!V173&gt;0),'Control Sample Data'!V173-'Choose Housekeeping Genes'!AT$20,35-'Choose Housekeeping Genes'!AT$20),"")</f>
        <v/>
      </c>
      <c r="AS173" s="73" t="str">
        <f>'Control Sample Data'!A173</f>
        <v>Trp53cor1</v>
      </c>
      <c r="AT173" s="21" t="s">
        <v>100</v>
      </c>
      <c r="AU173" s="22" t="str">
        <f ca="1">IF(ISNUMBER(C173-'Choose Housekeeping Genes'!D$12),C173-'Choose Housekeeping Genes'!D$12,"")</f>
        <v/>
      </c>
      <c r="AV173" s="22" t="str">
        <f ca="1">IF(ISNUMBER(D173-'Choose Housekeeping Genes'!E$12),D173-'Choose Housekeeping Genes'!E$12,"")</f>
        <v/>
      </c>
      <c r="AW173" s="22" t="str">
        <f ca="1">IF(ISNUMBER(E173-'Choose Housekeeping Genes'!F$12),E173-'Choose Housekeeping Genes'!F$12,"")</f>
        <v/>
      </c>
      <c r="AX173" s="22" t="str">
        <f ca="1">IF(ISNUMBER(F173-'Choose Housekeeping Genes'!G$12),F173-'Choose Housekeeping Genes'!G$12,"")</f>
        <v/>
      </c>
      <c r="AY173" s="22" t="str">
        <f ca="1">IF(ISNUMBER(G173-'Choose Housekeeping Genes'!H$12),G173-'Choose Housekeeping Genes'!H$12,"")</f>
        <v/>
      </c>
      <c r="AZ173" s="22" t="str">
        <f ca="1">IF(ISNUMBER(H173-'Choose Housekeeping Genes'!I$12),H173-'Choose Housekeeping Genes'!I$12,"")</f>
        <v/>
      </c>
      <c r="BA173" s="22" t="str">
        <f ca="1">IF(ISNUMBER(I173-'Choose Housekeeping Genes'!J$12),I173-'Choose Housekeeping Genes'!J$12,"")</f>
        <v/>
      </c>
      <c r="BB173" s="22" t="str">
        <f ca="1">IF(ISNUMBER(J173-'Choose Housekeeping Genes'!K$12),J173-'Choose Housekeeping Genes'!K$12,"")</f>
        <v/>
      </c>
      <c r="BC173" s="22" t="str">
        <f ca="1">IF(ISNUMBER(K173-'Choose Housekeeping Genes'!L$12),K173-'Choose Housekeeping Genes'!L$12,"")</f>
        <v/>
      </c>
      <c r="BD173" s="22" t="str">
        <f ca="1">IF(ISNUMBER(L173-'Choose Housekeeping Genes'!M$12),L173-'Choose Housekeeping Genes'!M$12,"")</f>
        <v/>
      </c>
      <c r="BE173" s="22" t="str">
        <f ca="1">IF(ISNUMBER(M173-'Choose Housekeeping Genes'!N$12),M173-'Choose Housekeeping Genes'!N$12,"")</f>
        <v/>
      </c>
      <c r="BF173" s="22" t="str">
        <f ca="1">IF(ISNUMBER(N173-'Choose Housekeeping Genes'!O$12),N173-'Choose Housekeeping Genes'!O$12,"")</f>
        <v/>
      </c>
      <c r="BG173" s="22" t="str">
        <f ca="1">IF(ISNUMBER(O173-'Choose Housekeeping Genes'!P$12),O173-'Choose Housekeeping Genes'!P$12,"")</f>
        <v/>
      </c>
      <c r="BH173" s="22" t="str">
        <f ca="1">IF(ISNUMBER(P173-'Choose Housekeeping Genes'!Q$12),P173-'Choose Housekeeping Genes'!Q$12,"")</f>
        <v/>
      </c>
      <c r="BI173" s="22" t="str">
        <f ca="1">IF(ISNUMBER(Q173-'Choose Housekeeping Genes'!R$12),Q173-'Choose Housekeeping Genes'!R$12,"")</f>
        <v/>
      </c>
      <c r="BJ173" s="22" t="str">
        <f ca="1">IF(ISNUMBER(R173-'Choose Housekeeping Genes'!S$12),R173-'Choose Housekeeping Genes'!S$12,"")</f>
        <v/>
      </c>
      <c r="BK173" s="22" t="str">
        <f ca="1">IF(ISNUMBER(S173-'Choose Housekeeping Genes'!T$12),S173-'Choose Housekeeping Genes'!T$12,"")</f>
        <v/>
      </c>
      <c r="BL173" s="22" t="str">
        <f ca="1">IF(ISNUMBER(T173-'Choose Housekeeping Genes'!U$12),T173-'Choose Housekeeping Genes'!U$12,"")</f>
        <v/>
      </c>
      <c r="BM173" s="22" t="str">
        <f ca="1">IF(ISNUMBER(U173-'Choose Housekeeping Genes'!V$12),U173-'Choose Housekeeping Genes'!V$12,"")</f>
        <v/>
      </c>
      <c r="BN173" s="22" t="str">
        <f ca="1">IF(ISNUMBER(V173-'Choose Housekeeping Genes'!W$12),V173-'Choose Housekeeping Genes'!W$12,"")</f>
        <v/>
      </c>
      <c r="BO173" s="147" t="str">
        <f t="shared" si="135"/>
        <v>Trp53cor1</v>
      </c>
      <c r="BP173" s="145" t="s">
        <v>100</v>
      </c>
      <c r="BQ173" s="22" t="str">
        <f ca="1">IF(ISNUMBER(Y173-'Choose Housekeeping Genes'!AA$12),Y173-'Choose Housekeeping Genes'!AA$12,"")</f>
        <v/>
      </c>
      <c r="BR173" s="22" t="str">
        <f ca="1">IF(ISNUMBER(Z173-'Choose Housekeeping Genes'!AB$12),Z173-'Choose Housekeeping Genes'!AB$12,"")</f>
        <v/>
      </c>
      <c r="BS173" s="22" t="str">
        <f ca="1">IF(ISNUMBER(AA173-'Choose Housekeeping Genes'!AC$12),AA173-'Choose Housekeeping Genes'!AC$12,"")</f>
        <v/>
      </c>
      <c r="BT173" s="22" t="str">
        <f ca="1">IF(ISNUMBER(AB173-'Choose Housekeeping Genes'!AD$12),AB173-'Choose Housekeeping Genes'!AD$12,"")</f>
        <v/>
      </c>
      <c r="BU173" s="22" t="str">
        <f ca="1">IF(ISNUMBER(AC173-'Choose Housekeeping Genes'!AE$12),AC173-'Choose Housekeeping Genes'!AE$12,"")</f>
        <v/>
      </c>
      <c r="BV173" s="22" t="str">
        <f ca="1">IF(ISNUMBER(AD173-'Choose Housekeeping Genes'!AF$12),AD173-'Choose Housekeeping Genes'!AF$12,"")</f>
        <v/>
      </c>
      <c r="BW173" s="22" t="str">
        <f ca="1">IF(ISNUMBER(AE173-'Choose Housekeeping Genes'!AG$12),AE173-'Choose Housekeeping Genes'!AG$12,"")</f>
        <v/>
      </c>
      <c r="BX173" s="22" t="str">
        <f ca="1">IF(ISNUMBER(AF173-'Choose Housekeeping Genes'!AH$12),AF173-'Choose Housekeeping Genes'!AH$12,"")</f>
        <v/>
      </c>
      <c r="BY173" s="22" t="str">
        <f ca="1">IF(ISNUMBER(AG173-'Choose Housekeeping Genes'!AI$12),AG173-'Choose Housekeeping Genes'!AI$12,"")</f>
        <v/>
      </c>
      <c r="BZ173" s="22" t="str">
        <f ca="1">IF(ISNUMBER(AH173-'Choose Housekeeping Genes'!AJ$12),AH173-'Choose Housekeeping Genes'!AJ$12,"")</f>
        <v/>
      </c>
      <c r="CA173" s="22" t="str">
        <f ca="1">IF(ISNUMBER(AI173-'Choose Housekeeping Genes'!AK$12),AI173-'Choose Housekeeping Genes'!AK$12,"")</f>
        <v/>
      </c>
      <c r="CB173" s="22" t="str">
        <f ca="1">IF(ISNUMBER(AJ173-'Choose Housekeeping Genes'!AL$12),AJ173-'Choose Housekeeping Genes'!AL$12,"")</f>
        <v/>
      </c>
      <c r="CC173" s="22" t="str">
        <f ca="1">IF(ISNUMBER(AK173-'Choose Housekeeping Genes'!AM$12),AK173-'Choose Housekeeping Genes'!AM$12,"")</f>
        <v/>
      </c>
      <c r="CD173" s="22" t="str">
        <f ca="1">IF(ISNUMBER(AL173-'Choose Housekeeping Genes'!AN$12),AL173-'Choose Housekeeping Genes'!AN$12,"")</f>
        <v/>
      </c>
      <c r="CE173" s="22" t="str">
        <f ca="1">IF(ISNUMBER(AM173-'Choose Housekeeping Genes'!AO$12),AM173-'Choose Housekeeping Genes'!AO$12,"")</f>
        <v/>
      </c>
      <c r="CF173" s="22" t="str">
        <f ca="1">IF(ISNUMBER(AN173-'Choose Housekeeping Genes'!AP$12),AN173-'Choose Housekeeping Genes'!AP$12,"")</f>
        <v/>
      </c>
      <c r="CG173" s="22" t="str">
        <f ca="1">IF(ISNUMBER(AO173-'Choose Housekeeping Genes'!AQ$12),AO173-'Choose Housekeeping Genes'!AQ$12,"")</f>
        <v/>
      </c>
      <c r="CH173" s="22" t="str">
        <f ca="1">IF(ISNUMBER(AP173-'Choose Housekeeping Genes'!AR$12),AP173-'Choose Housekeeping Genes'!AR$12,"")</f>
        <v/>
      </c>
      <c r="CI173" s="22" t="str">
        <f ca="1">IF(ISNUMBER(AQ173-'Choose Housekeeping Genes'!AS$12),AQ173-'Choose Housekeeping Genes'!AS$12,"")</f>
        <v/>
      </c>
      <c r="CJ173" s="22" t="str">
        <f ca="1">IF(ISNUMBER(AR173-'Choose Housekeeping Genes'!AT$12),AR173-'Choose Housekeeping Genes'!AT$12,"")</f>
        <v/>
      </c>
      <c r="CK173" s="69" t="e">
        <f t="shared" ca="1" si="93"/>
        <v>#DIV/0!</v>
      </c>
      <c r="CL173" s="148" t="e">
        <f t="shared" ca="1" si="94"/>
        <v>#DIV/0!</v>
      </c>
      <c r="DA173" s="73" t="str">
        <f>'Transcript table'!C181</f>
        <v>Trp53cor1</v>
      </c>
      <c r="DB173" s="21" t="s">
        <v>100</v>
      </c>
      <c r="DC173" s="68" t="str">
        <f t="shared" ca="1" si="95"/>
        <v/>
      </c>
      <c r="DD173" s="68" t="str">
        <f t="shared" ca="1" si="96"/>
        <v/>
      </c>
      <c r="DE173" s="68" t="str">
        <f t="shared" ca="1" si="97"/>
        <v/>
      </c>
      <c r="DF173" s="68" t="str">
        <f t="shared" ca="1" si="98"/>
        <v/>
      </c>
      <c r="DG173" s="68" t="str">
        <f t="shared" ca="1" si="99"/>
        <v/>
      </c>
      <c r="DH173" s="68" t="str">
        <f t="shared" ca="1" si="100"/>
        <v/>
      </c>
      <c r="DI173" s="68" t="str">
        <f t="shared" ca="1" si="101"/>
        <v/>
      </c>
      <c r="DJ173" s="68" t="str">
        <f t="shared" ca="1" si="102"/>
        <v/>
      </c>
      <c r="DK173" s="68" t="str">
        <f t="shared" ca="1" si="103"/>
        <v/>
      </c>
      <c r="DL173" s="68" t="str">
        <f t="shared" ca="1" si="104"/>
        <v/>
      </c>
      <c r="DM173" s="68" t="str">
        <f t="shared" ca="1" si="105"/>
        <v/>
      </c>
      <c r="DN173" s="68" t="str">
        <f t="shared" ca="1" si="106"/>
        <v/>
      </c>
      <c r="DO173" s="68" t="str">
        <f t="shared" ca="1" si="107"/>
        <v/>
      </c>
      <c r="DP173" s="68" t="str">
        <f t="shared" ca="1" si="108"/>
        <v/>
      </c>
      <c r="DQ173" s="68" t="str">
        <f t="shared" ca="1" si="109"/>
        <v/>
      </c>
      <c r="DR173" s="68" t="str">
        <f t="shared" ca="1" si="110"/>
        <v/>
      </c>
      <c r="DS173" s="68" t="str">
        <f t="shared" ca="1" si="111"/>
        <v/>
      </c>
      <c r="DT173" s="68" t="str">
        <f t="shared" ca="1" si="112"/>
        <v/>
      </c>
      <c r="DU173" s="68" t="str">
        <f t="shared" ca="1" si="113"/>
        <v/>
      </c>
      <c r="DV173" s="68" t="str">
        <f t="shared" ca="1" si="114"/>
        <v/>
      </c>
      <c r="DW173" s="146" t="str">
        <f>'Transcript table'!C181</f>
        <v>Trp53cor1</v>
      </c>
      <c r="DX173" s="145" t="s">
        <v>100</v>
      </c>
      <c r="DY173" s="68" t="str">
        <f t="shared" ca="1" si="115"/>
        <v/>
      </c>
      <c r="DZ173" s="68" t="str">
        <f t="shared" ca="1" si="116"/>
        <v/>
      </c>
      <c r="EA173" s="68" t="str">
        <f t="shared" ca="1" si="117"/>
        <v/>
      </c>
      <c r="EB173" s="68" t="str">
        <f t="shared" ca="1" si="118"/>
        <v/>
      </c>
      <c r="EC173" s="68" t="str">
        <f t="shared" ca="1" si="119"/>
        <v/>
      </c>
      <c r="ED173" s="68" t="str">
        <f t="shared" ca="1" si="120"/>
        <v/>
      </c>
      <c r="EE173" s="68" t="str">
        <f t="shared" ca="1" si="121"/>
        <v/>
      </c>
      <c r="EF173" s="68" t="str">
        <f t="shared" ca="1" si="122"/>
        <v/>
      </c>
      <c r="EG173" s="68" t="str">
        <f t="shared" ca="1" si="123"/>
        <v/>
      </c>
      <c r="EH173" s="68" t="str">
        <f t="shared" ca="1" si="124"/>
        <v/>
      </c>
      <c r="EI173" s="68" t="str">
        <f t="shared" ca="1" si="125"/>
        <v/>
      </c>
      <c r="EJ173" s="68" t="str">
        <f t="shared" ca="1" si="126"/>
        <v/>
      </c>
      <c r="EK173" s="68" t="str">
        <f t="shared" ca="1" si="127"/>
        <v/>
      </c>
      <c r="EL173" s="68" t="str">
        <f t="shared" ca="1" si="128"/>
        <v/>
      </c>
      <c r="EM173" s="68" t="str">
        <f t="shared" ca="1" si="129"/>
        <v/>
      </c>
      <c r="EN173" s="68" t="str">
        <f t="shared" ca="1" si="130"/>
        <v/>
      </c>
      <c r="EO173" s="68" t="str">
        <f t="shared" ca="1" si="131"/>
        <v/>
      </c>
      <c r="EP173" s="68" t="str">
        <f t="shared" ca="1" si="132"/>
        <v/>
      </c>
      <c r="EQ173" s="68" t="str">
        <f t="shared" ca="1" si="133"/>
        <v/>
      </c>
      <c r="ER173" s="68" t="str">
        <f t="shared" ca="1" si="134"/>
        <v/>
      </c>
    </row>
    <row r="174" spans="1:148" ht="12.75" customHeight="1">
      <c r="A174" s="139" t="str">
        <f>'Test Sample Data'!A174</f>
        <v>Tsix</v>
      </c>
      <c r="B174" s="141" t="s">
        <v>98</v>
      </c>
      <c r="C174" s="22" t="str">
        <f>IF(SUM('Test Sample Data'!C$3:C$194)&gt;10,IF(AND(ISNUMBER('Test Sample Data'!C174),'Test Sample Data'!C174&lt;35,'Test Sample Data'!C174&gt;0),'Test Sample Data'!C174-'Choose Housekeeping Genes'!D$20,35-'Choose Housekeeping Genes'!D$20),"")</f>
        <v/>
      </c>
      <c r="D174" s="22" t="str">
        <f>IF(SUM('Test Sample Data'!D$3:D$194)&gt;10,IF(AND(ISNUMBER('Test Sample Data'!D174),'Test Sample Data'!D174&lt;35,'Test Sample Data'!D174&gt;0),'Test Sample Data'!D174-'Choose Housekeeping Genes'!E$20,35-'Choose Housekeeping Genes'!E$20),"")</f>
        <v/>
      </c>
      <c r="E174" s="22" t="str">
        <f>IF(SUM('Test Sample Data'!E$3:E$194)&gt;10,IF(AND(ISNUMBER('Test Sample Data'!E174),'Test Sample Data'!E174&lt;35,'Test Sample Data'!E174&gt;0),'Test Sample Data'!E174-'Choose Housekeeping Genes'!F$20,35-'Choose Housekeeping Genes'!F$20),"")</f>
        <v/>
      </c>
      <c r="F174" s="22" t="str">
        <f>IF(SUM('Test Sample Data'!F$3:F$194)&gt;10,IF(AND(ISNUMBER('Test Sample Data'!F174),'Test Sample Data'!F174&lt;35,'Test Sample Data'!F174&gt;0),'Test Sample Data'!F174-'Choose Housekeeping Genes'!G$20,35-'Choose Housekeeping Genes'!G$20),"")</f>
        <v/>
      </c>
      <c r="G174" s="22" t="str">
        <f>IF(SUM('Test Sample Data'!G$3:G$194)&gt;10,IF(AND(ISNUMBER('Test Sample Data'!G174),'Test Sample Data'!G174&lt;35,'Test Sample Data'!G174&gt;0),'Test Sample Data'!G174-'Choose Housekeeping Genes'!H$20,35-'Choose Housekeeping Genes'!H$20),"")</f>
        <v/>
      </c>
      <c r="H174" s="22" t="str">
        <f>IF(SUM('Test Sample Data'!H$3:H$194)&gt;10,IF(AND(ISNUMBER('Test Sample Data'!H174),'Test Sample Data'!H174&lt;35,'Test Sample Data'!H174&gt;0),'Test Sample Data'!H174-'Choose Housekeeping Genes'!I$20,35-'Choose Housekeeping Genes'!I$20),"")</f>
        <v/>
      </c>
      <c r="I174" s="22" t="str">
        <f>IF(SUM('Test Sample Data'!I$3:I$194)&gt;10,IF(AND(ISNUMBER('Test Sample Data'!I174),'Test Sample Data'!I174&lt;35,'Test Sample Data'!I174&gt;0),'Test Sample Data'!I174-'Choose Housekeeping Genes'!J$20,35-'Choose Housekeeping Genes'!J$20),"")</f>
        <v/>
      </c>
      <c r="J174" s="22" t="str">
        <f>IF(SUM('Test Sample Data'!J$3:J$194)&gt;10,IF(AND(ISNUMBER('Test Sample Data'!J174),'Test Sample Data'!J174&lt;35,'Test Sample Data'!J174&gt;0),'Test Sample Data'!J174-'Choose Housekeeping Genes'!K$20,35-'Choose Housekeeping Genes'!K$20),"")</f>
        <v/>
      </c>
      <c r="K174" s="22" t="str">
        <f>IF(SUM('Test Sample Data'!K$3:K$194)&gt;10,IF(AND(ISNUMBER('Test Sample Data'!K174),'Test Sample Data'!K174&lt;35,'Test Sample Data'!K174&gt;0),'Test Sample Data'!K174-'Choose Housekeeping Genes'!L$20,35-'Choose Housekeeping Genes'!L$20),"")</f>
        <v/>
      </c>
      <c r="L174" s="22" t="str">
        <f>IF(SUM('Test Sample Data'!L$3:L$194)&gt;10,IF(AND(ISNUMBER('Test Sample Data'!L174),'Test Sample Data'!L174&lt;35,'Test Sample Data'!L174&gt;0),'Test Sample Data'!L174-'Choose Housekeeping Genes'!M$20,35-'Choose Housekeeping Genes'!M$20),"")</f>
        <v/>
      </c>
      <c r="M174" s="22" t="str">
        <f>IF(SUM('Test Sample Data'!M$3:M$194)&gt;10,IF(AND(ISNUMBER('Test Sample Data'!M174),'Test Sample Data'!M174&lt;35,'Test Sample Data'!M174&gt;0),'Test Sample Data'!M174-'Choose Housekeeping Genes'!N$20,35-'Choose Housekeeping Genes'!N$20),"")</f>
        <v/>
      </c>
      <c r="N174" s="22" t="str">
        <f>IF(SUM('Test Sample Data'!N$3:N$194)&gt;10,IF(AND(ISNUMBER('Test Sample Data'!N174),'Test Sample Data'!N174&lt;35,'Test Sample Data'!N174&gt;0),'Test Sample Data'!N174-'Choose Housekeeping Genes'!O$20,35-'Choose Housekeeping Genes'!O$20),"")</f>
        <v/>
      </c>
      <c r="O174" s="22" t="str">
        <f>IF(SUM('Test Sample Data'!O$3:O$194)&gt;10,IF(AND(ISNUMBER('Test Sample Data'!O174),'Test Sample Data'!O174&lt;35,'Test Sample Data'!O174&gt;0),'Test Sample Data'!O174-'Choose Housekeeping Genes'!P$20,35-'Choose Housekeeping Genes'!P$20),"")</f>
        <v/>
      </c>
      <c r="P174" s="22" t="str">
        <f>IF(SUM('Test Sample Data'!P$3:P$194)&gt;10,IF(AND(ISNUMBER('Test Sample Data'!P174),'Test Sample Data'!P174&lt;35,'Test Sample Data'!P174&gt;0),'Test Sample Data'!P174-'Choose Housekeeping Genes'!Q$20,35-'Choose Housekeeping Genes'!Q$20),"")</f>
        <v/>
      </c>
      <c r="Q174" s="22" t="str">
        <f>IF(SUM('Test Sample Data'!Q$3:Q$194)&gt;10,IF(AND(ISNUMBER('Test Sample Data'!Q174),'Test Sample Data'!Q174&lt;35,'Test Sample Data'!Q174&gt;0),'Test Sample Data'!Q174-'Choose Housekeeping Genes'!R$20,35-'Choose Housekeeping Genes'!R$20),"")</f>
        <v/>
      </c>
      <c r="R174" s="22" t="str">
        <f>IF(SUM('Test Sample Data'!R$3:R$194)&gt;10,IF(AND(ISNUMBER('Test Sample Data'!R174),'Test Sample Data'!R174&lt;35,'Test Sample Data'!R174&gt;0),'Test Sample Data'!R174-'Choose Housekeeping Genes'!S$20,35-'Choose Housekeeping Genes'!S$20),"")</f>
        <v/>
      </c>
      <c r="S174" s="22" t="str">
        <f>IF(SUM('Test Sample Data'!S$3:S$194)&gt;10,IF(AND(ISNUMBER('Test Sample Data'!S174),'Test Sample Data'!S174&lt;35,'Test Sample Data'!S174&gt;0),'Test Sample Data'!S174-'Choose Housekeeping Genes'!T$20,35-'Choose Housekeeping Genes'!T$20),"")</f>
        <v/>
      </c>
      <c r="T174" s="22" t="str">
        <f>IF(SUM('Test Sample Data'!T$3:T$194)&gt;10,IF(AND(ISNUMBER('Test Sample Data'!T174),'Test Sample Data'!T174&lt;35,'Test Sample Data'!T174&gt;0),'Test Sample Data'!T174-'Choose Housekeeping Genes'!U$20,35-'Choose Housekeeping Genes'!U$20),"")</f>
        <v/>
      </c>
      <c r="U174" s="22" t="str">
        <f>IF(SUM('Test Sample Data'!U$3:U$194)&gt;10,IF(AND(ISNUMBER('Test Sample Data'!U174),'Test Sample Data'!U174&lt;35,'Test Sample Data'!U174&gt;0),'Test Sample Data'!U174-'Choose Housekeeping Genes'!V$20,35-'Choose Housekeeping Genes'!V$20),"")</f>
        <v/>
      </c>
      <c r="V174" s="22" t="str">
        <f>IF(SUM('Test Sample Data'!V$3:V$194)&gt;10,IF(AND(ISNUMBER('Test Sample Data'!V174),'Test Sample Data'!V174&lt;35,'Test Sample Data'!V174&gt;0),'Test Sample Data'!V174-'Choose Housekeeping Genes'!W$20,35-'Choose Housekeeping Genes'!W$20),"")</f>
        <v/>
      </c>
      <c r="W174" s="144" t="str">
        <f>'Control Sample Data'!A174</f>
        <v>Tsix</v>
      </c>
      <c r="X174" s="145" t="s">
        <v>98</v>
      </c>
      <c r="Y174" s="22" t="str">
        <f>IF(SUM('Control Sample Data'!C$3:C$194)&gt;10,IF(AND(ISNUMBER('Control Sample Data'!C174),'Control Sample Data'!C174&lt;35,'Control Sample Data'!C174&gt;0),'Control Sample Data'!C174-'Choose Housekeeping Genes'!AA$20,35-'Choose Housekeeping Genes'!AA$20),"")</f>
        <v/>
      </c>
      <c r="Z174" s="22" t="str">
        <f>IF(SUM('Control Sample Data'!D$3:D$194)&gt;10,IF(AND(ISNUMBER('Control Sample Data'!D174),'Control Sample Data'!D174&lt;35,'Control Sample Data'!D174&gt;0),'Control Sample Data'!D174-'Choose Housekeeping Genes'!AB$20,35-'Choose Housekeeping Genes'!AB$20),"")</f>
        <v/>
      </c>
      <c r="AA174" s="22" t="str">
        <f>IF(SUM('Control Sample Data'!E$3:E$194)&gt;10,IF(AND(ISNUMBER('Control Sample Data'!E174),'Control Sample Data'!E174&lt;35,'Control Sample Data'!E174&gt;0),'Control Sample Data'!E174-'Choose Housekeeping Genes'!AC$20,35-'Choose Housekeeping Genes'!AC$20),"")</f>
        <v/>
      </c>
      <c r="AB174" s="22" t="str">
        <f>IF(SUM('Control Sample Data'!F$3:F$194)&gt;10,IF(AND(ISNUMBER('Control Sample Data'!F174),'Control Sample Data'!F174&lt;35,'Control Sample Data'!F174&gt;0),'Control Sample Data'!F174-'Choose Housekeeping Genes'!AD$20,35-'Choose Housekeeping Genes'!AD$20),"")</f>
        <v/>
      </c>
      <c r="AC174" s="22" t="str">
        <f>IF(SUM('Control Sample Data'!G$3:G$194)&gt;10,IF(AND(ISNUMBER('Control Sample Data'!G174),'Control Sample Data'!G174&lt;35,'Control Sample Data'!G174&gt;0),'Control Sample Data'!G174-'Choose Housekeeping Genes'!AE$20,35-'Choose Housekeeping Genes'!AE$20),"")</f>
        <v/>
      </c>
      <c r="AD174" s="22" t="str">
        <f>IF(SUM('Control Sample Data'!H$3:H$194)&gt;10,IF(AND(ISNUMBER('Control Sample Data'!H174),'Control Sample Data'!H174&lt;35,'Control Sample Data'!H174&gt;0),'Control Sample Data'!H174-'Choose Housekeeping Genes'!AF$20,35-'Choose Housekeeping Genes'!AF$20),"")</f>
        <v/>
      </c>
      <c r="AE174" s="22" t="str">
        <f>IF(SUM('Control Sample Data'!I$3:I$194)&gt;10,IF(AND(ISNUMBER('Control Sample Data'!I174),'Control Sample Data'!I174&lt;35,'Control Sample Data'!I174&gt;0),'Control Sample Data'!I174-'Choose Housekeeping Genes'!AG$20,35-'Choose Housekeeping Genes'!AG$20),"")</f>
        <v/>
      </c>
      <c r="AF174" s="22" t="str">
        <f>IF(SUM('Control Sample Data'!J$3:J$194)&gt;10,IF(AND(ISNUMBER('Control Sample Data'!J174),'Control Sample Data'!J174&lt;35,'Control Sample Data'!J174&gt;0),'Control Sample Data'!J174-'Choose Housekeeping Genes'!AH$20,35-'Choose Housekeeping Genes'!AH$20),"")</f>
        <v/>
      </c>
      <c r="AG174" s="22" t="str">
        <f>IF(SUM('Control Sample Data'!K$3:K$194)&gt;10,IF(AND(ISNUMBER('Control Sample Data'!K174),'Control Sample Data'!K174&lt;35,'Control Sample Data'!K174&gt;0),'Control Sample Data'!K174-'Choose Housekeeping Genes'!AI$20,35-'Choose Housekeeping Genes'!AI$20),"")</f>
        <v/>
      </c>
      <c r="AH174" s="22" t="str">
        <f>IF(SUM('Control Sample Data'!L$3:L$194)&gt;10,IF(AND(ISNUMBER('Control Sample Data'!L174),'Control Sample Data'!L174&lt;35,'Control Sample Data'!L174&gt;0),'Control Sample Data'!L174-'Choose Housekeeping Genes'!AJ$20,35-'Choose Housekeeping Genes'!AJ$20),"")</f>
        <v/>
      </c>
      <c r="AI174" s="22" t="str">
        <f>IF(SUM('Control Sample Data'!M$3:M$194)&gt;10,IF(AND(ISNUMBER('Control Sample Data'!M174),'Control Sample Data'!M174&lt;35,'Control Sample Data'!M174&gt;0),'Control Sample Data'!M174-'Choose Housekeeping Genes'!AK$20,35-'Choose Housekeeping Genes'!AK$20),"")</f>
        <v/>
      </c>
      <c r="AJ174" s="22" t="str">
        <f>IF(SUM('Control Sample Data'!N$3:N$194)&gt;10,IF(AND(ISNUMBER('Control Sample Data'!N174),'Control Sample Data'!N174&lt;35,'Control Sample Data'!N174&gt;0),'Control Sample Data'!N174-'Choose Housekeeping Genes'!AL$20,35-'Choose Housekeeping Genes'!AL$20),"")</f>
        <v/>
      </c>
      <c r="AK174" s="22" t="str">
        <f>IF(SUM('Control Sample Data'!O$3:O$194)&gt;10,IF(AND(ISNUMBER('Control Sample Data'!O174),'Control Sample Data'!O174&lt;35,'Control Sample Data'!O174&gt;0),'Control Sample Data'!O174-'Choose Housekeeping Genes'!AM$20,35-'Choose Housekeeping Genes'!AM$20),"")</f>
        <v/>
      </c>
      <c r="AL174" s="22" t="str">
        <f>IF(SUM('Control Sample Data'!P$3:P$194)&gt;10,IF(AND(ISNUMBER('Control Sample Data'!P174),'Control Sample Data'!P174&lt;35,'Control Sample Data'!P174&gt;0),'Control Sample Data'!P174-'Choose Housekeeping Genes'!AN$20,35-'Choose Housekeeping Genes'!AN$20),"")</f>
        <v/>
      </c>
      <c r="AM174" s="22" t="str">
        <f>IF(SUM('Control Sample Data'!Q$3:Q$194)&gt;10,IF(AND(ISNUMBER('Control Sample Data'!Q174),'Control Sample Data'!Q174&lt;35,'Control Sample Data'!Q174&gt;0),'Control Sample Data'!Q174-'Choose Housekeeping Genes'!AO$20,35-'Choose Housekeeping Genes'!AO$20),"")</f>
        <v/>
      </c>
      <c r="AN174" s="22" t="str">
        <f>IF(SUM('Control Sample Data'!R$3:R$194)&gt;10,IF(AND(ISNUMBER('Control Sample Data'!R174),'Control Sample Data'!R174&lt;35,'Control Sample Data'!R174&gt;0),'Control Sample Data'!R174-'Choose Housekeeping Genes'!AP$20,35-'Choose Housekeeping Genes'!AP$20),"")</f>
        <v/>
      </c>
      <c r="AO174" s="22" t="str">
        <f>IF(SUM('Control Sample Data'!S$3:S$194)&gt;10,IF(AND(ISNUMBER('Control Sample Data'!S174),'Control Sample Data'!S174&lt;35,'Control Sample Data'!S174&gt;0),'Control Sample Data'!S174-'Choose Housekeeping Genes'!AQ$20,35-'Choose Housekeeping Genes'!AQ$20),"")</f>
        <v/>
      </c>
      <c r="AP174" s="22" t="str">
        <f>IF(SUM('Control Sample Data'!T$3:T$194)&gt;10,IF(AND(ISNUMBER('Control Sample Data'!T174),'Control Sample Data'!T174&lt;35,'Control Sample Data'!T174&gt;0),'Control Sample Data'!T174-'Choose Housekeeping Genes'!AR$20,35-'Choose Housekeeping Genes'!AR$20),"")</f>
        <v/>
      </c>
      <c r="AQ174" s="22" t="str">
        <f>IF(SUM('Control Sample Data'!U$3:U$194)&gt;10,IF(AND(ISNUMBER('Control Sample Data'!U174),'Control Sample Data'!U174&lt;35,'Control Sample Data'!U174&gt;0),'Control Sample Data'!U174-'Choose Housekeeping Genes'!AS$20,35-'Choose Housekeeping Genes'!AS$20),"")</f>
        <v/>
      </c>
      <c r="AR174" s="22" t="str">
        <f>IF(SUM('Control Sample Data'!V$3:V$194)&gt;10,IF(AND(ISNUMBER('Control Sample Data'!V174),'Control Sample Data'!V174&lt;35,'Control Sample Data'!V174&gt;0),'Control Sample Data'!V174-'Choose Housekeeping Genes'!AT$20,35-'Choose Housekeeping Genes'!AT$20),"")</f>
        <v/>
      </c>
      <c r="AS174" s="73" t="str">
        <f>'Control Sample Data'!A174</f>
        <v>Tsix</v>
      </c>
      <c r="AT174" s="21" t="s">
        <v>98</v>
      </c>
      <c r="AU174" s="22" t="str">
        <f ca="1">IF(ISNUMBER(C174-'Choose Housekeeping Genes'!D$12),C174-'Choose Housekeeping Genes'!D$12,"")</f>
        <v/>
      </c>
      <c r="AV174" s="22" t="str">
        <f ca="1">IF(ISNUMBER(D174-'Choose Housekeeping Genes'!E$12),D174-'Choose Housekeeping Genes'!E$12,"")</f>
        <v/>
      </c>
      <c r="AW174" s="22" t="str">
        <f ca="1">IF(ISNUMBER(E174-'Choose Housekeeping Genes'!F$12),E174-'Choose Housekeeping Genes'!F$12,"")</f>
        <v/>
      </c>
      <c r="AX174" s="22" t="str">
        <f ca="1">IF(ISNUMBER(F174-'Choose Housekeeping Genes'!G$12),F174-'Choose Housekeeping Genes'!G$12,"")</f>
        <v/>
      </c>
      <c r="AY174" s="22" t="str">
        <f ca="1">IF(ISNUMBER(G174-'Choose Housekeeping Genes'!H$12),G174-'Choose Housekeeping Genes'!H$12,"")</f>
        <v/>
      </c>
      <c r="AZ174" s="22" t="str">
        <f ca="1">IF(ISNUMBER(H174-'Choose Housekeeping Genes'!I$12),H174-'Choose Housekeeping Genes'!I$12,"")</f>
        <v/>
      </c>
      <c r="BA174" s="22" t="str">
        <f ca="1">IF(ISNUMBER(I174-'Choose Housekeeping Genes'!J$12),I174-'Choose Housekeeping Genes'!J$12,"")</f>
        <v/>
      </c>
      <c r="BB174" s="22" t="str">
        <f ca="1">IF(ISNUMBER(J174-'Choose Housekeeping Genes'!K$12),J174-'Choose Housekeeping Genes'!K$12,"")</f>
        <v/>
      </c>
      <c r="BC174" s="22" t="str">
        <f ca="1">IF(ISNUMBER(K174-'Choose Housekeeping Genes'!L$12),K174-'Choose Housekeeping Genes'!L$12,"")</f>
        <v/>
      </c>
      <c r="BD174" s="22" t="str">
        <f ca="1">IF(ISNUMBER(L174-'Choose Housekeeping Genes'!M$12),L174-'Choose Housekeeping Genes'!M$12,"")</f>
        <v/>
      </c>
      <c r="BE174" s="22" t="str">
        <f ca="1">IF(ISNUMBER(M174-'Choose Housekeeping Genes'!N$12),M174-'Choose Housekeeping Genes'!N$12,"")</f>
        <v/>
      </c>
      <c r="BF174" s="22" t="str">
        <f ca="1">IF(ISNUMBER(N174-'Choose Housekeeping Genes'!O$12),N174-'Choose Housekeeping Genes'!O$12,"")</f>
        <v/>
      </c>
      <c r="BG174" s="22" t="str">
        <f ca="1">IF(ISNUMBER(O174-'Choose Housekeeping Genes'!P$12),O174-'Choose Housekeeping Genes'!P$12,"")</f>
        <v/>
      </c>
      <c r="BH174" s="22" t="str">
        <f ca="1">IF(ISNUMBER(P174-'Choose Housekeeping Genes'!Q$12),P174-'Choose Housekeeping Genes'!Q$12,"")</f>
        <v/>
      </c>
      <c r="BI174" s="22" t="str">
        <f ca="1">IF(ISNUMBER(Q174-'Choose Housekeeping Genes'!R$12),Q174-'Choose Housekeeping Genes'!R$12,"")</f>
        <v/>
      </c>
      <c r="BJ174" s="22" t="str">
        <f ca="1">IF(ISNUMBER(R174-'Choose Housekeeping Genes'!S$12),R174-'Choose Housekeeping Genes'!S$12,"")</f>
        <v/>
      </c>
      <c r="BK174" s="22" t="str">
        <f ca="1">IF(ISNUMBER(S174-'Choose Housekeeping Genes'!T$12),S174-'Choose Housekeeping Genes'!T$12,"")</f>
        <v/>
      </c>
      <c r="BL174" s="22" t="str">
        <f ca="1">IF(ISNUMBER(T174-'Choose Housekeeping Genes'!U$12),T174-'Choose Housekeeping Genes'!U$12,"")</f>
        <v/>
      </c>
      <c r="BM174" s="22" t="str">
        <f ca="1">IF(ISNUMBER(U174-'Choose Housekeeping Genes'!V$12),U174-'Choose Housekeeping Genes'!V$12,"")</f>
        <v/>
      </c>
      <c r="BN174" s="22" t="str">
        <f ca="1">IF(ISNUMBER(V174-'Choose Housekeeping Genes'!W$12),V174-'Choose Housekeeping Genes'!W$12,"")</f>
        <v/>
      </c>
      <c r="BO174" s="147" t="str">
        <f t="shared" si="135"/>
        <v>Tsix</v>
      </c>
      <c r="BP174" s="145" t="s">
        <v>98</v>
      </c>
      <c r="BQ174" s="22" t="str">
        <f ca="1">IF(ISNUMBER(Y174-'Choose Housekeeping Genes'!AA$12),Y174-'Choose Housekeeping Genes'!AA$12,"")</f>
        <v/>
      </c>
      <c r="BR174" s="22" t="str">
        <f ca="1">IF(ISNUMBER(Z174-'Choose Housekeeping Genes'!AB$12),Z174-'Choose Housekeeping Genes'!AB$12,"")</f>
        <v/>
      </c>
      <c r="BS174" s="22" t="str">
        <f ca="1">IF(ISNUMBER(AA174-'Choose Housekeeping Genes'!AC$12),AA174-'Choose Housekeeping Genes'!AC$12,"")</f>
        <v/>
      </c>
      <c r="BT174" s="22" t="str">
        <f ca="1">IF(ISNUMBER(AB174-'Choose Housekeeping Genes'!AD$12),AB174-'Choose Housekeeping Genes'!AD$12,"")</f>
        <v/>
      </c>
      <c r="BU174" s="22" t="str">
        <f ca="1">IF(ISNUMBER(AC174-'Choose Housekeeping Genes'!AE$12),AC174-'Choose Housekeeping Genes'!AE$12,"")</f>
        <v/>
      </c>
      <c r="BV174" s="22" t="str">
        <f ca="1">IF(ISNUMBER(AD174-'Choose Housekeeping Genes'!AF$12),AD174-'Choose Housekeeping Genes'!AF$12,"")</f>
        <v/>
      </c>
      <c r="BW174" s="22" t="str">
        <f ca="1">IF(ISNUMBER(AE174-'Choose Housekeeping Genes'!AG$12),AE174-'Choose Housekeeping Genes'!AG$12,"")</f>
        <v/>
      </c>
      <c r="BX174" s="22" t="str">
        <f ca="1">IF(ISNUMBER(AF174-'Choose Housekeeping Genes'!AH$12),AF174-'Choose Housekeeping Genes'!AH$12,"")</f>
        <v/>
      </c>
      <c r="BY174" s="22" t="str">
        <f ca="1">IF(ISNUMBER(AG174-'Choose Housekeeping Genes'!AI$12),AG174-'Choose Housekeeping Genes'!AI$12,"")</f>
        <v/>
      </c>
      <c r="BZ174" s="22" t="str">
        <f ca="1">IF(ISNUMBER(AH174-'Choose Housekeeping Genes'!AJ$12),AH174-'Choose Housekeeping Genes'!AJ$12,"")</f>
        <v/>
      </c>
      <c r="CA174" s="22" t="str">
        <f ca="1">IF(ISNUMBER(AI174-'Choose Housekeeping Genes'!AK$12),AI174-'Choose Housekeeping Genes'!AK$12,"")</f>
        <v/>
      </c>
      <c r="CB174" s="22" t="str">
        <f ca="1">IF(ISNUMBER(AJ174-'Choose Housekeeping Genes'!AL$12),AJ174-'Choose Housekeeping Genes'!AL$12,"")</f>
        <v/>
      </c>
      <c r="CC174" s="22" t="str">
        <f ca="1">IF(ISNUMBER(AK174-'Choose Housekeeping Genes'!AM$12),AK174-'Choose Housekeeping Genes'!AM$12,"")</f>
        <v/>
      </c>
      <c r="CD174" s="22" t="str">
        <f ca="1">IF(ISNUMBER(AL174-'Choose Housekeeping Genes'!AN$12),AL174-'Choose Housekeeping Genes'!AN$12,"")</f>
        <v/>
      </c>
      <c r="CE174" s="22" t="str">
        <f ca="1">IF(ISNUMBER(AM174-'Choose Housekeeping Genes'!AO$12),AM174-'Choose Housekeeping Genes'!AO$12,"")</f>
        <v/>
      </c>
      <c r="CF174" s="22" t="str">
        <f ca="1">IF(ISNUMBER(AN174-'Choose Housekeeping Genes'!AP$12),AN174-'Choose Housekeeping Genes'!AP$12,"")</f>
        <v/>
      </c>
      <c r="CG174" s="22" t="str">
        <f ca="1">IF(ISNUMBER(AO174-'Choose Housekeeping Genes'!AQ$12),AO174-'Choose Housekeeping Genes'!AQ$12,"")</f>
        <v/>
      </c>
      <c r="CH174" s="22" t="str">
        <f ca="1">IF(ISNUMBER(AP174-'Choose Housekeeping Genes'!AR$12),AP174-'Choose Housekeeping Genes'!AR$12,"")</f>
        <v/>
      </c>
      <c r="CI174" s="22" t="str">
        <f ca="1">IF(ISNUMBER(AQ174-'Choose Housekeeping Genes'!AS$12),AQ174-'Choose Housekeeping Genes'!AS$12,"")</f>
        <v/>
      </c>
      <c r="CJ174" s="22" t="str">
        <f ca="1">IF(ISNUMBER(AR174-'Choose Housekeeping Genes'!AT$12),AR174-'Choose Housekeeping Genes'!AT$12,"")</f>
        <v/>
      </c>
      <c r="CK174" s="69" t="e">
        <f t="shared" ca="1" si="93"/>
        <v>#DIV/0!</v>
      </c>
      <c r="CL174" s="148" t="e">
        <f t="shared" ca="1" si="94"/>
        <v>#DIV/0!</v>
      </c>
      <c r="DA174" s="73" t="str">
        <f>'Transcript table'!C182</f>
        <v>Tsix</v>
      </c>
      <c r="DB174" s="21" t="s">
        <v>98</v>
      </c>
      <c r="DC174" s="68" t="str">
        <f t="shared" ca="1" si="95"/>
        <v/>
      </c>
      <c r="DD174" s="68" t="str">
        <f t="shared" ca="1" si="96"/>
        <v/>
      </c>
      <c r="DE174" s="68" t="str">
        <f t="shared" ca="1" si="97"/>
        <v/>
      </c>
      <c r="DF174" s="68" t="str">
        <f t="shared" ca="1" si="98"/>
        <v/>
      </c>
      <c r="DG174" s="68" t="str">
        <f t="shared" ca="1" si="99"/>
        <v/>
      </c>
      <c r="DH174" s="68" t="str">
        <f t="shared" ca="1" si="100"/>
        <v/>
      </c>
      <c r="DI174" s="68" t="str">
        <f t="shared" ca="1" si="101"/>
        <v/>
      </c>
      <c r="DJ174" s="68" t="str">
        <f t="shared" ca="1" si="102"/>
        <v/>
      </c>
      <c r="DK174" s="68" t="str">
        <f t="shared" ca="1" si="103"/>
        <v/>
      </c>
      <c r="DL174" s="68" t="str">
        <f t="shared" ca="1" si="104"/>
        <v/>
      </c>
      <c r="DM174" s="68" t="str">
        <f t="shared" ca="1" si="105"/>
        <v/>
      </c>
      <c r="DN174" s="68" t="str">
        <f t="shared" ca="1" si="106"/>
        <v/>
      </c>
      <c r="DO174" s="68" t="str">
        <f t="shared" ca="1" si="107"/>
        <v/>
      </c>
      <c r="DP174" s="68" t="str">
        <f t="shared" ca="1" si="108"/>
        <v/>
      </c>
      <c r="DQ174" s="68" t="str">
        <f t="shared" ca="1" si="109"/>
        <v/>
      </c>
      <c r="DR174" s="68" t="str">
        <f t="shared" ca="1" si="110"/>
        <v/>
      </c>
      <c r="DS174" s="68" t="str">
        <f t="shared" ca="1" si="111"/>
        <v/>
      </c>
      <c r="DT174" s="68" t="str">
        <f t="shared" ca="1" si="112"/>
        <v/>
      </c>
      <c r="DU174" s="68" t="str">
        <f t="shared" ca="1" si="113"/>
        <v/>
      </c>
      <c r="DV174" s="68" t="str">
        <f t="shared" ca="1" si="114"/>
        <v/>
      </c>
      <c r="DW174" s="146" t="str">
        <f>'Transcript table'!C182</f>
        <v>Tsix</v>
      </c>
      <c r="DX174" s="145" t="s">
        <v>98</v>
      </c>
      <c r="DY174" s="68" t="str">
        <f t="shared" ca="1" si="115"/>
        <v/>
      </c>
      <c r="DZ174" s="68" t="str">
        <f t="shared" ca="1" si="116"/>
        <v/>
      </c>
      <c r="EA174" s="68" t="str">
        <f t="shared" ca="1" si="117"/>
        <v/>
      </c>
      <c r="EB174" s="68" t="str">
        <f t="shared" ca="1" si="118"/>
        <v/>
      </c>
      <c r="EC174" s="68" t="str">
        <f t="shared" ca="1" si="119"/>
        <v/>
      </c>
      <c r="ED174" s="68" t="str">
        <f t="shared" ca="1" si="120"/>
        <v/>
      </c>
      <c r="EE174" s="68" t="str">
        <f t="shared" ca="1" si="121"/>
        <v/>
      </c>
      <c r="EF174" s="68" t="str">
        <f t="shared" ca="1" si="122"/>
        <v/>
      </c>
      <c r="EG174" s="68" t="str">
        <f t="shared" ca="1" si="123"/>
        <v/>
      </c>
      <c r="EH174" s="68" t="str">
        <f t="shared" ca="1" si="124"/>
        <v/>
      </c>
      <c r="EI174" s="68" t="str">
        <f t="shared" ca="1" si="125"/>
        <v/>
      </c>
      <c r="EJ174" s="68" t="str">
        <f t="shared" ca="1" si="126"/>
        <v/>
      </c>
      <c r="EK174" s="68" t="str">
        <f t="shared" ca="1" si="127"/>
        <v/>
      </c>
      <c r="EL174" s="68" t="str">
        <f t="shared" ca="1" si="128"/>
        <v/>
      </c>
      <c r="EM174" s="68" t="str">
        <f t="shared" ca="1" si="129"/>
        <v/>
      </c>
      <c r="EN174" s="68" t="str">
        <f t="shared" ca="1" si="130"/>
        <v/>
      </c>
      <c r="EO174" s="68" t="str">
        <f t="shared" ca="1" si="131"/>
        <v/>
      </c>
      <c r="EP174" s="68" t="str">
        <f t="shared" ca="1" si="132"/>
        <v/>
      </c>
      <c r="EQ174" s="68" t="str">
        <f t="shared" ca="1" si="133"/>
        <v/>
      </c>
      <c r="ER174" s="68" t="str">
        <f t="shared" ca="1" si="134"/>
        <v/>
      </c>
    </row>
    <row r="175" spans="1:148" ht="12.75" customHeight="1">
      <c r="A175" s="139" t="str">
        <f>'Test Sample Data'!A175</f>
        <v>Ttc39aos1</v>
      </c>
      <c r="B175" s="141" t="s">
        <v>96</v>
      </c>
      <c r="C175" s="22" t="str">
        <f>IF(SUM('Test Sample Data'!C$3:C$194)&gt;10,IF(AND(ISNUMBER('Test Sample Data'!C175),'Test Sample Data'!C175&lt;35,'Test Sample Data'!C175&gt;0),'Test Sample Data'!C175-'Choose Housekeeping Genes'!D$20,35-'Choose Housekeeping Genes'!D$20),"")</f>
        <v/>
      </c>
      <c r="D175" s="22" t="str">
        <f>IF(SUM('Test Sample Data'!D$3:D$194)&gt;10,IF(AND(ISNUMBER('Test Sample Data'!D175),'Test Sample Data'!D175&lt;35,'Test Sample Data'!D175&gt;0),'Test Sample Data'!D175-'Choose Housekeeping Genes'!E$20,35-'Choose Housekeeping Genes'!E$20),"")</f>
        <v/>
      </c>
      <c r="E175" s="22" t="str">
        <f>IF(SUM('Test Sample Data'!E$3:E$194)&gt;10,IF(AND(ISNUMBER('Test Sample Data'!E175),'Test Sample Data'!E175&lt;35,'Test Sample Data'!E175&gt;0),'Test Sample Data'!E175-'Choose Housekeeping Genes'!F$20,35-'Choose Housekeeping Genes'!F$20),"")</f>
        <v/>
      </c>
      <c r="F175" s="22" t="str">
        <f>IF(SUM('Test Sample Data'!F$3:F$194)&gt;10,IF(AND(ISNUMBER('Test Sample Data'!F175),'Test Sample Data'!F175&lt;35,'Test Sample Data'!F175&gt;0),'Test Sample Data'!F175-'Choose Housekeeping Genes'!G$20,35-'Choose Housekeeping Genes'!G$20),"")</f>
        <v/>
      </c>
      <c r="G175" s="22" t="str">
        <f>IF(SUM('Test Sample Data'!G$3:G$194)&gt;10,IF(AND(ISNUMBER('Test Sample Data'!G175),'Test Sample Data'!G175&lt;35,'Test Sample Data'!G175&gt;0),'Test Sample Data'!G175-'Choose Housekeeping Genes'!H$20,35-'Choose Housekeeping Genes'!H$20),"")</f>
        <v/>
      </c>
      <c r="H175" s="22" t="str">
        <f>IF(SUM('Test Sample Data'!H$3:H$194)&gt;10,IF(AND(ISNUMBER('Test Sample Data'!H175),'Test Sample Data'!H175&lt;35,'Test Sample Data'!H175&gt;0),'Test Sample Data'!H175-'Choose Housekeeping Genes'!I$20,35-'Choose Housekeeping Genes'!I$20),"")</f>
        <v/>
      </c>
      <c r="I175" s="22" t="str">
        <f>IF(SUM('Test Sample Data'!I$3:I$194)&gt;10,IF(AND(ISNUMBER('Test Sample Data'!I175),'Test Sample Data'!I175&lt;35,'Test Sample Data'!I175&gt;0),'Test Sample Data'!I175-'Choose Housekeeping Genes'!J$20,35-'Choose Housekeeping Genes'!J$20),"")</f>
        <v/>
      </c>
      <c r="J175" s="22" t="str">
        <f>IF(SUM('Test Sample Data'!J$3:J$194)&gt;10,IF(AND(ISNUMBER('Test Sample Data'!J175),'Test Sample Data'!J175&lt;35,'Test Sample Data'!J175&gt;0),'Test Sample Data'!J175-'Choose Housekeeping Genes'!K$20,35-'Choose Housekeeping Genes'!K$20),"")</f>
        <v/>
      </c>
      <c r="K175" s="22" t="str">
        <f>IF(SUM('Test Sample Data'!K$3:K$194)&gt;10,IF(AND(ISNUMBER('Test Sample Data'!K175),'Test Sample Data'!K175&lt;35,'Test Sample Data'!K175&gt;0),'Test Sample Data'!K175-'Choose Housekeeping Genes'!L$20,35-'Choose Housekeeping Genes'!L$20),"")</f>
        <v/>
      </c>
      <c r="L175" s="22" t="str">
        <f>IF(SUM('Test Sample Data'!L$3:L$194)&gt;10,IF(AND(ISNUMBER('Test Sample Data'!L175),'Test Sample Data'!L175&lt;35,'Test Sample Data'!L175&gt;0),'Test Sample Data'!L175-'Choose Housekeeping Genes'!M$20,35-'Choose Housekeeping Genes'!M$20),"")</f>
        <v/>
      </c>
      <c r="M175" s="22" t="str">
        <f>IF(SUM('Test Sample Data'!M$3:M$194)&gt;10,IF(AND(ISNUMBER('Test Sample Data'!M175),'Test Sample Data'!M175&lt;35,'Test Sample Data'!M175&gt;0),'Test Sample Data'!M175-'Choose Housekeeping Genes'!N$20,35-'Choose Housekeeping Genes'!N$20),"")</f>
        <v/>
      </c>
      <c r="N175" s="22" t="str">
        <f>IF(SUM('Test Sample Data'!N$3:N$194)&gt;10,IF(AND(ISNUMBER('Test Sample Data'!N175),'Test Sample Data'!N175&lt;35,'Test Sample Data'!N175&gt;0),'Test Sample Data'!N175-'Choose Housekeeping Genes'!O$20,35-'Choose Housekeeping Genes'!O$20),"")</f>
        <v/>
      </c>
      <c r="O175" s="22" t="str">
        <f>IF(SUM('Test Sample Data'!O$3:O$194)&gt;10,IF(AND(ISNUMBER('Test Sample Data'!O175),'Test Sample Data'!O175&lt;35,'Test Sample Data'!O175&gt;0),'Test Sample Data'!O175-'Choose Housekeeping Genes'!P$20,35-'Choose Housekeeping Genes'!P$20),"")</f>
        <v/>
      </c>
      <c r="P175" s="22" t="str">
        <f>IF(SUM('Test Sample Data'!P$3:P$194)&gt;10,IF(AND(ISNUMBER('Test Sample Data'!P175),'Test Sample Data'!P175&lt;35,'Test Sample Data'!P175&gt;0),'Test Sample Data'!P175-'Choose Housekeeping Genes'!Q$20,35-'Choose Housekeeping Genes'!Q$20),"")</f>
        <v/>
      </c>
      <c r="Q175" s="22" t="str">
        <f>IF(SUM('Test Sample Data'!Q$3:Q$194)&gt;10,IF(AND(ISNUMBER('Test Sample Data'!Q175),'Test Sample Data'!Q175&lt;35,'Test Sample Data'!Q175&gt;0),'Test Sample Data'!Q175-'Choose Housekeeping Genes'!R$20,35-'Choose Housekeeping Genes'!R$20),"")</f>
        <v/>
      </c>
      <c r="R175" s="22" t="str">
        <f>IF(SUM('Test Sample Data'!R$3:R$194)&gt;10,IF(AND(ISNUMBER('Test Sample Data'!R175),'Test Sample Data'!R175&lt;35,'Test Sample Data'!R175&gt;0),'Test Sample Data'!R175-'Choose Housekeeping Genes'!S$20,35-'Choose Housekeeping Genes'!S$20),"")</f>
        <v/>
      </c>
      <c r="S175" s="22" t="str">
        <f>IF(SUM('Test Sample Data'!S$3:S$194)&gt;10,IF(AND(ISNUMBER('Test Sample Data'!S175),'Test Sample Data'!S175&lt;35,'Test Sample Data'!S175&gt;0),'Test Sample Data'!S175-'Choose Housekeeping Genes'!T$20,35-'Choose Housekeeping Genes'!T$20),"")</f>
        <v/>
      </c>
      <c r="T175" s="22" t="str">
        <f>IF(SUM('Test Sample Data'!T$3:T$194)&gt;10,IF(AND(ISNUMBER('Test Sample Data'!T175),'Test Sample Data'!T175&lt;35,'Test Sample Data'!T175&gt;0),'Test Sample Data'!T175-'Choose Housekeeping Genes'!U$20,35-'Choose Housekeeping Genes'!U$20),"")</f>
        <v/>
      </c>
      <c r="U175" s="22" t="str">
        <f>IF(SUM('Test Sample Data'!U$3:U$194)&gt;10,IF(AND(ISNUMBER('Test Sample Data'!U175),'Test Sample Data'!U175&lt;35,'Test Sample Data'!U175&gt;0),'Test Sample Data'!U175-'Choose Housekeeping Genes'!V$20,35-'Choose Housekeeping Genes'!V$20),"")</f>
        <v/>
      </c>
      <c r="V175" s="22" t="str">
        <f>IF(SUM('Test Sample Data'!V$3:V$194)&gt;10,IF(AND(ISNUMBER('Test Sample Data'!V175),'Test Sample Data'!V175&lt;35,'Test Sample Data'!V175&gt;0),'Test Sample Data'!V175-'Choose Housekeeping Genes'!W$20,35-'Choose Housekeeping Genes'!W$20),"")</f>
        <v/>
      </c>
      <c r="W175" s="144" t="str">
        <f>'Control Sample Data'!A175</f>
        <v>Ttc39aos1</v>
      </c>
      <c r="X175" s="145" t="s">
        <v>96</v>
      </c>
      <c r="Y175" s="22" t="str">
        <f>IF(SUM('Control Sample Data'!C$3:C$194)&gt;10,IF(AND(ISNUMBER('Control Sample Data'!C175),'Control Sample Data'!C175&lt;35,'Control Sample Data'!C175&gt;0),'Control Sample Data'!C175-'Choose Housekeeping Genes'!AA$20,35-'Choose Housekeeping Genes'!AA$20),"")</f>
        <v/>
      </c>
      <c r="Z175" s="22" t="str">
        <f>IF(SUM('Control Sample Data'!D$3:D$194)&gt;10,IF(AND(ISNUMBER('Control Sample Data'!D175),'Control Sample Data'!D175&lt;35,'Control Sample Data'!D175&gt;0),'Control Sample Data'!D175-'Choose Housekeeping Genes'!AB$20,35-'Choose Housekeeping Genes'!AB$20),"")</f>
        <v/>
      </c>
      <c r="AA175" s="22" t="str">
        <f>IF(SUM('Control Sample Data'!E$3:E$194)&gt;10,IF(AND(ISNUMBER('Control Sample Data'!E175),'Control Sample Data'!E175&lt;35,'Control Sample Data'!E175&gt;0),'Control Sample Data'!E175-'Choose Housekeeping Genes'!AC$20,35-'Choose Housekeeping Genes'!AC$20),"")</f>
        <v/>
      </c>
      <c r="AB175" s="22" t="str">
        <f>IF(SUM('Control Sample Data'!F$3:F$194)&gt;10,IF(AND(ISNUMBER('Control Sample Data'!F175),'Control Sample Data'!F175&lt;35,'Control Sample Data'!F175&gt;0),'Control Sample Data'!F175-'Choose Housekeeping Genes'!AD$20,35-'Choose Housekeeping Genes'!AD$20),"")</f>
        <v/>
      </c>
      <c r="AC175" s="22" t="str">
        <f>IF(SUM('Control Sample Data'!G$3:G$194)&gt;10,IF(AND(ISNUMBER('Control Sample Data'!G175),'Control Sample Data'!G175&lt;35,'Control Sample Data'!G175&gt;0),'Control Sample Data'!G175-'Choose Housekeeping Genes'!AE$20,35-'Choose Housekeeping Genes'!AE$20),"")</f>
        <v/>
      </c>
      <c r="AD175" s="22" t="str">
        <f>IF(SUM('Control Sample Data'!H$3:H$194)&gt;10,IF(AND(ISNUMBER('Control Sample Data'!H175),'Control Sample Data'!H175&lt;35,'Control Sample Data'!H175&gt;0),'Control Sample Data'!H175-'Choose Housekeeping Genes'!AF$20,35-'Choose Housekeeping Genes'!AF$20),"")</f>
        <v/>
      </c>
      <c r="AE175" s="22" t="str">
        <f>IF(SUM('Control Sample Data'!I$3:I$194)&gt;10,IF(AND(ISNUMBER('Control Sample Data'!I175),'Control Sample Data'!I175&lt;35,'Control Sample Data'!I175&gt;0),'Control Sample Data'!I175-'Choose Housekeeping Genes'!AG$20,35-'Choose Housekeeping Genes'!AG$20),"")</f>
        <v/>
      </c>
      <c r="AF175" s="22" t="str">
        <f>IF(SUM('Control Sample Data'!J$3:J$194)&gt;10,IF(AND(ISNUMBER('Control Sample Data'!J175),'Control Sample Data'!J175&lt;35,'Control Sample Data'!J175&gt;0),'Control Sample Data'!J175-'Choose Housekeeping Genes'!AH$20,35-'Choose Housekeeping Genes'!AH$20),"")</f>
        <v/>
      </c>
      <c r="AG175" s="22" t="str">
        <f>IF(SUM('Control Sample Data'!K$3:K$194)&gt;10,IF(AND(ISNUMBER('Control Sample Data'!K175),'Control Sample Data'!K175&lt;35,'Control Sample Data'!K175&gt;0),'Control Sample Data'!K175-'Choose Housekeeping Genes'!AI$20,35-'Choose Housekeeping Genes'!AI$20),"")</f>
        <v/>
      </c>
      <c r="AH175" s="22" t="str">
        <f>IF(SUM('Control Sample Data'!L$3:L$194)&gt;10,IF(AND(ISNUMBER('Control Sample Data'!L175),'Control Sample Data'!L175&lt;35,'Control Sample Data'!L175&gt;0),'Control Sample Data'!L175-'Choose Housekeeping Genes'!AJ$20,35-'Choose Housekeeping Genes'!AJ$20),"")</f>
        <v/>
      </c>
      <c r="AI175" s="22" t="str">
        <f>IF(SUM('Control Sample Data'!M$3:M$194)&gt;10,IF(AND(ISNUMBER('Control Sample Data'!M175),'Control Sample Data'!M175&lt;35,'Control Sample Data'!M175&gt;0),'Control Sample Data'!M175-'Choose Housekeeping Genes'!AK$20,35-'Choose Housekeeping Genes'!AK$20),"")</f>
        <v/>
      </c>
      <c r="AJ175" s="22" t="str">
        <f>IF(SUM('Control Sample Data'!N$3:N$194)&gt;10,IF(AND(ISNUMBER('Control Sample Data'!N175),'Control Sample Data'!N175&lt;35,'Control Sample Data'!N175&gt;0),'Control Sample Data'!N175-'Choose Housekeeping Genes'!AL$20,35-'Choose Housekeeping Genes'!AL$20),"")</f>
        <v/>
      </c>
      <c r="AK175" s="22" t="str">
        <f>IF(SUM('Control Sample Data'!O$3:O$194)&gt;10,IF(AND(ISNUMBER('Control Sample Data'!O175),'Control Sample Data'!O175&lt;35,'Control Sample Data'!O175&gt;0),'Control Sample Data'!O175-'Choose Housekeeping Genes'!AM$20,35-'Choose Housekeeping Genes'!AM$20),"")</f>
        <v/>
      </c>
      <c r="AL175" s="22" t="str">
        <f>IF(SUM('Control Sample Data'!P$3:P$194)&gt;10,IF(AND(ISNUMBER('Control Sample Data'!P175),'Control Sample Data'!P175&lt;35,'Control Sample Data'!P175&gt;0),'Control Sample Data'!P175-'Choose Housekeeping Genes'!AN$20,35-'Choose Housekeeping Genes'!AN$20),"")</f>
        <v/>
      </c>
      <c r="AM175" s="22" t="str">
        <f>IF(SUM('Control Sample Data'!Q$3:Q$194)&gt;10,IF(AND(ISNUMBER('Control Sample Data'!Q175),'Control Sample Data'!Q175&lt;35,'Control Sample Data'!Q175&gt;0),'Control Sample Data'!Q175-'Choose Housekeeping Genes'!AO$20,35-'Choose Housekeeping Genes'!AO$20),"")</f>
        <v/>
      </c>
      <c r="AN175" s="22" t="str">
        <f>IF(SUM('Control Sample Data'!R$3:R$194)&gt;10,IF(AND(ISNUMBER('Control Sample Data'!R175),'Control Sample Data'!R175&lt;35,'Control Sample Data'!R175&gt;0),'Control Sample Data'!R175-'Choose Housekeeping Genes'!AP$20,35-'Choose Housekeeping Genes'!AP$20),"")</f>
        <v/>
      </c>
      <c r="AO175" s="22" t="str">
        <f>IF(SUM('Control Sample Data'!S$3:S$194)&gt;10,IF(AND(ISNUMBER('Control Sample Data'!S175),'Control Sample Data'!S175&lt;35,'Control Sample Data'!S175&gt;0),'Control Sample Data'!S175-'Choose Housekeeping Genes'!AQ$20,35-'Choose Housekeeping Genes'!AQ$20),"")</f>
        <v/>
      </c>
      <c r="AP175" s="22" t="str">
        <f>IF(SUM('Control Sample Data'!T$3:T$194)&gt;10,IF(AND(ISNUMBER('Control Sample Data'!T175),'Control Sample Data'!T175&lt;35,'Control Sample Data'!T175&gt;0),'Control Sample Data'!T175-'Choose Housekeeping Genes'!AR$20,35-'Choose Housekeeping Genes'!AR$20),"")</f>
        <v/>
      </c>
      <c r="AQ175" s="22" t="str">
        <f>IF(SUM('Control Sample Data'!U$3:U$194)&gt;10,IF(AND(ISNUMBER('Control Sample Data'!U175),'Control Sample Data'!U175&lt;35,'Control Sample Data'!U175&gt;0),'Control Sample Data'!U175-'Choose Housekeeping Genes'!AS$20,35-'Choose Housekeeping Genes'!AS$20),"")</f>
        <v/>
      </c>
      <c r="AR175" s="22" t="str">
        <f>IF(SUM('Control Sample Data'!V$3:V$194)&gt;10,IF(AND(ISNUMBER('Control Sample Data'!V175),'Control Sample Data'!V175&lt;35,'Control Sample Data'!V175&gt;0),'Control Sample Data'!V175-'Choose Housekeeping Genes'!AT$20,35-'Choose Housekeeping Genes'!AT$20),"")</f>
        <v/>
      </c>
      <c r="AS175" s="73" t="str">
        <f>'Control Sample Data'!A175</f>
        <v>Ttc39aos1</v>
      </c>
      <c r="AT175" s="21" t="s">
        <v>96</v>
      </c>
      <c r="AU175" s="22" t="str">
        <f ca="1">IF(ISNUMBER(C175-'Choose Housekeeping Genes'!D$12),C175-'Choose Housekeeping Genes'!D$12,"")</f>
        <v/>
      </c>
      <c r="AV175" s="22" t="str">
        <f ca="1">IF(ISNUMBER(D175-'Choose Housekeeping Genes'!E$12),D175-'Choose Housekeeping Genes'!E$12,"")</f>
        <v/>
      </c>
      <c r="AW175" s="22" t="str">
        <f ca="1">IF(ISNUMBER(E175-'Choose Housekeeping Genes'!F$12),E175-'Choose Housekeeping Genes'!F$12,"")</f>
        <v/>
      </c>
      <c r="AX175" s="22" t="str">
        <f ca="1">IF(ISNUMBER(F175-'Choose Housekeeping Genes'!G$12),F175-'Choose Housekeeping Genes'!G$12,"")</f>
        <v/>
      </c>
      <c r="AY175" s="22" t="str">
        <f ca="1">IF(ISNUMBER(G175-'Choose Housekeeping Genes'!H$12),G175-'Choose Housekeeping Genes'!H$12,"")</f>
        <v/>
      </c>
      <c r="AZ175" s="22" t="str">
        <f ca="1">IF(ISNUMBER(H175-'Choose Housekeeping Genes'!I$12),H175-'Choose Housekeeping Genes'!I$12,"")</f>
        <v/>
      </c>
      <c r="BA175" s="22" t="str">
        <f ca="1">IF(ISNUMBER(I175-'Choose Housekeeping Genes'!J$12),I175-'Choose Housekeeping Genes'!J$12,"")</f>
        <v/>
      </c>
      <c r="BB175" s="22" t="str">
        <f ca="1">IF(ISNUMBER(J175-'Choose Housekeeping Genes'!K$12),J175-'Choose Housekeeping Genes'!K$12,"")</f>
        <v/>
      </c>
      <c r="BC175" s="22" t="str">
        <f ca="1">IF(ISNUMBER(K175-'Choose Housekeeping Genes'!L$12),K175-'Choose Housekeeping Genes'!L$12,"")</f>
        <v/>
      </c>
      <c r="BD175" s="22" t="str">
        <f ca="1">IF(ISNUMBER(L175-'Choose Housekeeping Genes'!M$12),L175-'Choose Housekeeping Genes'!M$12,"")</f>
        <v/>
      </c>
      <c r="BE175" s="22" t="str">
        <f ca="1">IF(ISNUMBER(M175-'Choose Housekeeping Genes'!N$12),M175-'Choose Housekeeping Genes'!N$12,"")</f>
        <v/>
      </c>
      <c r="BF175" s="22" t="str">
        <f ca="1">IF(ISNUMBER(N175-'Choose Housekeeping Genes'!O$12),N175-'Choose Housekeeping Genes'!O$12,"")</f>
        <v/>
      </c>
      <c r="BG175" s="22" t="str">
        <f ca="1">IF(ISNUMBER(O175-'Choose Housekeeping Genes'!P$12),O175-'Choose Housekeeping Genes'!P$12,"")</f>
        <v/>
      </c>
      <c r="BH175" s="22" t="str">
        <f ca="1">IF(ISNUMBER(P175-'Choose Housekeeping Genes'!Q$12),P175-'Choose Housekeeping Genes'!Q$12,"")</f>
        <v/>
      </c>
      <c r="BI175" s="22" t="str">
        <f ca="1">IF(ISNUMBER(Q175-'Choose Housekeeping Genes'!R$12),Q175-'Choose Housekeeping Genes'!R$12,"")</f>
        <v/>
      </c>
      <c r="BJ175" s="22" t="str">
        <f ca="1">IF(ISNUMBER(R175-'Choose Housekeeping Genes'!S$12),R175-'Choose Housekeeping Genes'!S$12,"")</f>
        <v/>
      </c>
      <c r="BK175" s="22" t="str">
        <f ca="1">IF(ISNUMBER(S175-'Choose Housekeeping Genes'!T$12),S175-'Choose Housekeeping Genes'!T$12,"")</f>
        <v/>
      </c>
      <c r="BL175" s="22" t="str">
        <f ca="1">IF(ISNUMBER(T175-'Choose Housekeeping Genes'!U$12),T175-'Choose Housekeeping Genes'!U$12,"")</f>
        <v/>
      </c>
      <c r="BM175" s="22" t="str">
        <f ca="1">IF(ISNUMBER(U175-'Choose Housekeeping Genes'!V$12),U175-'Choose Housekeeping Genes'!V$12,"")</f>
        <v/>
      </c>
      <c r="BN175" s="22" t="str">
        <f ca="1">IF(ISNUMBER(V175-'Choose Housekeeping Genes'!W$12),V175-'Choose Housekeeping Genes'!W$12,"")</f>
        <v/>
      </c>
      <c r="BO175" s="147" t="str">
        <f t="shared" si="135"/>
        <v>Ttc39aos1</v>
      </c>
      <c r="BP175" s="145" t="s">
        <v>96</v>
      </c>
      <c r="BQ175" s="22" t="str">
        <f ca="1">IF(ISNUMBER(Y175-'Choose Housekeeping Genes'!AA$12),Y175-'Choose Housekeeping Genes'!AA$12,"")</f>
        <v/>
      </c>
      <c r="BR175" s="22" t="str">
        <f ca="1">IF(ISNUMBER(Z175-'Choose Housekeeping Genes'!AB$12),Z175-'Choose Housekeeping Genes'!AB$12,"")</f>
        <v/>
      </c>
      <c r="BS175" s="22" t="str">
        <f ca="1">IF(ISNUMBER(AA175-'Choose Housekeeping Genes'!AC$12),AA175-'Choose Housekeeping Genes'!AC$12,"")</f>
        <v/>
      </c>
      <c r="BT175" s="22" t="str">
        <f ca="1">IF(ISNUMBER(AB175-'Choose Housekeeping Genes'!AD$12),AB175-'Choose Housekeeping Genes'!AD$12,"")</f>
        <v/>
      </c>
      <c r="BU175" s="22" t="str">
        <f ca="1">IF(ISNUMBER(AC175-'Choose Housekeeping Genes'!AE$12),AC175-'Choose Housekeeping Genes'!AE$12,"")</f>
        <v/>
      </c>
      <c r="BV175" s="22" t="str">
        <f ca="1">IF(ISNUMBER(AD175-'Choose Housekeeping Genes'!AF$12),AD175-'Choose Housekeeping Genes'!AF$12,"")</f>
        <v/>
      </c>
      <c r="BW175" s="22" t="str">
        <f ca="1">IF(ISNUMBER(AE175-'Choose Housekeeping Genes'!AG$12),AE175-'Choose Housekeeping Genes'!AG$12,"")</f>
        <v/>
      </c>
      <c r="BX175" s="22" t="str">
        <f ca="1">IF(ISNUMBER(AF175-'Choose Housekeeping Genes'!AH$12),AF175-'Choose Housekeeping Genes'!AH$12,"")</f>
        <v/>
      </c>
      <c r="BY175" s="22" t="str">
        <f ca="1">IF(ISNUMBER(AG175-'Choose Housekeeping Genes'!AI$12),AG175-'Choose Housekeeping Genes'!AI$12,"")</f>
        <v/>
      </c>
      <c r="BZ175" s="22" t="str">
        <f ca="1">IF(ISNUMBER(AH175-'Choose Housekeeping Genes'!AJ$12),AH175-'Choose Housekeeping Genes'!AJ$12,"")</f>
        <v/>
      </c>
      <c r="CA175" s="22" t="str">
        <f ca="1">IF(ISNUMBER(AI175-'Choose Housekeeping Genes'!AK$12),AI175-'Choose Housekeeping Genes'!AK$12,"")</f>
        <v/>
      </c>
      <c r="CB175" s="22" t="str">
        <f ca="1">IF(ISNUMBER(AJ175-'Choose Housekeeping Genes'!AL$12),AJ175-'Choose Housekeeping Genes'!AL$12,"")</f>
        <v/>
      </c>
      <c r="CC175" s="22" t="str">
        <f ca="1">IF(ISNUMBER(AK175-'Choose Housekeeping Genes'!AM$12),AK175-'Choose Housekeeping Genes'!AM$12,"")</f>
        <v/>
      </c>
      <c r="CD175" s="22" t="str">
        <f ca="1">IF(ISNUMBER(AL175-'Choose Housekeeping Genes'!AN$12),AL175-'Choose Housekeeping Genes'!AN$12,"")</f>
        <v/>
      </c>
      <c r="CE175" s="22" t="str">
        <f ca="1">IF(ISNUMBER(AM175-'Choose Housekeeping Genes'!AO$12),AM175-'Choose Housekeeping Genes'!AO$12,"")</f>
        <v/>
      </c>
      <c r="CF175" s="22" t="str">
        <f ca="1">IF(ISNUMBER(AN175-'Choose Housekeeping Genes'!AP$12),AN175-'Choose Housekeeping Genes'!AP$12,"")</f>
        <v/>
      </c>
      <c r="CG175" s="22" t="str">
        <f ca="1">IF(ISNUMBER(AO175-'Choose Housekeeping Genes'!AQ$12),AO175-'Choose Housekeeping Genes'!AQ$12,"")</f>
        <v/>
      </c>
      <c r="CH175" s="22" t="str">
        <f ca="1">IF(ISNUMBER(AP175-'Choose Housekeeping Genes'!AR$12),AP175-'Choose Housekeeping Genes'!AR$12,"")</f>
        <v/>
      </c>
      <c r="CI175" s="22" t="str">
        <f ca="1">IF(ISNUMBER(AQ175-'Choose Housekeeping Genes'!AS$12),AQ175-'Choose Housekeeping Genes'!AS$12,"")</f>
        <v/>
      </c>
      <c r="CJ175" s="22" t="str">
        <f ca="1">IF(ISNUMBER(AR175-'Choose Housekeeping Genes'!AT$12),AR175-'Choose Housekeeping Genes'!AT$12,"")</f>
        <v/>
      </c>
      <c r="CK175" s="69" t="e">
        <f t="shared" ca="1" si="93"/>
        <v>#DIV/0!</v>
      </c>
      <c r="CL175" s="148" t="e">
        <f t="shared" ca="1" si="94"/>
        <v>#DIV/0!</v>
      </c>
      <c r="DA175" s="73" t="str">
        <f>'Transcript table'!C183</f>
        <v>Ttc39aos1</v>
      </c>
      <c r="DB175" s="21" t="s">
        <v>96</v>
      </c>
      <c r="DC175" s="68" t="str">
        <f t="shared" ca="1" si="95"/>
        <v/>
      </c>
      <c r="DD175" s="68" t="str">
        <f t="shared" ca="1" si="96"/>
        <v/>
      </c>
      <c r="DE175" s="68" t="str">
        <f t="shared" ca="1" si="97"/>
        <v/>
      </c>
      <c r="DF175" s="68" t="str">
        <f t="shared" ca="1" si="98"/>
        <v/>
      </c>
      <c r="DG175" s="68" t="str">
        <f t="shared" ca="1" si="99"/>
        <v/>
      </c>
      <c r="DH175" s="68" t="str">
        <f t="shared" ca="1" si="100"/>
        <v/>
      </c>
      <c r="DI175" s="68" t="str">
        <f t="shared" ca="1" si="101"/>
        <v/>
      </c>
      <c r="DJ175" s="68" t="str">
        <f t="shared" ca="1" si="102"/>
        <v/>
      </c>
      <c r="DK175" s="68" t="str">
        <f t="shared" ca="1" si="103"/>
        <v/>
      </c>
      <c r="DL175" s="68" t="str">
        <f t="shared" ca="1" si="104"/>
        <v/>
      </c>
      <c r="DM175" s="68" t="str">
        <f t="shared" ca="1" si="105"/>
        <v/>
      </c>
      <c r="DN175" s="68" t="str">
        <f t="shared" ca="1" si="106"/>
        <v/>
      </c>
      <c r="DO175" s="68" t="str">
        <f t="shared" ca="1" si="107"/>
        <v/>
      </c>
      <c r="DP175" s="68" t="str">
        <f t="shared" ca="1" si="108"/>
        <v/>
      </c>
      <c r="DQ175" s="68" t="str">
        <f t="shared" ca="1" si="109"/>
        <v/>
      </c>
      <c r="DR175" s="68" t="str">
        <f t="shared" ca="1" si="110"/>
        <v/>
      </c>
      <c r="DS175" s="68" t="str">
        <f t="shared" ca="1" si="111"/>
        <v/>
      </c>
      <c r="DT175" s="68" t="str">
        <f t="shared" ca="1" si="112"/>
        <v/>
      </c>
      <c r="DU175" s="68" t="str">
        <f t="shared" ca="1" si="113"/>
        <v/>
      </c>
      <c r="DV175" s="68" t="str">
        <f t="shared" ca="1" si="114"/>
        <v/>
      </c>
      <c r="DW175" s="146" t="str">
        <f>'Transcript table'!C183</f>
        <v>Ttc39aos1</v>
      </c>
      <c r="DX175" s="145" t="s">
        <v>96</v>
      </c>
      <c r="DY175" s="68" t="str">
        <f t="shared" ca="1" si="115"/>
        <v/>
      </c>
      <c r="DZ175" s="68" t="str">
        <f t="shared" ca="1" si="116"/>
        <v/>
      </c>
      <c r="EA175" s="68" t="str">
        <f t="shared" ca="1" si="117"/>
        <v/>
      </c>
      <c r="EB175" s="68" t="str">
        <f t="shared" ca="1" si="118"/>
        <v/>
      </c>
      <c r="EC175" s="68" t="str">
        <f t="shared" ca="1" si="119"/>
        <v/>
      </c>
      <c r="ED175" s="68" t="str">
        <f t="shared" ca="1" si="120"/>
        <v/>
      </c>
      <c r="EE175" s="68" t="str">
        <f t="shared" ca="1" si="121"/>
        <v/>
      </c>
      <c r="EF175" s="68" t="str">
        <f t="shared" ca="1" si="122"/>
        <v/>
      </c>
      <c r="EG175" s="68" t="str">
        <f t="shared" ca="1" si="123"/>
        <v/>
      </c>
      <c r="EH175" s="68" t="str">
        <f t="shared" ca="1" si="124"/>
        <v/>
      </c>
      <c r="EI175" s="68" t="str">
        <f t="shared" ca="1" si="125"/>
        <v/>
      </c>
      <c r="EJ175" s="68" t="str">
        <f t="shared" ca="1" si="126"/>
        <v/>
      </c>
      <c r="EK175" s="68" t="str">
        <f t="shared" ca="1" si="127"/>
        <v/>
      </c>
      <c r="EL175" s="68" t="str">
        <f t="shared" ca="1" si="128"/>
        <v/>
      </c>
      <c r="EM175" s="68" t="str">
        <f t="shared" ca="1" si="129"/>
        <v/>
      </c>
      <c r="EN175" s="68" t="str">
        <f t="shared" ca="1" si="130"/>
        <v/>
      </c>
      <c r="EO175" s="68" t="str">
        <f t="shared" ca="1" si="131"/>
        <v/>
      </c>
      <c r="EP175" s="68" t="str">
        <f t="shared" ca="1" si="132"/>
        <v/>
      </c>
      <c r="EQ175" s="68" t="str">
        <f t="shared" ca="1" si="133"/>
        <v/>
      </c>
      <c r="ER175" s="68" t="str">
        <f t="shared" ca="1" si="134"/>
        <v/>
      </c>
    </row>
    <row r="176" spans="1:148" ht="12.75" customHeight="1">
      <c r="A176" s="139" t="str">
        <f>'Test Sample Data'!A176</f>
        <v>Tug1-1</v>
      </c>
      <c r="B176" s="141" t="s">
        <v>94</v>
      </c>
      <c r="C176" s="22" t="str">
        <f>IF(SUM('Test Sample Data'!C$3:C$194)&gt;10,IF(AND(ISNUMBER('Test Sample Data'!C176),'Test Sample Data'!C176&lt;35,'Test Sample Data'!C176&gt;0),'Test Sample Data'!C176-'Choose Housekeeping Genes'!D$20,35-'Choose Housekeeping Genes'!D$20),"")</f>
        <v/>
      </c>
      <c r="D176" s="22" t="str">
        <f>IF(SUM('Test Sample Data'!D$3:D$194)&gt;10,IF(AND(ISNUMBER('Test Sample Data'!D176),'Test Sample Data'!D176&lt;35,'Test Sample Data'!D176&gt;0),'Test Sample Data'!D176-'Choose Housekeeping Genes'!E$20,35-'Choose Housekeeping Genes'!E$20),"")</f>
        <v/>
      </c>
      <c r="E176" s="22" t="str">
        <f>IF(SUM('Test Sample Data'!E$3:E$194)&gt;10,IF(AND(ISNUMBER('Test Sample Data'!E176),'Test Sample Data'!E176&lt;35,'Test Sample Data'!E176&gt;0),'Test Sample Data'!E176-'Choose Housekeeping Genes'!F$20,35-'Choose Housekeeping Genes'!F$20),"")</f>
        <v/>
      </c>
      <c r="F176" s="22" t="str">
        <f>IF(SUM('Test Sample Data'!F$3:F$194)&gt;10,IF(AND(ISNUMBER('Test Sample Data'!F176),'Test Sample Data'!F176&lt;35,'Test Sample Data'!F176&gt;0),'Test Sample Data'!F176-'Choose Housekeeping Genes'!G$20,35-'Choose Housekeeping Genes'!G$20),"")</f>
        <v/>
      </c>
      <c r="G176" s="22" t="str">
        <f>IF(SUM('Test Sample Data'!G$3:G$194)&gt;10,IF(AND(ISNUMBER('Test Sample Data'!G176),'Test Sample Data'!G176&lt;35,'Test Sample Data'!G176&gt;0),'Test Sample Data'!G176-'Choose Housekeeping Genes'!H$20,35-'Choose Housekeeping Genes'!H$20),"")</f>
        <v/>
      </c>
      <c r="H176" s="22" t="str">
        <f>IF(SUM('Test Sample Data'!H$3:H$194)&gt;10,IF(AND(ISNUMBER('Test Sample Data'!H176),'Test Sample Data'!H176&lt;35,'Test Sample Data'!H176&gt;0),'Test Sample Data'!H176-'Choose Housekeeping Genes'!I$20,35-'Choose Housekeeping Genes'!I$20),"")</f>
        <v/>
      </c>
      <c r="I176" s="22" t="str">
        <f>IF(SUM('Test Sample Data'!I$3:I$194)&gt;10,IF(AND(ISNUMBER('Test Sample Data'!I176),'Test Sample Data'!I176&lt;35,'Test Sample Data'!I176&gt;0),'Test Sample Data'!I176-'Choose Housekeeping Genes'!J$20,35-'Choose Housekeeping Genes'!J$20),"")</f>
        <v/>
      </c>
      <c r="J176" s="22" t="str">
        <f>IF(SUM('Test Sample Data'!J$3:J$194)&gt;10,IF(AND(ISNUMBER('Test Sample Data'!J176),'Test Sample Data'!J176&lt;35,'Test Sample Data'!J176&gt;0),'Test Sample Data'!J176-'Choose Housekeeping Genes'!K$20,35-'Choose Housekeeping Genes'!K$20),"")</f>
        <v/>
      </c>
      <c r="K176" s="22" t="str">
        <f>IF(SUM('Test Sample Data'!K$3:K$194)&gt;10,IF(AND(ISNUMBER('Test Sample Data'!K176),'Test Sample Data'!K176&lt;35,'Test Sample Data'!K176&gt;0),'Test Sample Data'!K176-'Choose Housekeeping Genes'!L$20,35-'Choose Housekeeping Genes'!L$20),"")</f>
        <v/>
      </c>
      <c r="L176" s="22" t="str">
        <f>IF(SUM('Test Sample Data'!L$3:L$194)&gt;10,IF(AND(ISNUMBER('Test Sample Data'!L176),'Test Sample Data'!L176&lt;35,'Test Sample Data'!L176&gt;0),'Test Sample Data'!L176-'Choose Housekeeping Genes'!M$20,35-'Choose Housekeeping Genes'!M$20),"")</f>
        <v/>
      </c>
      <c r="M176" s="22" t="str">
        <f>IF(SUM('Test Sample Data'!M$3:M$194)&gt;10,IF(AND(ISNUMBER('Test Sample Data'!M176),'Test Sample Data'!M176&lt;35,'Test Sample Data'!M176&gt;0),'Test Sample Data'!M176-'Choose Housekeeping Genes'!N$20,35-'Choose Housekeeping Genes'!N$20),"")</f>
        <v/>
      </c>
      <c r="N176" s="22" t="str">
        <f>IF(SUM('Test Sample Data'!N$3:N$194)&gt;10,IF(AND(ISNUMBER('Test Sample Data'!N176),'Test Sample Data'!N176&lt;35,'Test Sample Data'!N176&gt;0),'Test Sample Data'!N176-'Choose Housekeeping Genes'!O$20,35-'Choose Housekeeping Genes'!O$20),"")</f>
        <v/>
      </c>
      <c r="O176" s="22" t="str">
        <f>IF(SUM('Test Sample Data'!O$3:O$194)&gt;10,IF(AND(ISNUMBER('Test Sample Data'!O176),'Test Sample Data'!O176&lt;35,'Test Sample Data'!O176&gt;0),'Test Sample Data'!O176-'Choose Housekeeping Genes'!P$20,35-'Choose Housekeeping Genes'!P$20),"")</f>
        <v/>
      </c>
      <c r="P176" s="22" t="str">
        <f>IF(SUM('Test Sample Data'!P$3:P$194)&gt;10,IF(AND(ISNUMBER('Test Sample Data'!P176),'Test Sample Data'!P176&lt;35,'Test Sample Data'!P176&gt;0),'Test Sample Data'!P176-'Choose Housekeeping Genes'!Q$20,35-'Choose Housekeeping Genes'!Q$20),"")</f>
        <v/>
      </c>
      <c r="Q176" s="22" t="str">
        <f>IF(SUM('Test Sample Data'!Q$3:Q$194)&gt;10,IF(AND(ISNUMBER('Test Sample Data'!Q176),'Test Sample Data'!Q176&lt;35,'Test Sample Data'!Q176&gt;0),'Test Sample Data'!Q176-'Choose Housekeeping Genes'!R$20,35-'Choose Housekeeping Genes'!R$20),"")</f>
        <v/>
      </c>
      <c r="R176" s="22" t="str">
        <f>IF(SUM('Test Sample Data'!R$3:R$194)&gt;10,IF(AND(ISNUMBER('Test Sample Data'!R176),'Test Sample Data'!R176&lt;35,'Test Sample Data'!R176&gt;0),'Test Sample Data'!R176-'Choose Housekeeping Genes'!S$20,35-'Choose Housekeeping Genes'!S$20),"")</f>
        <v/>
      </c>
      <c r="S176" s="22" t="str">
        <f>IF(SUM('Test Sample Data'!S$3:S$194)&gt;10,IF(AND(ISNUMBER('Test Sample Data'!S176),'Test Sample Data'!S176&lt;35,'Test Sample Data'!S176&gt;0),'Test Sample Data'!S176-'Choose Housekeeping Genes'!T$20,35-'Choose Housekeeping Genes'!T$20),"")</f>
        <v/>
      </c>
      <c r="T176" s="22" t="str">
        <f>IF(SUM('Test Sample Data'!T$3:T$194)&gt;10,IF(AND(ISNUMBER('Test Sample Data'!T176),'Test Sample Data'!T176&lt;35,'Test Sample Data'!T176&gt;0),'Test Sample Data'!T176-'Choose Housekeeping Genes'!U$20,35-'Choose Housekeeping Genes'!U$20),"")</f>
        <v/>
      </c>
      <c r="U176" s="22" t="str">
        <f>IF(SUM('Test Sample Data'!U$3:U$194)&gt;10,IF(AND(ISNUMBER('Test Sample Data'!U176),'Test Sample Data'!U176&lt;35,'Test Sample Data'!U176&gt;0),'Test Sample Data'!U176-'Choose Housekeeping Genes'!V$20,35-'Choose Housekeeping Genes'!V$20),"")</f>
        <v/>
      </c>
      <c r="V176" s="22" t="str">
        <f>IF(SUM('Test Sample Data'!V$3:V$194)&gt;10,IF(AND(ISNUMBER('Test Sample Data'!V176),'Test Sample Data'!V176&lt;35,'Test Sample Data'!V176&gt;0),'Test Sample Data'!V176-'Choose Housekeeping Genes'!W$20,35-'Choose Housekeeping Genes'!W$20),"")</f>
        <v/>
      </c>
      <c r="W176" s="144" t="str">
        <f>'Control Sample Data'!A176</f>
        <v>Tug1-1</v>
      </c>
      <c r="X176" s="145" t="s">
        <v>94</v>
      </c>
      <c r="Y176" s="22" t="str">
        <f>IF(SUM('Control Sample Data'!C$3:C$194)&gt;10,IF(AND(ISNUMBER('Control Sample Data'!C176),'Control Sample Data'!C176&lt;35,'Control Sample Data'!C176&gt;0),'Control Sample Data'!C176-'Choose Housekeeping Genes'!AA$20,35-'Choose Housekeeping Genes'!AA$20),"")</f>
        <v/>
      </c>
      <c r="Z176" s="22" t="str">
        <f>IF(SUM('Control Sample Data'!D$3:D$194)&gt;10,IF(AND(ISNUMBER('Control Sample Data'!D176),'Control Sample Data'!D176&lt;35,'Control Sample Data'!D176&gt;0),'Control Sample Data'!D176-'Choose Housekeeping Genes'!AB$20,35-'Choose Housekeeping Genes'!AB$20),"")</f>
        <v/>
      </c>
      <c r="AA176" s="22" t="str">
        <f>IF(SUM('Control Sample Data'!E$3:E$194)&gt;10,IF(AND(ISNUMBER('Control Sample Data'!E176),'Control Sample Data'!E176&lt;35,'Control Sample Data'!E176&gt;0),'Control Sample Data'!E176-'Choose Housekeeping Genes'!AC$20,35-'Choose Housekeeping Genes'!AC$20),"")</f>
        <v/>
      </c>
      <c r="AB176" s="22" t="str">
        <f>IF(SUM('Control Sample Data'!F$3:F$194)&gt;10,IF(AND(ISNUMBER('Control Sample Data'!F176),'Control Sample Data'!F176&lt;35,'Control Sample Data'!F176&gt;0),'Control Sample Data'!F176-'Choose Housekeeping Genes'!AD$20,35-'Choose Housekeeping Genes'!AD$20),"")</f>
        <v/>
      </c>
      <c r="AC176" s="22" t="str">
        <f>IF(SUM('Control Sample Data'!G$3:G$194)&gt;10,IF(AND(ISNUMBER('Control Sample Data'!G176),'Control Sample Data'!G176&lt;35,'Control Sample Data'!G176&gt;0),'Control Sample Data'!G176-'Choose Housekeeping Genes'!AE$20,35-'Choose Housekeeping Genes'!AE$20),"")</f>
        <v/>
      </c>
      <c r="AD176" s="22" t="str">
        <f>IF(SUM('Control Sample Data'!H$3:H$194)&gt;10,IF(AND(ISNUMBER('Control Sample Data'!H176),'Control Sample Data'!H176&lt;35,'Control Sample Data'!H176&gt;0),'Control Sample Data'!H176-'Choose Housekeeping Genes'!AF$20,35-'Choose Housekeeping Genes'!AF$20),"")</f>
        <v/>
      </c>
      <c r="AE176" s="22" t="str">
        <f>IF(SUM('Control Sample Data'!I$3:I$194)&gt;10,IF(AND(ISNUMBER('Control Sample Data'!I176),'Control Sample Data'!I176&lt;35,'Control Sample Data'!I176&gt;0),'Control Sample Data'!I176-'Choose Housekeeping Genes'!AG$20,35-'Choose Housekeeping Genes'!AG$20),"")</f>
        <v/>
      </c>
      <c r="AF176" s="22" t="str">
        <f>IF(SUM('Control Sample Data'!J$3:J$194)&gt;10,IF(AND(ISNUMBER('Control Sample Data'!J176),'Control Sample Data'!J176&lt;35,'Control Sample Data'!J176&gt;0),'Control Sample Data'!J176-'Choose Housekeeping Genes'!AH$20,35-'Choose Housekeeping Genes'!AH$20),"")</f>
        <v/>
      </c>
      <c r="AG176" s="22" t="str">
        <f>IF(SUM('Control Sample Data'!K$3:K$194)&gt;10,IF(AND(ISNUMBER('Control Sample Data'!K176),'Control Sample Data'!K176&lt;35,'Control Sample Data'!K176&gt;0),'Control Sample Data'!K176-'Choose Housekeeping Genes'!AI$20,35-'Choose Housekeeping Genes'!AI$20),"")</f>
        <v/>
      </c>
      <c r="AH176" s="22" t="str">
        <f>IF(SUM('Control Sample Data'!L$3:L$194)&gt;10,IF(AND(ISNUMBER('Control Sample Data'!L176),'Control Sample Data'!L176&lt;35,'Control Sample Data'!L176&gt;0),'Control Sample Data'!L176-'Choose Housekeeping Genes'!AJ$20,35-'Choose Housekeeping Genes'!AJ$20),"")</f>
        <v/>
      </c>
      <c r="AI176" s="22" t="str">
        <f>IF(SUM('Control Sample Data'!M$3:M$194)&gt;10,IF(AND(ISNUMBER('Control Sample Data'!M176),'Control Sample Data'!M176&lt;35,'Control Sample Data'!M176&gt;0),'Control Sample Data'!M176-'Choose Housekeeping Genes'!AK$20,35-'Choose Housekeeping Genes'!AK$20),"")</f>
        <v/>
      </c>
      <c r="AJ176" s="22" t="str">
        <f>IF(SUM('Control Sample Data'!N$3:N$194)&gt;10,IF(AND(ISNUMBER('Control Sample Data'!N176),'Control Sample Data'!N176&lt;35,'Control Sample Data'!N176&gt;0),'Control Sample Data'!N176-'Choose Housekeeping Genes'!AL$20,35-'Choose Housekeeping Genes'!AL$20),"")</f>
        <v/>
      </c>
      <c r="AK176" s="22" t="str">
        <f>IF(SUM('Control Sample Data'!O$3:O$194)&gt;10,IF(AND(ISNUMBER('Control Sample Data'!O176),'Control Sample Data'!O176&lt;35,'Control Sample Data'!O176&gt;0),'Control Sample Data'!O176-'Choose Housekeeping Genes'!AM$20,35-'Choose Housekeeping Genes'!AM$20),"")</f>
        <v/>
      </c>
      <c r="AL176" s="22" t="str">
        <f>IF(SUM('Control Sample Data'!P$3:P$194)&gt;10,IF(AND(ISNUMBER('Control Sample Data'!P176),'Control Sample Data'!P176&lt;35,'Control Sample Data'!P176&gt;0),'Control Sample Data'!P176-'Choose Housekeeping Genes'!AN$20,35-'Choose Housekeeping Genes'!AN$20),"")</f>
        <v/>
      </c>
      <c r="AM176" s="22" t="str">
        <f>IF(SUM('Control Sample Data'!Q$3:Q$194)&gt;10,IF(AND(ISNUMBER('Control Sample Data'!Q176),'Control Sample Data'!Q176&lt;35,'Control Sample Data'!Q176&gt;0),'Control Sample Data'!Q176-'Choose Housekeeping Genes'!AO$20,35-'Choose Housekeeping Genes'!AO$20),"")</f>
        <v/>
      </c>
      <c r="AN176" s="22" t="str">
        <f>IF(SUM('Control Sample Data'!R$3:R$194)&gt;10,IF(AND(ISNUMBER('Control Sample Data'!R176),'Control Sample Data'!R176&lt;35,'Control Sample Data'!R176&gt;0),'Control Sample Data'!R176-'Choose Housekeeping Genes'!AP$20,35-'Choose Housekeeping Genes'!AP$20),"")</f>
        <v/>
      </c>
      <c r="AO176" s="22" t="str">
        <f>IF(SUM('Control Sample Data'!S$3:S$194)&gt;10,IF(AND(ISNUMBER('Control Sample Data'!S176),'Control Sample Data'!S176&lt;35,'Control Sample Data'!S176&gt;0),'Control Sample Data'!S176-'Choose Housekeeping Genes'!AQ$20,35-'Choose Housekeeping Genes'!AQ$20),"")</f>
        <v/>
      </c>
      <c r="AP176" s="22" t="str">
        <f>IF(SUM('Control Sample Data'!T$3:T$194)&gt;10,IF(AND(ISNUMBER('Control Sample Data'!T176),'Control Sample Data'!T176&lt;35,'Control Sample Data'!T176&gt;0),'Control Sample Data'!T176-'Choose Housekeeping Genes'!AR$20,35-'Choose Housekeeping Genes'!AR$20),"")</f>
        <v/>
      </c>
      <c r="AQ176" s="22" t="str">
        <f>IF(SUM('Control Sample Data'!U$3:U$194)&gt;10,IF(AND(ISNUMBER('Control Sample Data'!U176),'Control Sample Data'!U176&lt;35,'Control Sample Data'!U176&gt;0),'Control Sample Data'!U176-'Choose Housekeeping Genes'!AS$20,35-'Choose Housekeeping Genes'!AS$20),"")</f>
        <v/>
      </c>
      <c r="AR176" s="22" t="str">
        <f>IF(SUM('Control Sample Data'!V$3:V$194)&gt;10,IF(AND(ISNUMBER('Control Sample Data'!V176),'Control Sample Data'!V176&lt;35,'Control Sample Data'!V176&gt;0),'Control Sample Data'!V176-'Choose Housekeeping Genes'!AT$20,35-'Choose Housekeeping Genes'!AT$20),"")</f>
        <v/>
      </c>
      <c r="AS176" s="73" t="str">
        <f>'Control Sample Data'!A176</f>
        <v>Tug1-1</v>
      </c>
      <c r="AT176" s="21" t="s">
        <v>94</v>
      </c>
      <c r="AU176" s="22" t="str">
        <f ca="1">IF(ISNUMBER(C176-'Choose Housekeeping Genes'!D$12),C176-'Choose Housekeeping Genes'!D$12,"")</f>
        <v/>
      </c>
      <c r="AV176" s="22" t="str">
        <f ca="1">IF(ISNUMBER(D176-'Choose Housekeeping Genes'!E$12),D176-'Choose Housekeeping Genes'!E$12,"")</f>
        <v/>
      </c>
      <c r="AW176" s="22" t="str">
        <f ca="1">IF(ISNUMBER(E176-'Choose Housekeeping Genes'!F$12),E176-'Choose Housekeeping Genes'!F$12,"")</f>
        <v/>
      </c>
      <c r="AX176" s="22" t="str">
        <f ca="1">IF(ISNUMBER(F176-'Choose Housekeeping Genes'!G$12),F176-'Choose Housekeeping Genes'!G$12,"")</f>
        <v/>
      </c>
      <c r="AY176" s="22" t="str">
        <f ca="1">IF(ISNUMBER(G176-'Choose Housekeeping Genes'!H$12),G176-'Choose Housekeeping Genes'!H$12,"")</f>
        <v/>
      </c>
      <c r="AZ176" s="22" t="str">
        <f ca="1">IF(ISNUMBER(H176-'Choose Housekeeping Genes'!I$12),H176-'Choose Housekeeping Genes'!I$12,"")</f>
        <v/>
      </c>
      <c r="BA176" s="22" t="str">
        <f ca="1">IF(ISNUMBER(I176-'Choose Housekeeping Genes'!J$12),I176-'Choose Housekeeping Genes'!J$12,"")</f>
        <v/>
      </c>
      <c r="BB176" s="22" t="str">
        <f ca="1">IF(ISNUMBER(J176-'Choose Housekeeping Genes'!K$12),J176-'Choose Housekeeping Genes'!K$12,"")</f>
        <v/>
      </c>
      <c r="BC176" s="22" t="str">
        <f ca="1">IF(ISNUMBER(K176-'Choose Housekeeping Genes'!L$12),K176-'Choose Housekeeping Genes'!L$12,"")</f>
        <v/>
      </c>
      <c r="BD176" s="22" t="str">
        <f ca="1">IF(ISNUMBER(L176-'Choose Housekeeping Genes'!M$12),L176-'Choose Housekeeping Genes'!M$12,"")</f>
        <v/>
      </c>
      <c r="BE176" s="22" t="str">
        <f ca="1">IF(ISNUMBER(M176-'Choose Housekeeping Genes'!N$12),M176-'Choose Housekeeping Genes'!N$12,"")</f>
        <v/>
      </c>
      <c r="BF176" s="22" t="str">
        <f ca="1">IF(ISNUMBER(N176-'Choose Housekeeping Genes'!O$12),N176-'Choose Housekeeping Genes'!O$12,"")</f>
        <v/>
      </c>
      <c r="BG176" s="22" t="str">
        <f ca="1">IF(ISNUMBER(O176-'Choose Housekeeping Genes'!P$12),O176-'Choose Housekeeping Genes'!P$12,"")</f>
        <v/>
      </c>
      <c r="BH176" s="22" t="str">
        <f ca="1">IF(ISNUMBER(P176-'Choose Housekeeping Genes'!Q$12),P176-'Choose Housekeeping Genes'!Q$12,"")</f>
        <v/>
      </c>
      <c r="BI176" s="22" t="str">
        <f ca="1">IF(ISNUMBER(Q176-'Choose Housekeeping Genes'!R$12),Q176-'Choose Housekeeping Genes'!R$12,"")</f>
        <v/>
      </c>
      <c r="BJ176" s="22" t="str">
        <f ca="1">IF(ISNUMBER(R176-'Choose Housekeeping Genes'!S$12),R176-'Choose Housekeeping Genes'!S$12,"")</f>
        <v/>
      </c>
      <c r="BK176" s="22" t="str">
        <f ca="1">IF(ISNUMBER(S176-'Choose Housekeeping Genes'!T$12),S176-'Choose Housekeeping Genes'!T$12,"")</f>
        <v/>
      </c>
      <c r="BL176" s="22" t="str">
        <f ca="1">IF(ISNUMBER(T176-'Choose Housekeeping Genes'!U$12),T176-'Choose Housekeeping Genes'!U$12,"")</f>
        <v/>
      </c>
      <c r="BM176" s="22" t="str">
        <f ca="1">IF(ISNUMBER(U176-'Choose Housekeeping Genes'!V$12),U176-'Choose Housekeeping Genes'!V$12,"")</f>
        <v/>
      </c>
      <c r="BN176" s="22" t="str">
        <f ca="1">IF(ISNUMBER(V176-'Choose Housekeeping Genes'!W$12),V176-'Choose Housekeeping Genes'!W$12,"")</f>
        <v/>
      </c>
      <c r="BO176" s="147" t="str">
        <f t="shared" si="135"/>
        <v>Tug1-1</v>
      </c>
      <c r="BP176" s="145" t="s">
        <v>94</v>
      </c>
      <c r="BQ176" s="22" t="str">
        <f ca="1">IF(ISNUMBER(Y176-'Choose Housekeeping Genes'!AA$12),Y176-'Choose Housekeeping Genes'!AA$12,"")</f>
        <v/>
      </c>
      <c r="BR176" s="22" t="str">
        <f ca="1">IF(ISNUMBER(Z176-'Choose Housekeeping Genes'!AB$12),Z176-'Choose Housekeeping Genes'!AB$12,"")</f>
        <v/>
      </c>
      <c r="BS176" s="22" t="str">
        <f ca="1">IF(ISNUMBER(AA176-'Choose Housekeeping Genes'!AC$12),AA176-'Choose Housekeeping Genes'!AC$12,"")</f>
        <v/>
      </c>
      <c r="BT176" s="22" t="str">
        <f ca="1">IF(ISNUMBER(AB176-'Choose Housekeeping Genes'!AD$12),AB176-'Choose Housekeeping Genes'!AD$12,"")</f>
        <v/>
      </c>
      <c r="BU176" s="22" t="str">
        <f ca="1">IF(ISNUMBER(AC176-'Choose Housekeeping Genes'!AE$12),AC176-'Choose Housekeeping Genes'!AE$12,"")</f>
        <v/>
      </c>
      <c r="BV176" s="22" t="str">
        <f ca="1">IF(ISNUMBER(AD176-'Choose Housekeeping Genes'!AF$12),AD176-'Choose Housekeeping Genes'!AF$12,"")</f>
        <v/>
      </c>
      <c r="BW176" s="22" t="str">
        <f ca="1">IF(ISNUMBER(AE176-'Choose Housekeeping Genes'!AG$12),AE176-'Choose Housekeeping Genes'!AG$12,"")</f>
        <v/>
      </c>
      <c r="BX176" s="22" t="str">
        <f ca="1">IF(ISNUMBER(AF176-'Choose Housekeeping Genes'!AH$12),AF176-'Choose Housekeeping Genes'!AH$12,"")</f>
        <v/>
      </c>
      <c r="BY176" s="22" t="str">
        <f ca="1">IF(ISNUMBER(AG176-'Choose Housekeeping Genes'!AI$12),AG176-'Choose Housekeeping Genes'!AI$12,"")</f>
        <v/>
      </c>
      <c r="BZ176" s="22" t="str">
        <f ca="1">IF(ISNUMBER(AH176-'Choose Housekeeping Genes'!AJ$12),AH176-'Choose Housekeeping Genes'!AJ$12,"")</f>
        <v/>
      </c>
      <c r="CA176" s="22" t="str">
        <f ca="1">IF(ISNUMBER(AI176-'Choose Housekeeping Genes'!AK$12),AI176-'Choose Housekeeping Genes'!AK$12,"")</f>
        <v/>
      </c>
      <c r="CB176" s="22" t="str">
        <f ca="1">IF(ISNUMBER(AJ176-'Choose Housekeeping Genes'!AL$12),AJ176-'Choose Housekeeping Genes'!AL$12,"")</f>
        <v/>
      </c>
      <c r="CC176" s="22" t="str">
        <f ca="1">IF(ISNUMBER(AK176-'Choose Housekeeping Genes'!AM$12),AK176-'Choose Housekeeping Genes'!AM$12,"")</f>
        <v/>
      </c>
      <c r="CD176" s="22" t="str">
        <f ca="1">IF(ISNUMBER(AL176-'Choose Housekeeping Genes'!AN$12),AL176-'Choose Housekeeping Genes'!AN$12,"")</f>
        <v/>
      </c>
      <c r="CE176" s="22" t="str">
        <f ca="1">IF(ISNUMBER(AM176-'Choose Housekeeping Genes'!AO$12),AM176-'Choose Housekeeping Genes'!AO$12,"")</f>
        <v/>
      </c>
      <c r="CF176" s="22" t="str">
        <f ca="1">IF(ISNUMBER(AN176-'Choose Housekeeping Genes'!AP$12),AN176-'Choose Housekeeping Genes'!AP$12,"")</f>
        <v/>
      </c>
      <c r="CG176" s="22" t="str">
        <f ca="1">IF(ISNUMBER(AO176-'Choose Housekeeping Genes'!AQ$12),AO176-'Choose Housekeeping Genes'!AQ$12,"")</f>
        <v/>
      </c>
      <c r="CH176" s="22" t="str">
        <f ca="1">IF(ISNUMBER(AP176-'Choose Housekeeping Genes'!AR$12),AP176-'Choose Housekeeping Genes'!AR$12,"")</f>
        <v/>
      </c>
      <c r="CI176" s="22" t="str">
        <f ca="1">IF(ISNUMBER(AQ176-'Choose Housekeeping Genes'!AS$12),AQ176-'Choose Housekeeping Genes'!AS$12,"")</f>
        <v/>
      </c>
      <c r="CJ176" s="22" t="str">
        <f ca="1">IF(ISNUMBER(AR176-'Choose Housekeeping Genes'!AT$12),AR176-'Choose Housekeeping Genes'!AT$12,"")</f>
        <v/>
      </c>
      <c r="CK176" s="69" t="e">
        <f t="shared" ca="1" si="93"/>
        <v>#DIV/0!</v>
      </c>
      <c r="CL176" s="148" t="e">
        <f t="shared" ca="1" si="94"/>
        <v>#DIV/0!</v>
      </c>
      <c r="DA176" s="73" t="str">
        <f>'Transcript table'!C184</f>
        <v>Tug1-1</v>
      </c>
      <c r="DB176" s="21" t="s">
        <v>94</v>
      </c>
      <c r="DC176" s="68" t="str">
        <f t="shared" ca="1" si="95"/>
        <v/>
      </c>
      <c r="DD176" s="68" t="str">
        <f t="shared" ca="1" si="96"/>
        <v/>
      </c>
      <c r="DE176" s="68" t="str">
        <f t="shared" ca="1" si="97"/>
        <v/>
      </c>
      <c r="DF176" s="68" t="str">
        <f t="shared" ca="1" si="98"/>
        <v/>
      </c>
      <c r="DG176" s="68" t="str">
        <f t="shared" ca="1" si="99"/>
        <v/>
      </c>
      <c r="DH176" s="68" t="str">
        <f t="shared" ca="1" si="100"/>
        <v/>
      </c>
      <c r="DI176" s="68" t="str">
        <f t="shared" ca="1" si="101"/>
        <v/>
      </c>
      <c r="DJ176" s="68" t="str">
        <f t="shared" ca="1" si="102"/>
        <v/>
      </c>
      <c r="DK176" s="68" t="str">
        <f t="shared" ca="1" si="103"/>
        <v/>
      </c>
      <c r="DL176" s="68" t="str">
        <f t="shared" ca="1" si="104"/>
        <v/>
      </c>
      <c r="DM176" s="68" t="str">
        <f t="shared" ca="1" si="105"/>
        <v/>
      </c>
      <c r="DN176" s="68" t="str">
        <f t="shared" ca="1" si="106"/>
        <v/>
      </c>
      <c r="DO176" s="68" t="str">
        <f t="shared" ca="1" si="107"/>
        <v/>
      </c>
      <c r="DP176" s="68" t="str">
        <f t="shared" ca="1" si="108"/>
        <v/>
      </c>
      <c r="DQ176" s="68" t="str">
        <f t="shared" ca="1" si="109"/>
        <v/>
      </c>
      <c r="DR176" s="68" t="str">
        <f t="shared" ca="1" si="110"/>
        <v/>
      </c>
      <c r="DS176" s="68" t="str">
        <f t="shared" ca="1" si="111"/>
        <v/>
      </c>
      <c r="DT176" s="68" t="str">
        <f t="shared" ca="1" si="112"/>
        <v/>
      </c>
      <c r="DU176" s="68" t="str">
        <f t="shared" ca="1" si="113"/>
        <v/>
      </c>
      <c r="DV176" s="68" t="str">
        <f t="shared" ca="1" si="114"/>
        <v/>
      </c>
      <c r="DW176" s="146" t="str">
        <f>'Transcript table'!C184</f>
        <v>Tug1-1</v>
      </c>
      <c r="DX176" s="145" t="s">
        <v>94</v>
      </c>
      <c r="DY176" s="68" t="str">
        <f t="shared" ca="1" si="115"/>
        <v/>
      </c>
      <c r="DZ176" s="68" t="str">
        <f t="shared" ca="1" si="116"/>
        <v/>
      </c>
      <c r="EA176" s="68" t="str">
        <f t="shared" ca="1" si="117"/>
        <v/>
      </c>
      <c r="EB176" s="68" t="str">
        <f t="shared" ca="1" si="118"/>
        <v/>
      </c>
      <c r="EC176" s="68" t="str">
        <f t="shared" ca="1" si="119"/>
        <v/>
      </c>
      <c r="ED176" s="68" t="str">
        <f t="shared" ca="1" si="120"/>
        <v/>
      </c>
      <c r="EE176" s="68" t="str">
        <f t="shared" ca="1" si="121"/>
        <v/>
      </c>
      <c r="EF176" s="68" t="str">
        <f t="shared" ca="1" si="122"/>
        <v/>
      </c>
      <c r="EG176" s="68" t="str">
        <f t="shared" ca="1" si="123"/>
        <v/>
      </c>
      <c r="EH176" s="68" t="str">
        <f t="shared" ca="1" si="124"/>
        <v/>
      </c>
      <c r="EI176" s="68" t="str">
        <f t="shared" ca="1" si="125"/>
        <v/>
      </c>
      <c r="EJ176" s="68" t="str">
        <f t="shared" ca="1" si="126"/>
        <v/>
      </c>
      <c r="EK176" s="68" t="str">
        <f t="shared" ca="1" si="127"/>
        <v/>
      </c>
      <c r="EL176" s="68" t="str">
        <f t="shared" ca="1" si="128"/>
        <v/>
      </c>
      <c r="EM176" s="68" t="str">
        <f t="shared" ca="1" si="129"/>
        <v/>
      </c>
      <c r="EN176" s="68" t="str">
        <f t="shared" ca="1" si="130"/>
        <v/>
      </c>
      <c r="EO176" s="68" t="str">
        <f t="shared" ca="1" si="131"/>
        <v/>
      </c>
      <c r="EP176" s="68" t="str">
        <f t="shared" ca="1" si="132"/>
        <v/>
      </c>
      <c r="EQ176" s="68" t="str">
        <f t="shared" ca="1" si="133"/>
        <v/>
      </c>
      <c r="ER176" s="68" t="str">
        <f t="shared" ca="1" si="134"/>
        <v/>
      </c>
    </row>
    <row r="177" spans="1:148" ht="12.75" customHeight="1">
      <c r="A177" s="139" t="str">
        <f>'Test Sample Data'!A177</f>
        <v>Tug1-2</v>
      </c>
      <c r="B177" s="141" t="s">
        <v>92</v>
      </c>
      <c r="C177" s="22" t="str">
        <f>IF(SUM('Test Sample Data'!C$3:C$194)&gt;10,IF(AND(ISNUMBER('Test Sample Data'!C177),'Test Sample Data'!C177&lt;35,'Test Sample Data'!C177&gt;0),'Test Sample Data'!C177-'Choose Housekeeping Genes'!D$20,35-'Choose Housekeeping Genes'!D$20),"")</f>
        <v/>
      </c>
      <c r="D177" s="22" t="str">
        <f>IF(SUM('Test Sample Data'!D$3:D$194)&gt;10,IF(AND(ISNUMBER('Test Sample Data'!D177),'Test Sample Data'!D177&lt;35,'Test Sample Data'!D177&gt;0),'Test Sample Data'!D177-'Choose Housekeeping Genes'!E$20,35-'Choose Housekeeping Genes'!E$20),"")</f>
        <v/>
      </c>
      <c r="E177" s="22" t="str">
        <f>IF(SUM('Test Sample Data'!E$3:E$194)&gt;10,IF(AND(ISNUMBER('Test Sample Data'!E177),'Test Sample Data'!E177&lt;35,'Test Sample Data'!E177&gt;0),'Test Sample Data'!E177-'Choose Housekeeping Genes'!F$20,35-'Choose Housekeeping Genes'!F$20),"")</f>
        <v/>
      </c>
      <c r="F177" s="22" t="str">
        <f>IF(SUM('Test Sample Data'!F$3:F$194)&gt;10,IF(AND(ISNUMBER('Test Sample Data'!F177),'Test Sample Data'!F177&lt;35,'Test Sample Data'!F177&gt;0),'Test Sample Data'!F177-'Choose Housekeeping Genes'!G$20,35-'Choose Housekeeping Genes'!G$20),"")</f>
        <v/>
      </c>
      <c r="G177" s="22" t="str">
        <f>IF(SUM('Test Sample Data'!G$3:G$194)&gt;10,IF(AND(ISNUMBER('Test Sample Data'!G177),'Test Sample Data'!G177&lt;35,'Test Sample Data'!G177&gt;0),'Test Sample Data'!G177-'Choose Housekeeping Genes'!H$20,35-'Choose Housekeeping Genes'!H$20),"")</f>
        <v/>
      </c>
      <c r="H177" s="22" t="str">
        <f>IF(SUM('Test Sample Data'!H$3:H$194)&gt;10,IF(AND(ISNUMBER('Test Sample Data'!H177),'Test Sample Data'!H177&lt;35,'Test Sample Data'!H177&gt;0),'Test Sample Data'!H177-'Choose Housekeeping Genes'!I$20,35-'Choose Housekeeping Genes'!I$20),"")</f>
        <v/>
      </c>
      <c r="I177" s="22" t="str">
        <f>IF(SUM('Test Sample Data'!I$3:I$194)&gt;10,IF(AND(ISNUMBER('Test Sample Data'!I177),'Test Sample Data'!I177&lt;35,'Test Sample Data'!I177&gt;0),'Test Sample Data'!I177-'Choose Housekeeping Genes'!J$20,35-'Choose Housekeeping Genes'!J$20),"")</f>
        <v/>
      </c>
      <c r="J177" s="22" t="str">
        <f>IF(SUM('Test Sample Data'!J$3:J$194)&gt;10,IF(AND(ISNUMBER('Test Sample Data'!J177),'Test Sample Data'!J177&lt;35,'Test Sample Data'!J177&gt;0),'Test Sample Data'!J177-'Choose Housekeeping Genes'!K$20,35-'Choose Housekeeping Genes'!K$20),"")</f>
        <v/>
      </c>
      <c r="K177" s="22" t="str">
        <f>IF(SUM('Test Sample Data'!K$3:K$194)&gt;10,IF(AND(ISNUMBER('Test Sample Data'!K177),'Test Sample Data'!K177&lt;35,'Test Sample Data'!K177&gt;0),'Test Sample Data'!K177-'Choose Housekeeping Genes'!L$20,35-'Choose Housekeeping Genes'!L$20),"")</f>
        <v/>
      </c>
      <c r="L177" s="22" t="str">
        <f>IF(SUM('Test Sample Data'!L$3:L$194)&gt;10,IF(AND(ISNUMBER('Test Sample Data'!L177),'Test Sample Data'!L177&lt;35,'Test Sample Data'!L177&gt;0),'Test Sample Data'!L177-'Choose Housekeeping Genes'!M$20,35-'Choose Housekeeping Genes'!M$20),"")</f>
        <v/>
      </c>
      <c r="M177" s="22" t="str">
        <f>IF(SUM('Test Sample Data'!M$3:M$194)&gt;10,IF(AND(ISNUMBER('Test Sample Data'!M177),'Test Sample Data'!M177&lt;35,'Test Sample Data'!M177&gt;0),'Test Sample Data'!M177-'Choose Housekeeping Genes'!N$20,35-'Choose Housekeeping Genes'!N$20),"")</f>
        <v/>
      </c>
      <c r="N177" s="22" t="str">
        <f>IF(SUM('Test Sample Data'!N$3:N$194)&gt;10,IF(AND(ISNUMBER('Test Sample Data'!N177),'Test Sample Data'!N177&lt;35,'Test Sample Data'!N177&gt;0),'Test Sample Data'!N177-'Choose Housekeeping Genes'!O$20,35-'Choose Housekeeping Genes'!O$20),"")</f>
        <v/>
      </c>
      <c r="O177" s="22" t="str">
        <f>IF(SUM('Test Sample Data'!O$3:O$194)&gt;10,IF(AND(ISNUMBER('Test Sample Data'!O177),'Test Sample Data'!O177&lt;35,'Test Sample Data'!O177&gt;0),'Test Sample Data'!O177-'Choose Housekeeping Genes'!P$20,35-'Choose Housekeeping Genes'!P$20),"")</f>
        <v/>
      </c>
      <c r="P177" s="22" t="str">
        <f>IF(SUM('Test Sample Data'!P$3:P$194)&gt;10,IF(AND(ISNUMBER('Test Sample Data'!P177),'Test Sample Data'!P177&lt;35,'Test Sample Data'!P177&gt;0),'Test Sample Data'!P177-'Choose Housekeeping Genes'!Q$20,35-'Choose Housekeeping Genes'!Q$20),"")</f>
        <v/>
      </c>
      <c r="Q177" s="22" t="str">
        <f>IF(SUM('Test Sample Data'!Q$3:Q$194)&gt;10,IF(AND(ISNUMBER('Test Sample Data'!Q177),'Test Sample Data'!Q177&lt;35,'Test Sample Data'!Q177&gt;0),'Test Sample Data'!Q177-'Choose Housekeeping Genes'!R$20,35-'Choose Housekeeping Genes'!R$20),"")</f>
        <v/>
      </c>
      <c r="R177" s="22" t="str">
        <f>IF(SUM('Test Sample Data'!R$3:R$194)&gt;10,IF(AND(ISNUMBER('Test Sample Data'!R177),'Test Sample Data'!R177&lt;35,'Test Sample Data'!R177&gt;0),'Test Sample Data'!R177-'Choose Housekeeping Genes'!S$20,35-'Choose Housekeeping Genes'!S$20),"")</f>
        <v/>
      </c>
      <c r="S177" s="22" t="str">
        <f>IF(SUM('Test Sample Data'!S$3:S$194)&gt;10,IF(AND(ISNUMBER('Test Sample Data'!S177),'Test Sample Data'!S177&lt;35,'Test Sample Data'!S177&gt;0),'Test Sample Data'!S177-'Choose Housekeeping Genes'!T$20,35-'Choose Housekeeping Genes'!T$20),"")</f>
        <v/>
      </c>
      <c r="T177" s="22" t="str">
        <f>IF(SUM('Test Sample Data'!T$3:T$194)&gt;10,IF(AND(ISNUMBER('Test Sample Data'!T177),'Test Sample Data'!T177&lt;35,'Test Sample Data'!T177&gt;0),'Test Sample Data'!T177-'Choose Housekeeping Genes'!U$20,35-'Choose Housekeeping Genes'!U$20),"")</f>
        <v/>
      </c>
      <c r="U177" s="22" t="str">
        <f>IF(SUM('Test Sample Data'!U$3:U$194)&gt;10,IF(AND(ISNUMBER('Test Sample Data'!U177),'Test Sample Data'!U177&lt;35,'Test Sample Data'!U177&gt;0),'Test Sample Data'!U177-'Choose Housekeeping Genes'!V$20,35-'Choose Housekeeping Genes'!V$20),"")</f>
        <v/>
      </c>
      <c r="V177" s="22" t="str">
        <f>IF(SUM('Test Sample Data'!V$3:V$194)&gt;10,IF(AND(ISNUMBER('Test Sample Data'!V177),'Test Sample Data'!V177&lt;35,'Test Sample Data'!V177&gt;0),'Test Sample Data'!V177-'Choose Housekeeping Genes'!W$20,35-'Choose Housekeeping Genes'!W$20),"")</f>
        <v/>
      </c>
      <c r="W177" s="144" t="str">
        <f>'Control Sample Data'!A177</f>
        <v>Tug1-2</v>
      </c>
      <c r="X177" s="145" t="s">
        <v>92</v>
      </c>
      <c r="Y177" s="22" t="str">
        <f>IF(SUM('Control Sample Data'!C$3:C$194)&gt;10,IF(AND(ISNUMBER('Control Sample Data'!C177),'Control Sample Data'!C177&lt;35,'Control Sample Data'!C177&gt;0),'Control Sample Data'!C177-'Choose Housekeeping Genes'!AA$20,35-'Choose Housekeeping Genes'!AA$20),"")</f>
        <v/>
      </c>
      <c r="Z177" s="22" t="str">
        <f>IF(SUM('Control Sample Data'!D$3:D$194)&gt;10,IF(AND(ISNUMBER('Control Sample Data'!D177),'Control Sample Data'!D177&lt;35,'Control Sample Data'!D177&gt;0),'Control Sample Data'!D177-'Choose Housekeeping Genes'!AB$20,35-'Choose Housekeeping Genes'!AB$20),"")</f>
        <v/>
      </c>
      <c r="AA177" s="22" t="str">
        <f>IF(SUM('Control Sample Data'!E$3:E$194)&gt;10,IF(AND(ISNUMBER('Control Sample Data'!E177),'Control Sample Data'!E177&lt;35,'Control Sample Data'!E177&gt;0),'Control Sample Data'!E177-'Choose Housekeeping Genes'!AC$20,35-'Choose Housekeeping Genes'!AC$20),"")</f>
        <v/>
      </c>
      <c r="AB177" s="22" t="str">
        <f>IF(SUM('Control Sample Data'!F$3:F$194)&gt;10,IF(AND(ISNUMBER('Control Sample Data'!F177),'Control Sample Data'!F177&lt;35,'Control Sample Data'!F177&gt;0),'Control Sample Data'!F177-'Choose Housekeeping Genes'!AD$20,35-'Choose Housekeeping Genes'!AD$20),"")</f>
        <v/>
      </c>
      <c r="AC177" s="22" t="str">
        <f>IF(SUM('Control Sample Data'!G$3:G$194)&gt;10,IF(AND(ISNUMBER('Control Sample Data'!G177),'Control Sample Data'!G177&lt;35,'Control Sample Data'!G177&gt;0),'Control Sample Data'!G177-'Choose Housekeeping Genes'!AE$20,35-'Choose Housekeeping Genes'!AE$20),"")</f>
        <v/>
      </c>
      <c r="AD177" s="22" t="str">
        <f>IF(SUM('Control Sample Data'!H$3:H$194)&gt;10,IF(AND(ISNUMBER('Control Sample Data'!H177),'Control Sample Data'!H177&lt;35,'Control Sample Data'!H177&gt;0),'Control Sample Data'!H177-'Choose Housekeeping Genes'!AF$20,35-'Choose Housekeeping Genes'!AF$20),"")</f>
        <v/>
      </c>
      <c r="AE177" s="22" t="str">
        <f>IF(SUM('Control Sample Data'!I$3:I$194)&gt;10,IF(AND(ISNUMBER('Control Sample Data'!I177),'Control Sample Data'!I177&lt;35,'Control Sample Data'!I177&gt;0),'Control Sample Data'!I177-'Choose Housekeeping Genes'!AG$20,35-'Choose Housekeeping Genes'!AG$20),"")</f>
        <v/>
      </c>
      <c r="AF177" s="22" t="str">
        <f>IF(SUM('Control Sample Data'!J$3:J$194)&gt;10,IF(AND(ISNUMBER('Control Sample Data'!J177),'Control Sample Data'!J177&lt;35,'Control Sample Data'!J177&gt;0),'Control Sample Data'!J177-'Choose Housekeeping Genes'!AH$20,35-'Choose Housekeeping Genes'!AH$20),"")</f>
        <v/>
      </c>
      <c r="AG177" s="22" t="str">
        <f>IF(SUM('Control Sample Data'!K$3:K$194)&gt;10,IF(AND(ISNUMBER('Control Sample Data'!K177),'Control Sample Data'!K177&lt;35,'Control Sample Data'!K177&gt;0),'Control Sample Data'!K177-'Choose Housekeeping Genes'!AI$20,35-'Choose Housekeeping Genes'!AI$20),"")</f>
        <v/>
      </c>
      <c r="AH177" s="22" t="str">
        <f>IF(SUM('Control Sample Data'!L$3:L$194)&gt;10,IF(AND(ISNUMBER('Control Sample Data'!L177),'Control Sample Data'!L177&lt;35,'Control Sample Data'!L177&gt;0),'Control Sample Data'!L177-'Choose Housekeeping Genes'!AJ$20,35-'Choose Housekeeping Genes'!AJ$20),"")</f>
        <v/>
      </c>
      <c r="AI177" s="22" t="str">
        <f>IF(SUM('Control Sample Data'!M$3:M$194)&gt;10,IF(AND(ISNUMBER('Control Sample Data'!M177),'Control Sample Data'!M177&lt;35,'Control Sample Data'!M177&gt;0),'Control Sample Data'!M177-'Choose Housekeeping Genes'!AK$20,35-'Choose Housekeeping Genes'!AK$20),"")</f>
        <v/>
      </c>
      <c r="AJ177" s="22" t="str">
        <f>IF(SUM('Control Sample Data'!N$3:N$194)&gt;10,IF(AND(ISNUMBER('Control Sample Data'!N177),'Control Sample Data'!N177&lt;35,'Control Sample Data'!N177&gt;0),'Control Sample Data'!N177-'Choose Housekeeping Genes'!AL$20,35-'Choose Housekeeping Genes'!AL$20),"")</f>
        <v/>
      </c>
      <c r="AK177" s="22" t="str">
        <f>IF(SUM('Control Sample Data'!O$3:O$194)&gt;10,IF(AND(ISNUMBER('Control Sample Data'!O177),'Control Sample Data'!O177&lt;35,'Control Sample Data'!O177&gt;0),'Control Sample Data'!O177-'Choose Housekeeping Genes'!AM$20,35-'Choose Housekeeping Genes'!AM$20),"")</f>
        <v/>
      </c>
      <c r="AL177" s="22" t="str">
        <f>IF(SUM('Control Sample Data'!P$3:P$194)&gt;10,IF(AND(ISNUMBER('Control Sample Data'!P177),'Control Sample Data'!P177&lt;35,'Control Sample Data'!P177&gt;0),'Control Sample Data'!P177-'Choose Housekeeping Genes'!AN$20,35-'Choose Housekeeping Genes'!AN$20),"")</f>
        <v/>
      </c>
      <c r="AM177" s="22" t="str">
        <f>IF(SUM('Control Sample Data'!Q$3:Q$194)&gt;10,IF(AND(ISNUMBER('Control Sample Data'!Q177),'Control Sample Data'!Q177&lt;35,'Control Sample Data'!Q177&gt;0),'Control Sample Data'!Q177-'Choose Housekeeping Genes'!AO$20,35-'Choose Housekeeping Genes'!AO$20),"")</f>
        <v/>
      </c>
      <c r="AN177" s="22" t="str">
        <f>IF(SUM('Control Sample Data'!R$3:R$194)&gt;10,IF(AND(ISNUMBER('Control Sample Data'!R177),'Control Sample Data'!R177&lt;35,'Control Sample Data'!R177&gt;0),'Control Sample Data'!R177-'Choose Housekeeping Genes'!AP$20,35-'Choose Housekeeping Genes'!AP$20),"")</f>
        <v/>
      </c>
      <c r="AO177" s="22" t="str">
        <f>IF(SUM('Control Sample Data'!S$3:S$194)&gt;10,IF(AND(ISNUMBER('Control Sample Data'!S177),'Control Sample Data'!S177&lt;35,'Control Sample Data'!S177&gt;0),'Control Sample Data'!S177-'Choose Housekeeping Genes'!AQ$20,35-'Choose Housekeeping Genes'!AQ$20),"")</f>
        <v/>
      </c>
      <c r="AP177" s="22" t="str">
        <f>IF(SUM('Control Sample Data'!T$3:T$194)&gt;10,IF(AND(ISNUMBER('Control Sample Data'!T177),'Control Sample Data'!T177&lt;35,'Control Sample Data'!T177&gt;0),'Control Sample Data'!T177-'Choose Housekeeping Genes'!AR$20,35-'Choose Housekeeping Genes'!AR$20),"")</f>
        <v/>
      </c>
      <c r="AQ177" s="22" t="str">
        <f>IF(SUM('Control Sample Data'!U$3:U$194)&gt;10,IF(AND(ISNUMBER('Control Sample Data'!U177),'Control Sample Data'!U177&lt;35,'Control Sample Data'!U177&gt;0),'Control Sample Data'!U177-'Choose Housekeeping Genes'!AS$20,35-'Choose Housekeeping Genes'!AS$20),"")</f>
        <v/>
      </c>
      <c r="AR177" s="22" t="str">
        <f>IF(SUM('Control Sample Data'!V$3:V$194)&gt;10,IF(AND(ISNUMBER('Control Sample Data'!V177),'Control Sample Data'!V177&lt;35,'Control Sample Data'!V177&gt;0),'Control Sample Data'!V177-'Choose Housekeeping Genes'!AT$20,35-'Choose Housekeeping Genes'!AT$20),"")</f>
        <v/>
      </c>
      <c r="AS177" s="73" t="str">
        <f>'Control Sample Data'!A177</f>
        <v>Tug1-2</v>
      </c>
      <c r="AT177" s="21" t="s">
        <v>92</v>
      </c>
      <c r="AU177" s="22" t="str">
        <f ca="1">IF(ISNUMBER(C177-'Choose Housekeeping Genes'!D$12),C177-'Choose Housekeeping Genes'!D$12,"")</f>
        <v/>
      </c>
      <c r="AV177" s="22" t="str">
        <f ca="1">IF(ISNUMBER(D177-'Choose Housekeeping Genes'!E$12),D177-'Choose Housekeeping Genes'!E$12,"")</f>
        <v/>
      </c>
      <c r="AW177" s="22" t="str">
        <f ca="1">IF(ISNUMBER(E177-'Choose Housekeeping Genes'!F$12),E177-'Choose Housekeeping Genes'!F$12,"")</f>
        <v/>
      </c>
      <c r="AX177" s="22" t="str">
        <f ca="1">IF(ISNUMBER(F177-'Choose Housekeeping Genes'!G$12),F177-'Choose Housekeeping Genes'!G$12,"")</f>
        <v/>
      </c>
      <c r="AY177" s="22" t="str">
        <f ca="1">IF(ISNUMBER(G177-'Choose Housekeeping Genes'!H$12),G177-'Choose Housekeeping Genes'!H$12,"")</f>
        <v/>
      </c>
      <c r="AZ177" s="22" t="str">
        <f ca="1">IF(ISNUMBER(H177-'Choose Housekeeping Genes'!I$12),H177-'Choose Housekeeping Genes'!I$12,"")</f>
        <v/>
      </c>
      <c r="BA177" s="22" t="str">
        <f ca="1">IF(ISNUMBER(I177-'Choose Housekeeping Genes'!J$12),I177-'Choose Housekeeping Genes'!J$12,"")</f>
        <v/>
      </c>
      <c r="BB177" s="22" t="str">
        <f ca="1">IF(ISNUMBER(J177-'Choose Housekeeping Genes'!K$12),J177-'Choose Housekeeping Genes'!K$12,"")</f>
        <v/>
      </c>
      <c r="BC177" s="22" t="str">
        <f ca="1">IF(ISNUMBER(K177-'Choose Housekeeping Genes'!L$12),K177-'Choose Housekeeping Genes'!L$12,"")</f>
        <v/>
      </c>
      <c r="BD177" s="22" t="str">
        <f ca="1">IF(ISNUMBER(L177-'Choose Housekeeping Genes'!M$12),L177-'Choose Housekeeping Genes'!M$12,"")</f>
        <v/>
      </c>
      <c r="BE177" s="22" t="str">
        <f ca="1">IF(ISNUMBER(M177-'Choose Housekeeping Genes'!N$12),M177-'Choose Housekeeping Genes'!N$12,"")</f>
        <v/>
      </c>
      <c r="BF177" s="22" t="str">
        <f ca="1">IF(ISNUMBER(N177-'Choose Housekeeping Genes'!O$12),N177-'Choose Housekeeping Genes'!O$12,"")</f>
        <v/>
      </c>
      <c r="BG177" s="22" t="str">
        <f ca="1">IF(ISNUMBER(O177-'Choose Housekeeping Genes'!P$12),O177-'Choose Housekeeping Genes'!P$12,"")</f>
        <v/>
      </c>
      <c r="BH177" s="22" t="str">
        <f ca="1">IF(ISNUMBER(P177-'Choose Housekeeping Genes'!Q$12),P177-'Choose Housekeeping Genes'!Q$12,"")</f>
        <v/>
      </c>
      <c r="BI177" s="22" t="str">
        <f ca="1">IF(ISNUMBER(Q177-'Choose Housekeeping Genes'!R$12),Q177-'Choose Housekeeping Genes'!R$12,"")</f>
        <v/>
      </c>
      <c r="BJ177" s="22" t="str">
        <f ca="1">IF(ISNUMBER(R177-'Choose Housekeeping Genes'!S$12),R177-'Choose Housekeeping Genes'!S$12,"")</f>
        <v/>
      </c>
      <c r="BK177" s="22" t="str">
        <f ca="1">IF(ISNUMBER(S177-'Choose Housekeeping Genes'!T$12),S177-'Choose Housekeeping Genes'!T$12,"")</f>
        <v/>
      </c>
      <c r="BL177" s="22" t="str">
        <f ca="1">IF(ISNUMBER(T177-'Choose Housekeeping Genes'!U$12),T177-'Choose Housekeeping Genes'!U$12,"")</f>
        <v/>
      </c>
      <c r="BM177" s="22" t="str">
        <f ca="1">IF(ISNUMBER(U177-'Choose Housekeeping Genes'!V$12),U177-'Choose Housekeeping Genes'!V$12,"")</f>
        <v/>
      </c>
      <c r="BN177" s="22" t="str">
        <f ca="1">IF(ISNUMBER(V177-'Choose Housekeeping Genes'!W$12),V177-'Choose Housekeeping Genes'!W$12,"")</f>
        <v/>
      </c>
      <c r="BO177" s="147" t="str">
        <f t="shared" si="135"/>
        <v>Tug1-2</v>
      </c>
      <c r="BP177" s="145" t="s">
        <v>92</v>
      </c>
      <c r="BQ177" s="22" t="str">
        <f ca="1">IF(ISNUMBER(Y177-'Choose Housekeeping Genes'!AA$12),Y177-'Choose Housekeeping Genes'!AA$12,"")</f>
        <v/>
      </c>
      <c r="BR177" s="22" t="str">
        <f ca="1">IF(ISNUMBER(Z177-'Choose Housekeeping Genes'!AB$12),Z177-'Choose Housekeeping Genes'!AB$12,"")</f>
        <v/>
      </c>
      <c r="BS177" s="22" t="str">
        <f ca="1">IF(ISNUMBER(AA177-'Choose Housekeeping Genes'!AC$12),AA177-'Choose Housekeeping Genes'!AC$12,"")</f>
        <v/>
      </c>
      <c r="BT177" s="22" t="str">
        <f ca="1">IF(ISNUMBER(AB177-'Choose Housekeeping Genes'!AD$12),AB177-'Choose Housekeeping Genes'!AD$12,"")</f>
        <v/>
      </c>
      <c r="BU177" s="22" t="str">
        <f ca="1">IF(ISNUMBER(AC177-'Choose Housekeeping Genes'!AE$12),AC177-'Choose Housekeeping Genes'!AE$12,"")</f>
        <v/>
      </c>
      <c r="BV177" s="22" t="str">
        <f ca="1">IF(ISNUMBER(AD177-'Choose Housekeeping Genes'!AF$12),AD177-'Choose Housekeeping Genes'!AF$12,"")</f>
        <v/>
      </c>
      <c r="BW177" s="22" t="str">
        <f ca="1">IF(ISNUMBER(AE177-'Choose Housekeeping Genes'!AG$12),AE177-'Choose Housekeeping Genes'!AG$12,"")</f>
        <v/>
      </c>
      <c r="BX177" s="22" t="str">
        <f ca="1">IF(ISNUMBER(AF177-'Choose Housekeeping Genes'!AH$12),AF177-'Choose Housekeeping Genes'!AH$12,"")</f>
        <v/>
      </c>
      <c r="BY177" s="22" t="str">
        <f ca="1">IF(ISNUMBER(AG177-'Choose Housekeeping Genes'!AI$12),AG177-'Choose Housekeeping Genes'!AI$12,"")</f>
        <v/>
      </c>
      <c r="BZ177" s="22" t="str">
        <f ca="1">IF(ISNUMBER(AH177-'Choose Housekeeping Genes'!AJ$12),AH177-'Choose Housekeeping Genes'!AJ$12,"")</f>
        <v/>
      </c>
      <c r="CA177" s="22" t="str">
        <f ca="1">IF(ISNUMBER(AI177-'Choose Housekeeping Genes'!AK$12),AI177-'Choose Housekeeping Genes'!AK$12,"")</f>
        <v/>
      </c>
      <c r="CB177" s="22" t="str">
        <f ca="1">IF(ISNUMBER(AJ177-'Choose Housekeeping Genes'!AL$12),AJ177-'Choose Housekeeping Genes'!AL$12,"")</f>
        <v/>
      </c>
      <c r="CC177" s="22" t="str">
        <f ca="1">IF(ISNUMBER(AK177-'Choose Housekeeping Genes'!AM$12),AK177-'Choose Housekeeping Genes'!AM$12,"")</f>
        <v/>
      </c>
      <c r="CD177" s="22" t="str">
        <f ca="1">IF(ISNUMBER(AL177-'Choose Housekeeping Genes'!AN$12),AL177-'Choose Housekeeping Genes'!AN$12,"")</f>
        <v/>
      </c>
      <c r="CE177" s="22" t="str">
        <f ca="1">IF(ISNUMBER(AM177-'Choose Housekeeping Genes'!AO$12),AM177-'Choose Housekeeping Genes'!AO$12,"")</f>
        <v/>
      </c>
      <c r="CF177" s="22" t="str">
        <f ca="1">IF(ISNUMBER(AN177-'Choose Housekeeping Genes'!AP$12),AN177-'Choose Housekeeping Genes'!AP$12,"")</f>
        <v/>
      </c>
      <c r="CG177" s="22" t="str">
        <f ca="1">IF(ISNUMBER(AO177-'Choose Housekeeping Genes'!AQ$12),AO177-'Choose Housekeeping Genes'!AQ$12,"")</f>
        <v/>
      </c>
      <c r="CH177" s="22" t="str">
        <f ca="1">IF(ISNUMBER(AP177-'Choose Housekeeping Genes'!AR$12),AP177-'Choose Housekeeping Genes'!AR$12,"")</f>
        <v/>
      </c>
      <c r="CI177" s="22" t="str">
        <f ca="1">IF(ISNUMBER(AQ177-'Choose Housekeeping Genes'!AS$12),AQ177-'Choose Housekeeping Genes'!AS$12,"")</f>
        <v/>
      </c>
      <c r="CJ177" s="22" t="str">
        <f ca="1">IF(ISNUMBER(AR177-'Choose Housekeeping Genes'!AT$12),AR177-'Choose Housekeeping Genes'!AT$12,"")</f>
        <v/>
      </c>
      <c r="CK177" s="69" t="e">
        <f t="shared" ca="1" si="93"/>
        <v>#DIV/0!</v>
      </c>
      <c r="CL177" s="148" t="e">
        <f t="shared" ca="1" si="94"/>
        <v>#DIV/0!</v>
      </c>
      <c r="DA177" s="73" t="str">
        <f>'Transcript table'!C185</f>
        <v>Tug1-2</v>
      </c>
      <c r="DB177" s="21" t="s">
        <v>92</v>
      </c>
      <c r="DC177" s="68" t="str">
        <f t="shared" ca="1" si="95"/>
        <v/>
      </c>
      <c r="DD177" s="68" t="str">
        <f t="shared" ca="1" si="96"/>
        <v/>
      </c>
      <c r="DE177" s="68" t="str">
        <f t="shared" ca="1" si="97"/>
        <v/>
      </c>
      <c r="DF177" s="68" t="str">
        <f t="shared" ca="1" si="98"/>
        <v/>
      </c>
      <c r="DG177" s="68" t="str">
        <f t="shared" ca="1" si="99"/>
        <v/>
      </c>
      <c r="DH177" s="68" t="str">
        <f t="shared" ca="1" si="100"/>
        <v/>
      </c>
      <c r="DI177" s="68" t="str">
        <f t="shared" ca="1" si="101"/>
        <v/>
      </c>
      <c r="DJ177" s="68" t="str">
        <f t="shared" ca="1" si="102"/>
        <v/>
      </c>
      <c r="DK177" s="68" t="str">
        <f t="shared" ca="1" si="103"/>
        <v/>
      </c>
      <c r="DL177" s="68" t="str">
        <f t="shared" ca="1" si="104"/>
        <v/>
      </c>
      <c r="DM177" s="68" t="str">
        <f t="shared" ca="1" si="105"/>
        <v/>
      </c>
      <c r="DN177" s="68" t="str">
        <f t="shared" ca="1" si="106"/>
        <v/>
      </c>
      <c r="DO177" s="68" t="str">
        <f t="shared" ca="1" si="107"/>
        <v/>
      </c>
      <c r="DP177" s="68" t="str">
        <f t="shared" ca="1" si="108"/>
        <v/>
      </c>
      <c r="DQ177" s="68" t="str">
        <f t="shared" ca="1" si="109"/>
        <v/>
      </c>
      <c r="DR177" s="68" t="str">
        <f t="shared" ca="1" si="110"/>
        <v/>
      </c>
      <c r="DS177" s="68" t="str">
        <f t="shared" ca="1" si="111"/>
        <v/>
      </c>
      <c r="DT177" s="68" t="str">
        <f t="shared" ca="1" si="112"/>
        <v/>
      </c>
      <c r="DU177" s="68" t="str">
        <f t="shared" ca="1" si="113"/>
        <v/>
      </c>
      <c r="DV177" s="68" t="str">
        <f t="shared" ca="1" si="114"/>
        <v/>
      </c>
      <c r="DW177" s="146" t="str">
        <f>'Transcript table'!C185</f>
        <v>Tug1-2</v>
      </c>
      <c r="DX177" s="145" t="s">
        <v>92</v>
      </c>
      <c r="DY177" s="68" t="str">
        <f t="shared" ca="1" si="115"/>
        <v/>
      </c>
      <c r="DZ177" s="68" t="str">
        <f t="shared" ca="1" si="116"/>
        <v/>
      </c>
      <c r="EA177" s="68" t="str">
        <f t="shared" ca="1" si="117"/>
        <v/>
      </c>
      <c r="EB177" s="68" t="str">
        <f t="shared" ca="1" si="118"/>
        <v/>
      </c>
      <c r="EC177" s="68" t="str">
        <f t="shared" ca="1" si="119"/>
        <v/>
      </c>
      <c r="ED177" s="68" t="str">
        <f t="shared" ca="1" si="120"/>
        <v/>
      </c>
      <c r="EE177" s="68" t="str">
        <f t="shared" ca="1" si="121"/>
        <v/>
      </c>
      <c r="EF177" s="68" t="str">
        <f t="shared" ca="1" si="122"/>
        <v/>
      </c>
      <c r="EG177" s="68" t="str">
        <f t="shared" ca="1" si="123"/>
        <v/>
      </c>
      <c r="EH177" s="68" t="str">
        <f t="shared" ca="1" si="124"/>
        <v/>
      </c>
      <c r="EI177" s="68" t="str">
        <f t="shared" ca="1" si="125"/>
        <v/>
      </c>
      <c r="EJ177" s="68" t="str">
        <f t="shared" ca="1" si="126"/>
        <v/>
      </c>
      <c r="EK177" s="68" t="str">
        <f t="shared" ca="1" si="127"/>
        <v/>
      </c>
      <c r="EL177" s="68" t="str">
        <f t="shared" ca="1" si="128"/>
        <v/>
      </c>
      <c r="EM177" s="68" t="str">
        <f t="shared" ca="1" si="129"/>
        <v/>
      </c>
      <c r="EN177" s="68" t="str">
        <f t="shared" ca="1" si="130"/>
        <v/>
      </c>
      <c r="EO177" s="68" t="str">
        <f t="shared" ca="1" si="131"/>
        <v/>
      </c>
      <c r="EP177" s="68" t="str">
        <f t="shared" ca="1" si="132"/>
        <v/>
      </c>
      <c r="EQ177" s="68" t="str">
        <f t="shared" ca="1" si="133"/>
        <v/>
      </c>
      <c r="ER177" s="68" t="str">
        <f t="shared" ca="1" si="134"/>
        <v/>
      </c>
    </row>
    <row r="178" spans="1:148" ht="12.75" customHeight="1">
      <c r="A178" s="139" t="str">
        <f>'Test Sample Data'!A178</f>
        <v>Tug1-3</v>
      </c>
      <c r="B178" s="141" t="s">
        <v>90</v>
      </c>
      <c r="C178" s="22" t="str">
        <f>IF(SUM('Test Sample Data'!C$3:C$194)&gt;10,IF(AND(ISNUMBER('Test Sample Data'!C178),'Test Sample Data'!C178&lt;35,'Test Sample Data'!C178&gt;0),'Test Sample Data'!C178-'Choose Housekeeping Genes'!D$20,35-'Choose Housekeeping Genes'!D$20),"")</f>
        <v/>
      </c>
      <c r="D178" s="22" t="str">
        <f>IF(SUM('Test Sample Data'!D$3:D$194)&gt;10,IF(AND(ISNUMBER('Test Sample Data'!D178),'Test Sample Data'!D178&lt;35,'Test Sample Data'!D178&gt;0),'Test Sample Data'!D178-'Choose Housekeeping Genes'!E$20,35-'Choose Housekeeping Genes'!E$20),"")</f>
        <v/>
      </c>
      <c r="E178" s="22" t="str">
        <f>IF(SUM('Test Sample Data'!E$3:E$194)&gt;10,IF(AND(ISNUMBER('Test Sample Data'!E178),'Test Sample Data'!E178&lt;35,'Test Sample Data'!E178&gt;0),'Test Sample Data'!E178-'Choose Housekeeping Genes'!F$20,35-'Choose Housekeeping Genes'!F$20),"")</f>
        <v/>
      </c>
      <c r="F178" s="22" t="str">
        <f>IF(SUM('Test Sample Data'!F$3:F$194)&gt;10,IF(AND(ISNUMBER('Test Sample Data'!F178),'Test Sample Data'!F178&lt;35,'Test Sample Data'!F178&gt;0),'Test Sample Data'!F178-'Choose Housekeeping Genes'!G$20,35-'Choose Housekeeping Genes'!G$20),"")</f>
        <v/>
      </c>
      <c r="G178" s="22" t="str">
        <f>IF(SUM('Test Sample Data'!G$3:G$194)&gt;10,IF(AND(ISNUMBER('Test Sample Data'!G178),'Test Sample Data'!G178&lt;35,'Test Sample Data'!G178&gt;0),'Test Sample Data'!G178-'Choose Housekeeping Genes'!H$20,35-'Choose Housekeeping Genes'!H$20),"")</f>
        <v/>
      </c>
      <c r="H178" s="22" t="str">
        <f>IF(SUM('Test Sample Data'!H$3:H$194)&gt;10,IF(AND(ISNUMBER('Test Sample Data'!H178),'Test Sample Data'!H178&lt;35,'Test Sample Data'!H178&gt;0),'Test Sample Data'!H178-'Choose Housekeeping Genes'!I$20,35-'Choose Housekeeping Genes'!I$20),"")</f>
        <v/>
      </c>
      <c r="I178" s="22" t="str">
        <f>IF(SUM('Test Sample Data'!I$3:I$194)&gt;10,IF(AND(ISNUMBER('Test Sample Data'!I178),'Test Sample Data'!I178&lt;35,'Test Sample Data'!I178&gt;0),'Test Sample Data'!I178-'Choose Housekeeping Genes'!J$20,35-'Choose Housekeeping Genes'!J$20),"")</f>
        <v/>
      </c>
      <c r="J178" s="22" t="str">
        <f>IF(SUM('Test Sample Data'!J$3:J$194)&gt;10,IF(AND(ISNUMBER('Test Sample Data'!J178),'Test Sample Data'!J178&lt;35,'Test Sample Data'!J178&gt;0),'Test Sample Data'!J178-'Choose Housekeeping Genes'!K$20,35-'Choose Housekeeping Genes'!K$20),"")</f>
        <v/>
      </c>
      <c r="K178" s="22" t="str">
        <f>IF(SUM('Test Sample Data'!K$3:K$194)&gt;10,IF(AND(ISNUMBER('Test Sample Data'!K178),'Test Sample Data'!K178&lt;35,'Test Sample Data'!K178&gt;0),'Test Sample Data'!K178-'Choose Housekeeping Genes'!L$20,35-'Choose Housekeeping Genes'!L$20),"")</f>
        <v/>
      </c>
      <c r="L178" s="22" t="str">
        <f>IF(SUM('Test Sample Data'!L$3:L$194)&gt;10,IF(AND(ISNUMBER('Test Sample Data'!L178),'Test Sample Data'!L178&lt;35,'Test Sample Data'!L178&gt;0),'Test Sample Data'!L178-'Choose Housekeeping Genes'!M$20,35-'Choose Housekeeping Genes'!M$20),"")</f>
        <v/>
      </c>
      <c r="M178" s="22" t="str">
        <f>IF(SUM('Test Sample Data'!M$3:M$194)&gt;10,IF(AND(ISNUMBER('Test Sample Data'!M178),'Test Sample Data'!M178&lt;35,'Test Sample Data'!M178&gt;0),'Test Sample Data'!M178-'Choose Housekeeping Genes'!N$20,35-'Choose Housekeeping Genes'!N$20),"")</f>
        <v/>
      </c>
      <c r="N178" s="22" t="str">
        <f>IF(SUM('Test Sample Data'!N$3:N$194)&gt;10,IF(AND(ISNUMBER('Test Sample Data'!N178),'Test Sample Data'!N178&lt;35,'Test Sample Data'!N178&gt;0),'Test Sample Data'!N178-'Choose Housekeeping Genes'!O$20,35-'Choose Housekeeping Genes'!O$20),"")</f>
        <v/>
      </c>
      <c r="O178" s="22" t="str">
        <f>IF(SUM('Test Sample Data'!O$3:O$194)&gt;10,IF(AND(ISNUMBER('Test Sample Data'!O178),'Test Sample Data'!O178&lt;35,'Test Sample Data'!O178&gt;0),'Test Sample Data'!O178-'Choose Housekeeping Genes'!P$20,35-'Choose Housekeeping Genes'!P$20),"")</f>
        <v/>
      </c>
      <c r="P178" s="22" t="str">
        <f>IF(SUM('Test Sample Data'!P$3:P$194)&gt;10,IF(AND(ISNUMBER('Test Sample Data'!P178),'Test Sample Data'!P178&lt;35,'Test Sample Data'!P178&gt;0),'Test Sample Data'!P178-'Choose Housekeeping Genes'!Q$20,35-'Choose Housekeeping Genes'!Q$20),"")</f>
        <v/>
      </c>
      <c r="Q178" s="22" t="str">
        <f>IF(SUM('Test Sample Data'!Q$3:Q$194)&gt;10,IF(AND(ISNUMBER('Test Sample Data'!Q178),'Test Sample Data'!Q178&lt;35,'Test Sample Data'!Q178&gt;0),'Test Sample Data'!Q178-'Choose Housekeeping Genes'!R$20,35-'Choose Housekeeping Genes'!R$20),"")</f>
        <v/>
      </c>
      <c r="R178" s="22" t="str">
        <f>IF(SUM('Test Sample Data'!R$3:R$194)&gt;10,IF(AND(ISNUMBER('Test Sample Data'!R178),'Test Sample Data'!R178&lt;35,'Test Sample Data'!R178&gt;0),'Test Sample Data'!R178-'Choose Housekeeping Genes'!S$20,35-'Choose Housekeeping Genes'!S$20),"")</f>
        <v/>
      </c>
      <c r="S178" s="22" t="str">
        <f>IF(SUM('Test Sample Data'!S$3:S$194)&gt;10,IF(AND(ISNUMBER('Test Sample Data'!S178),'Test Sample Data'!S178&lt;35,'Test Sample Data'!S178&gt;0),'Test Sample Data'!S178-'Choose Housekeeping Genes'!T$20,35-'Choose Housekeeping Genes'!T$20),"")</f>
        <v/>
      </c>
      <c r="T178" s="22" t="str">
        <f>IF(SUM('Test Sample Data'!T$3:T$194)&gt;10,IF(AND(ISNUMBER('Test Sample Data'!T178),'Test Sample Data'!T178&lt;35,'Test Sample Data'!T178&gt;0),'Test Sample Data'!T178-'Choose Housekeeping Genes'!U$20,35-'Choose Housekeeping Genes'!U$20),"")</f>
        <v/>
      </c>
      <c r="U178" s="22" t="str">
        <f>IF(SUM('Test Sample Data'!U$3:U$194)&gt;10,IF(AND(ISNUMBER('Test Sample Data'!U178),'Test Sample Data'!U178&lt;35,'Test Sample Data'!U178&gt;0),'Test Sample Data'!U178-'Choose Housekeeping Genes'!V$20,35-'Choose Housekeeping Genes'!V$20),"")</f>
        <v/>
      </c>
      <c r="V178" s="22" t="str">
        <f>IF(SUM('Test Sample Data'!V$3:V$194)&gt;10,IF(AND(ISNUMBER('Test Sample Data'!V178),'Test Sample Data'!V178&lt;35,'Test Sample Data'!V178&gt;0),'Test Sample Data'!V178-'Choose Housekeeping Genes'!W$20,35-'Choose Housekeeping Genes'!W$20),"")</f>
        <v/>
      </c>
      <c r="W178" s="144" t="str">
        <f>'Control Sample Data'!A178</f>
        <v>Tug1-3</v>
      </c>
      <c r="X178" s="145" t="s">
        <v>90</v>
      </c>
      <c r="Y178" s="22" t="str">
        <f>IF(SUM('Control Sample Data'!C$3:C$194)&gt;10,IF(AND(ISNUMBER('Control Sample Data'!C178),'Control Sample Data'!C178&lt;35,'Control Sample Data'!C178&gt;0),'Control Sample Data'!C178-'Choose Housekeeping Genes'!AA$20,35-'Choose Housekeeping Genes'!AA$20),"")</f>
        <v/>
      </c>
      <c r="Z178" s="22" t="str">
        <f>IF(SUM('Control Sample Data'!D$3:D$194)&gt;10,IF(AND(ISNUMBER('Control Sample Data'!D178),'Control Sample Data'!D178&lt;35,'Control Sample Data'!D178&gt;0),'Control Sample Data'!D178-'Choose Housekeeping Genes'!AB$20,35-'Choose Housekeeping Genes'!AB$20),"")</f>
        <v/>
      </c>
      <c r="AA178" s="22" t="str">
        <f>IF(SUM('Control Sample Data'!E$3:E$194)&gt;10,IF(AND(ISNUMBER('Control Sample Data'!E178),'Control Sample Data'!E178&lt;35,'Control Sample Data'!E178&gt;0),'Control Sample Data'!E178-'Choose Housekeeping Genes'!AC$20,35-'Choose Housekeeping Genes'!AC$20),"")</f>
        <v/>
      </c>
      <c r="AB178" s="22" t="str">
        <f>IF(SUM('Control Sample Data'!F$3:F$194)&gt;10,IF(AND(ISNUMBER('Control Sample Data'!F178),'Control Sample Data'!F178&lt;35,'Control Sample Data'!F178&gt;0),'Control Sample Data'!F178-'Choose Housekeeping Genes'!AD$20,35-'Choose Housekeeping Genes'!AD$20),"")</f>
        <v/>
      </c>
      <c r="AC178" s="22" t="str">
        <f>IF(SUM('Control Sample Data'!G$3:G$194)&gt;10,IF(AND(ISNUMBER('Control Sample Data'!G178),'Control Sample Data'!G178&lt;35,'Control Sample Data'!G178&gt;0),'Control Sample Data'!G178-'Choose Housekeeping Genes'!AE$20,35-'Choose Housekeeping Genes'!AE$20),"")</f>
        <v/>
      </c>
      <c r="AD178" s="22" t="str">
        <f>IF(SUM('Control Sample Data'!H$3:H$194)&gt;10,IF(AND(ISNUMBER('Control Sample Data'!H178),'Control Sample Data'!H178&lt;35,'Control Sample Data'!H178&gt;0),'Control Sample Data'!H178-'Choose Housekeeping Genes'!AF$20,35-'Choose Housekeeping Genes'!AF$20),"")</f>
        <v/>
      </c>
      <c r="AE178" s="22" t="str">
        <f>IF(SUM('Control Sample Data'!I$3:I$194)&gt;10,IF(AND(ISNUMBER('Control Sample Data'!I178),'Control Sample Data'!I178&lt;35,'Control Sample Data'!I178&gt;0),'Control Sample Data'!I178-'Choose Housekeeping Genes'!AG$20,35-'Choose Housekeeping Genes'!AG$20),"")</f>
        <v/>
      </c>
      <c r="AF178" s="22" t="str">
        <f>IF(SUM('Control Sample Data'!J$3:J$194)&gt;10,IF(AND(ISNUMBER('Control Sample Data'!J178),'Control Sample Data'!J178&lt;35,'Control Sample Data'!J178&gt;0),'Control Sample Data'!J178-'Choose Housekeeping Genes'!AH$20,35-'Choose Housekeeping Genes'!AH$20),"")</f>
        <v/>
      </c>
      <c r="AG178" s="22" t="str">
        <f>IF(SUM('Control Sample Data'!K$3:K$194)&gt;10,IF(AND(ISNUMBER('Control Sample Data'!K178),'Control Sample Data'!K178&lt;35,'Control Sample Data'!K178&gt;0),'Control Sample Data'!K178-'Choose Housekeeping Genes'!AI$20,35-'Choose Housekeeping Genes'!AI$20),"")</f>
        <v/>
      </c>
      <c r="AH178" s="22" t="str">
        <f>IF(SUM('Control Sample Data'!L$3:L$194)&gt;10,IF(AND(ISNUMBER('Control Sample Data'!L178),'Control Sample Data'!L178&lt;35,'Control Sample Data'!L178&gt;0),'Control Sample Data'!L178-'Choose Housekeeping Genes'!AJ$20,35-'Choose Housekeeping Genes'!AJ$20),"")</f>
        <v/>
      </c>
      <c r="AI178" s="22" t="str">
        <f>IF(SUM('Control Sample Data'!M$3:M$194)&gt;10,IF(AND(ISNUMBER('Control Sample Data'!M178),'Control Sample Data'!M178&lt;35,'Control Sample Data'!M178&gt;0),'Control Sample Data'!M178-'Choose Housekeeping Genes'!AK$20,35-'Choose Housekeeping Genes'!AK$20),"")</f>
        <v/>
      </c>
      <c r="AJ178" s="22" t="str">
        <f>IF(SUM('Control Sample Data'!N$3:N$194)&gt;10,IF(AND(ISNUMBER('Control Sample Data'!N178),'Control Sample Data'!N178&lt;35,'Control Sample Data'!N178&gt;0),'Control Sample Data'!N178-'Choose Housekeeping Genes'!AL$20,35-'Choose Housekeeping Genes'!AL$20),"")</f>
        <v/>
      </c>
      <c r="AK178" s="22" t="str">
        <f>IF(SUM('Control Sample Data'!O$3:O$194)&gt;10,IF(AND(ISNUMBER('Control Sample Data'!O178),'Control Sample Data'!O178&lt;35,'Control Sample Data'!O178&gt;0),'Control Sample Data'!O178-'Choose Housekeeping Genes'!AM$20,35-'Choose Housekeeping Genes'!AM$20),"")</f>
        <v/>
      </c>
      <c r="AL178" s="22" t="str">
        <f>IF(SUM('Control Sample Data'!P$3:P$194)&gt;10,IF(AND(ISNUMBER('Control Sample Data'!P178),'Control Sample Data'!P178&lt;35,'Control Sample Data'!P178&gt;0),'Control Sample Data'!P178-'Choose Housekeeping Genes'!AN$20,35-'Choose Housekeeping Genes'!AN$20),"")</f>
        <v/>
      </c>
      <c r="AM178" s="22" t="str">
        <f>IF(SUM('Control Sample Data'!Q$3:Q$194)&gt;10,IF(AND(ISNUMBER('Control Sample Data'!Q178),'Control Sample Data'!Q178&lt;35,'Control Sample Data'!Q178&gt;0),'Control Sample Data'!Q178-'Choose Housekeeping Genes'!AO$20,35-'Choose Housekeeping Genes'!AO$20),"")</f>
        <v/>
      </c>
      <c r="AN178" s="22" t="str">
        <f>IF(SUM('Control Sample Data'!R$3:R$194)&gt;10,IF(AND(ISNUMBER('Control Sample Data'!R178),'Control Sample Data'!R178&lt;35,'Control Sample Data'!R178&gt;0),'Control Sample Data'!R178-'Choose Housekeeping Genes'!AP$20,35-'Choose Housekeeping Genes'!AP$20),"")</f>
        <v/>
      </c>
      <c r="AO178" s="22" t="str">
        <f>IF(SUM('Control Sample Data'!S$3:S$194)&gt;10,IF(AND(ISNUMBER('Control Sample Data'!S178),'Control Sample Data'!S178&lt;35,'Control Sample Data'!S178&gt;0),'Control Sample Data'!S178-'Choose Housekeeping Genes'!AQ$20,35-'Choose Housekeeping Genes'!AQ$20),"")</f>
        <v/>
      </c>
      <c r="AP178" s="22" t="str">
        <f>IF(SUM('Control Sample Data'!T$3:T$194)&gt;10,IF(AND(ISNUMBER('Control Sample Data'!T178),'Control Sample Data'!T178&lt;35,'Control Sample Data'!T178&gt;0),'Control Sample Data'!T178-'Choose Housekeeping Genes'!AR$20,35-'Choose Housekeeping Genes'!AR$20),"")</f>
        <v/>
      </c>
      <c r="AQ178" s="22" t="str">
        <f>IF(SUM('Control Sample Data'!U$3:U$194)&gt;10,IF(AND(ISNUMBER('Control Sample Data'!U178),'Control Sample Data'!U178&lt;35,'Control Sample Data'!U178&gt;0),'Control Sample Data'!U178-'Choose Housekeeping Genes'!AS$20,35-'Choose Housekeeping Genes'!AS$20),"")</f>
        <v/>
      </c>
      <c r="AR178" s="22" t="str">
        <f>IF(SUM('Control Sample Data'!V$3:V$194)&gt;10,IF(AND(ISNUMBER('Control Sample Data'!V178),'Control Sample Data'!V178&lt;35,'Control Sample Data'!V178&gt;0),'Control Sample Data'!V178-'Choose Housekeeping Genes'!AT$20,35-'Choose Housekeeping Genes'!AT$20),"")</f>
        <v/>
      </c>
      <c r="AS178" s="73" t="str">
        <f>'Control Sample Data'!A178</f>
        <v>Tug1-3</v>
      </c>
      <c r="AT178" s="21" t="s">
        <v>90</v>
      </c>
      <c r="AU178" s="22" t="str">
        <f ca="1">IF(ISNUMBER(C178-'Choose Housekeeping Genes'!D$12),C178-'Choose Housekeeping Genes'!D$12,"")</f>
        <v/>
      </c>
      <c r="AV178" s="22" t="str">
        <f ca="1">IF(ISNUMBER(D178-'Choose Housekeeping Genes'!E$12),D178-'Choose Housekeeping Genes'!E$12,"")</f>
        <v/>
      </c>
      <c r="AW178" s="22" t="str">
        <f ca="1">IF(ISNUMBER(E178-'Choose Housekeeping Genes'!F$12),E178-'Choose Housekeeping Genes'!F$12,"")</f>
        <v/>
      </c>
      <c r="AX178" s="22" t="str">
        <f ca="1">IF(ISNUMBER(F178-'Choose Housekeeping Genes'!G$12),F178-'Choose Housekeeping Genes'!G$12,"")</f>
        <v/>
      </c>
      <c r="AY178" s="22" t="str">
        <f ca="1">IF(ISNUMBER(G178-'Choose Housekeeping Genes'!H$12),G178-'Choose Housekeeping Genes'!H$12,"")</f>
        <v/>
      </c>
      <c r="AZ178" s="22" t="str">
        <f ca="1">IF(ISNUMBER(H178-'Choose Housekeeping Genes'!I$12),H178-'Choose Housekeeping Genes'!I$12,"")</f>
        <v/>
      </c>
      <c r="BA178" s="22" t="str">
        <f ca="1">IF(ISNUMBER(I178-'Choose Housekeeping Genes'!J$12),I178-'Choose Housekeeping Genes'!J$12,"")</f>
        <v/>
      </c>
      <c r="BB178" s="22" t="str">
        <f ca="1">IF(ISNUMBER(J178-'Choose Housekeeping Genes'!K$12),J178-'Choose Housekeeping Genes'!K$12,"")</f>
        <v/>
      </c>
      <c r="BC178" s="22" t="str">
        <f ca="1">IF(ISNUMBER(K178-'Choose Housekeeping Genes'!L$12),K178-'Choose Housekeeping Genes'!L$12,"")</f>
        <v/>
      </c>
      <c r="BD178" s="22" t="str">
        <f ca="1">IF(ISNUMBER(L178-'Choose Housekeeping Genes'!M$12),L178-'Choose Housekeeping Genes'!M$12,"")</f>
        <v/>
      </c>
      <c r="BE178" s="22" t="str">
        <f ca="1">IF(ISNUMBER(M178-'Choose Housekeeping Genes'!N$12),M178-'Choose Housekeeping Genes'!N$12,"")</f>
        <v/>
      </c>
      <c r="BF178" s="22" t="str">
        <f ca="1">IF(ISNUMBER(N178-'Choose Housekeeping Genes'!O$12),N178-'Choose Housekeeping Genes'!O$12,"")</f>
        <v/>
      </c>
      <c r="BG178" s="22" t="str">
        <f ca="1">IF(ISNUMBER(O178-'Choose Housekeeping Genes'!P$12),O178-'Choose Housekeeping Genes'!P$12,"")</f>
        <v/>
      </c>
      <c r="BH178" s="22" t="str">
        <f ca="1">IF(ISNUMBER(P178-'Choose Housekeeping Genes'!Q$12),P178-'Choose Housekeeping Genes'!Q$12,"")</f>
        <v/>
      </c>
      <c r="BI178" s="22" t="str">
        <f ca="1">IF(ISNUMBER(Q178-'Choose Housekeeping Genes'!R$12),Q178-'Choose Housekeeping Genes'!R$12,"")</f>
        <v/>
      </c>
      <c r="BJ178" s="22" t="str">
        <f ca="1">IF(ISNUMBER(R178-'Choose Housekeeping Genes'!S$12),R178-'Choose Housekeeping Genes'!S$12,"")</f>
        <v/>
      </c>
      <c r="BK178" s="22" t="str">
        <f ca="1">IF(ISNUMBER(S178-'Choose Housekeeping Genes'!T$12),S178-'Choose Housekeeping Genes'!T$12,"")</f>
        <v/>
      </c>
      <c r="BL178" s="22" t="str">
        <f ca="1">IF(ISNUMBER(T178-'Choose Housekeeping Genes'!U$12),T178-'Choose Housekeeping Genes'!U$12,"")</f>
        <v/>
      </c>
      <c r="BM178" s="22" t="str">
        <f ca="1">IF(ISNUMBER(U178-'Choose Housekeeping Genes'!V$12),U178-'Choose Housekeeping Genes'!V$12,"")</f>
        <v/>
      </c>
      <c r="BN178" s="22" t="str">
        <f ca="1">IF(ISNUMBER(V178-'Choose Housekeeping Genes'!W$12),V178-'Choose Housekeeping Genes'!W$12,"")</f>
        <v/>
      </c>
      <c r="BO178" s="147" t="str">
        <f t="shared" si="135"/>
        <v>Tug1-3</v>
      </c>
      <c r="BP178" s="145" t="s">
        <v>90</v>
      </c>
      <c r="BQ178" s="22" t="str">
        <f ca="1">IF(ISNUMBER(Y178-'Choose Housekeeping Genes'!AA$12),Y178-'Choose Housekeeping Genes'!AA$12,"")</f>
        <v/>
      </c>
      <c r="BR178" s="22" t="str">
        <f ca="1">IF(ISNUMBER(Z178-'Choose Housekeeping Genes'!AB$12),Z178-'Choose Housekeeping Genes'!AB$12,"")</f>
        <v/>
      </c>
      <c r="BS178" s="22" t="str">
        <f ca="1">IF(ISNUMBER(AA178-'Choose Housekeeping Genes'!AC$12),AA178-'Choose Housekeeping Genes'!AC$12,"")</f>
        <v/>
      </c>
      <c r="BT178" s="22" t="str">
        <f ca="1">IF(ISNUMBER(AB178-'Choose Housekeeping Genes'!AD$12),AB178-'Choose Housekeeping Genes'!AD$12,"")</f>
        <v/>
      </c>
      <c r="BU178" s="22" t="str">
        <f ca="1">IF(ISNUMBER(AC178-'Choose Housekeeping Genes'!AE$12),AC178-'Choose Housekeeping Genes'!AE$12,"")</f>
        <v/>
      </c>
      <c r="BV178" s="22" t="str">
        <f ca="1">IF(ISNUMBER(AD178-'Choose Housekeeping Genes'!AF$12),AD178-'Choose Housekeeping Genes'!AF$12,"")</f>
        <v/>
      </c>
      <c r="BW178" s="22" t="str">
        <f ca="1">IF(ISNUMBER(AE178-'Choose Housekeeping Genes'!AG$12),AE178-'Choose Housekeeping Genes'!AG$12,"")</f>
        <v/>
      </c>
      <c r="BX178" s="22" t="str">
        <f ca="1">IF(ISNUMBER(AF178-'Choose Housekeeping Genes'!AH$12),AF178-'Choose Housekeeping Genes'!AH$12,"")</f>
        <v/>
      </c>
      <c r="BY178" s="22" t="str">
        <f ca="1">IF(ISNUMBER(AG178-'Choose Housekeeping Genes'!AI$12),AG178-'Choose Housekeeping Genes'!AI$12,"")</f>
        <v/>
      </c>
      <c r="BZ178" s="22" t="str">
        <f ca="1">IF(ISNUMBER(AH178-'Choose Housekeeping Genes'!AJ$12),AH178-'Choose Housekeeping Genes'!AJ$12,"")</f>
        <v/>
      </c>
      <c r="CA178" s="22" t="str">
        <f ca="1">IF(ISNUMBER(AI178-'Choose Housekeeping Genes'!AK$12),AI178-'Choose Housekeeping Genes'!AK$12,"")</f>
        <v/>
      </c>
      <c r="CB178" s="22" t="str">
        <f ca="1">IF(ISNUMBER(AJ178-'Choose Housekeeping Genes'!AL$12),AJ178-'Choose Housekeeping Genes'!AL$12,"")</f>
        <v/>
      </c>
      <c r="CC178" s="22" t="str">
        <f ca="1">IF(ISNUMBER(AK178-'Choose Housekeeping Genes'!AM$12),AK178-'Choose Housekeeping Genes'!AM$12,"")</f>
        <v/>
      </c>
      <c r="CD178" s="22" t="str">
        <f ca="1">IF(ISNUMBER(AL178-'Choose Housekeeping Genes'!AN$12),AL178-'Choose Housekeeping Genes'!AN$12,"")</f>
        <v/>
      </c>
      <c r="CE178" s="22" t="str">
        <f ca="1">IF(ISNUMBER(AM178-'Choose Housekeeping Genes'!AO$12),AM178-'Choose Housekeeping Genes'!AO$12,"")</f>
        <v/>
      </c>
      <c r="CF178" s="22" t="str">
        <f ca="1">IF(ISNUMBER(AN178-'Choose Housekeeping Genes'!AP$12),AN178-'Choose Housekeeping Genes'!AP$12,"")</f>
        <v/>
      </c>
      <c r="CG178" s="22" t="str">
        <f ca="1">IF(ISNUMBER(AO178-'Choose Housekeeping Genes'!AQ$12),AO178-'Choose Housekeeping Genes'!AQ$12,"")</f>
        <v/>
      </c>
      <c r="CH178" s="22" t="str">
        <f ca="1">IF(ISNUMBER(AP178-'Choose Housekeeping Genes'!AR$12),AP178-'Choose Housekeeping Genes'!AR$12,"")</f>
        <v/>
      </c>
      <c r="CI178" s="22" t="str">
        <f ca="1">IF(ISNUMBER(AQ178-'Choose Housekeeping Genes'!AS$12),AQ178-'Choose Housekeeping Genes'!AS$12,"")</f>
        <v/>
      </c>
      <c r="CJ178" s="22" t="str">
        <f ca="1">IF(ISNUMBER(AR178-'Choose Housekeeping Genes'!AT$12),AR178-'Choose Housekeeping Genes'!AT$12,"")</f>
        <v/>
      </c>
      <c r="CK178" s="69" t="e">
        <f t="shared" ca="1" si="93"/>
        <v>#DIV/0!</v>
      </c>
      <c r="CL178" s="148" t="e">
        <f t="shared" ca="1" si="94"/>
        <v>#DIV/0!</v>
      </c>
      <c r="DA178" s="73" t="str">
        <f>'Transcript table'!C186</f>
        <v>Tug1-3</v>
      </c>
      <c r="DB178" s="21" t="s">
        <v>90</v>
      </c>
      <c r="DC178" s="68" t="str">
        <f t="shared" ca="1" si="95"/>
        <v/>
      </c>
      <c r="DD178" s="68" t="str">
        <f t="shared" ca="1" si="96"/>
        <v/>
      </c>
      <c r="DE178" s="68" t="str">
        <f t="shared" ca="1" si="97"/>
        <v/>
      </c>
      <c r="DF178" s="68" t="str">
        <f t="shared" ca="1" si="98"/>
        <v/>
      </c>
      <c r="DG178" s="68" t="str">
        <f t="shared" ca="1" si="99"/>
        <v/>
      </c>
      <c r="DH178" s="68" t="str">
        <f t="shared" ca="1" si="100"/>
        <v/>
      </c>
      <c r="DI178" s="68" t="str">
        <f t="shared" ca="1" si="101"/>
        <v/>
      </c>
      <c r="DJ178" s="68" t="str">
        <f t="shared" ca="1" si="102"/>
        <v/>
      </c>
      <c r="DK178" s="68" t="str">
        <f t="shared" ca="1" si="103"/>
        <v/>
      </c>
      <c r="DL178" s="68" t="str">
        <f t="shared" ca="1" si="104"/>
        <v/>
      </c>
      <c r="DM178" s="68" t="str">
        <f t="shared" ca="1" si="105"/>
        <v/>
      </c>
      <c r="DN178" s="68" t="str">
        <f t="shared" ca="1" si="106"/>
        <v/>
      </c>
      <c r="DO178" s="68" t="str">
        <f t="shared" ca="1" si="107"/>
        <v/>
      </c>
      <c r="DP178" s="68" t="str">
        <f t="shared" ca="1" si="108"/>
        <v/>
      </c>
      <c r="DQ178" s="68" t="str">
        <f t="shared" ca="1" si="109"/>
        <v/>
      </c>
      <c r="DR178" s="68" t="str">
        <f t="shared" ca="1" si="110"/>
        <v/>
      </c>
      <c r="DS178" s="68" t="str">
        <f t="shared" ca="1" si="111"/>
        <v/>
      </c>
      <c r="DT178" s="68" t="str">
        <f t="shared" ca="1" si="112"/>
        <v/>
      </c>
      <c r="DU178" s="68" t="str">
        <f t="shared" ca="1" si="113"/>
        <v/>
      </c>
      <c r="DV178" s="68" t="str">
        <f t="shared" ca="1" si="114"/>
        <v/>
      </c>
      <c r="DW178" s="146" t="str">
        <f>'Transcript table'!C186</f>
        <v>Tug1-3</v>
      </c>
      <c r="DX178" s="145" t="s">
        <v>90</v>
      </c>
      <c r="DY178" s="68" t="str">
        <f t="shared" ca="1" si="115"/>
        <v/>
      </c>
      <c r="DZ178" s="68" t="str">
        <f t="shared" ca="1" si="116"/>
        <v/>
      </c>
      <c r="EA178" s="68" t="str">
        <f t="shared" ca="1" si="117"/>
        <v/>
      </c>
      <c r="EB178" s="68" t="str">
        <f t="shared" ca="1" si="118"/>
        <v/>
      </c>
      <c r="EC178" s="68" t="str">
        <f t="shared" ca="1" si="119"/>
        <v/>
      </c>
      <c r="ED178" s="68" t="str">
        <f t="shared" ca="1" si="120"/>
        <v/>
      </c>
      <c r="EE178" s="68" t="str">
        <f t="shared" ca="1" si="121"/>
        <v/>
      </c>
      <c r="EF178" s="68" t="str">
        <f t="shared" ca="1" si="122"/>
        <v/>
      </c>
      <c r="EG178" s="68" t="str">
        <f t="shared" ca="1" si="123"/>
        <v/>
      </c>
      <c r="EH178" s="68" t="str">
        <f t="shared" ca="1" si="124"/>
        <v/>
      </c>
      <c r="EI178" s="68" t="str">
        <f t="shared" ca="1" si="125"/>
        <v/>
      </c>
      <c r="EJ178" s="68" t="str">
        <f t="shared" ca="1" si="126"/>
        <v/>
      </c>
      <c r="EK178" s="68" t="str">
        <f t="shared" ca="1" si="127"/>
        <v/>
      </c>
      <c r="EL178" s="68" t="str">
        <f t="shared" ca="1" si="128"/>
        <v/>
      </c>
      <c r="EM178" s="68" t="str">
        <f t="shared" ca="1" si="129"/>
        <v/>
      </c>
      <c r="EN178" s="68" t="str">
        <f t="shared" ca="1" si="130"/>
        <v/>
      </c>
      <c r="EO178" s="68" t="str">
        <f t="shared" ca="1" si="131"/>
        <v/>
      </c>
      <c r="EP178" s="68" t="str">
        <f t="shared" ca="1" si="132"/>
        <v/>
      </c>
      <c r="EQ178" s="68" t="str">
        <f t="shared" ca="1" si="133"/>
        <v/>
      </c>
      <c r="ER178" s="68" t="str">
        <f t="shared" ca="1" si="134"/>
        <v/>
      </c>
    </row>
    <row r="179" spans="1:148" ht="12.75" customHeight="1">
      <c r="A179" s="139" t="str">
        <f>'Test Sample Data'!A179</f>
        <v>Uchl1os</v>
      </c>
      <c r="B179" s="141" t="s">
        <v>88</v>
      </c>
      <c r="C179" s="22" t="str">
        <f>IF(SUM('Test Sample Data'!C$3:C$194)&gt;10,IF(AND(ISNUMBER('Test Sample Data'!C179),'Test Sample Data'!C179&lt;35,'Test Sample Data'!C179&gt;0),'Test Sample Data'!C179-'Choose Housekeeping Genes'!D$20,35-'Choose Housekeeping Genes'!D$20),"")</f>
        <v/>
      </c>
      <c r="D179" s="22" t="str">
        <f>IF(SUM('Test Sample Data'!D$3:D$194)&gt;10,IF(AND(ISNUMBER('Test Sample Data'!D179),'Test Sample Data'!D179&lt;35,'Test Sample Data'!D179&gt;0),'Test Sample Data'!D179-'Choose Housekeeping Genes'!E$20,35-'Choose Housekeeping Genes'!E$20),"")</f>
        <v/>
      </c>
      <c r="E179" s="22" t="str">
        <f>IF(SUM('Test Sample Data'!E$3:E$194)&gt;10,IF(AND(ISNUMBER('Test Sample Data'!E179),'Test Sample Data'!E179&lt;35,'Test Sample Data'!E179&gt;0),'Test Sample Data'!E179-'Choose Housekeeping Genes'!F$20,35-'Choose Housekeeping Genes'!F$20),"")</f>
        <v/>
      </c>
      <c r="F179" s="22" t="str">
        <f>IF(SUM('Test Sample Data'!F$3:F$194)&gt;10,IF(AND(ISNUMBER('Test Sample Data'!F179),'Test Sample Data'!F179&lt;35,'Test Sample Data'!F179&gt;0),'Test Sample Data'!F179-'Choose Housekeeping Genes'!G$20,35-'Choose Housekeeping Genes'!G$20),"")</f>
        <v/>
      </c>
      <c r="G179" s="22" t="str">
        <f>IF(SUM('Test Sample Data'!G$3:G$194)&gt;10,IF(AND(ISNUMBER('Test Sample Data'!G179),'Test Sample Data'!G179&lt;35,'Test Sample Data'!G179&gt;0),'Test Sample Data'!G179-'Choose Housekeeping Genes'!H$20,35-'Choose Housekeeping Genes'!H$20),"")</f>
        <v/>
      </c>
      <c r="H179" s="22" t="str">
        <f>IF(SUM('Test Sample Data'!H$3:H$194)&gt;10,IF(AND(ISNUMBER('Test Sample Data'!H179),'Test Sample Data'!H179&lt;35,'Test Sample Data'!H179&gt;0),'Test Sample Data'!H179-'Choose Housekeeping Genes'!I$20,35-'Choose Housekeeping Genes'!I$20),"")</f>
        <v/>
      </c>
      <c r="I179" s="22" t="str">
        <f>IF(SUM('Test Sample Data'!I$3:I$194)&gt;10,IF(AND(ISNUMBER('Test Sample Data'!I179),'Test Sample Data'!I179&lt;35,'Test Sample Data'!I179&gt;0),'Test Sample Data'!I179-'Choose Housekeeping Genes'!J$20,35-'Choose Housekeeping Genes'!J$20),"")</f>
        <v/>
      </c>
      <c r="J179" s="22" t="str">
        <f>IF(SUM('Test Sample Data'!J$3:J$194)&gt;10,IF(AND(ISNUMBER('Test Sample Data'!J179),'Test Sample Data'!J179&lt;35,'Test Sample Data'!J179&gt;0),'Test Sample Data'!J179-'Choose Housekeeping Genes'!K$20,35-'Choose Housekeeping Genes'!K$20),"")</f>
        <v/>
      </c>
      <c r="K179" s="22" t="str">
        <f>IF(SUM('Test Sample Data'!K$3:K$194)&gt;10,IF(AND(ISNUMBER('Test Sample Data'!K179),'Test Sample Data'!K179&lt;35,'Test Sample Data'!K179&gt;0),'Test Sample Data'!K179-'Choose Housekeeping Genes'!L$20,35-'Choose Housekeeping Genes'!L$20),"")</f>
        <v/>
      </c>
      <c r="L179" s="22" t="str">
        <f>IF(SUM('Test Sample Data'!L$3:L$194)&gt;10,IF(AND(ISNUMBER('Test Sample Data'!L179),'Test Sample Data'!L179&lt;35,'Test Sample Data'!L179&gt;0),'Test Sample Data'!L179-'Choose Housekeeping Genes'!M$20,35-'Choose Housekeeping Genes'!M$20),"")</f>
        <v/>
      </c>
      <c r="M179" s="22" t="str">
        <f>IF(SUM('Test Sample Data'!M$3:M$194)&gt;10,IF(AND(ISNUMBER('Test Sample Data'!M179),'Test Sample Data'!M179&lt;35,'Test Sample Data'!M179&gt;0),'Test Sample Data'!M179-'Choose Housekeeping Genes'!N$20,35-'Choose Housekeeping Genes'!N$20),"")</f>
        <v/>
      </c>
      <c r="N179" s="22" t="str">
        <f>IF(SUM('Test Sample Data'!N$3:N$194)&gt;10,IF(AND(ISNUMBER('Test Sample Data'!N179),'Test Sample Data'!N179&lt;35,'Test Sample Data'!N179&gt;0),'Test Sample Data'!N179-'Choose Housekeeping Genes'!O$20,35-'Choose Housekeeping Genes'!O$20),"")</f>
        <v/>
      </c>
      <c r="O179" s="22" t="str">
        <f>IF(SUM('Test Sample Data'!O$3:O$194)&gt;10,IF(AND(ISNUMBER('Test Sample Data'!O179),'Test Sample Data'!O179&lt;35,'Test Sample Data'!O179&gt;0),'Test Sample Data'!O179-'Choose Housekeeping Genes'!P$20,35-'Choose Housekeeping Genes'!P$20),"")</f>
        <v/>
      </c>
      <c r="P179" s="22" t="str">
        <f>IF(SUM('Test Sample Data'!P$3:P$194)&gt;10,IF(AND(ISNUMBER('Test Sample Data'!P179),'Test Sample Data'!P179&lt;35,'Test Sample Data'!P179&gt;0),'Test Sample Data'!P179-'Choose Housekeeping Genes'!Q$20,35-'Choose Housekeeping Genes'!Q$20),"")</f>
        <v/>
      </c>
      <c r="Q179" s="22" t="str">
        <f>IF(SUM('Test Sample Data'!Q$3:Q$194)&gt;10,IF(AND(ISNUMBER('Test Sample Data'!Q179),'Test Sample Data'!Q179&lt;35,'Test Sample Data'!Q179&gt;0),'Test Sample Data'!Q179-'Choose Housekeeping Genes'!R$20,35-'Choose Housekeeping Genes'!R$20),"")</f>
        <v/>
      </c>
      <c r="R179" s="22" t="str">
        <f>IF(SUM('Test Sample Data'!R$3:R$194)&gt;10,IF(AND(ISNUMBER('Test Sample Data'!R179),'Test Sample Data'!R179&lt;35,'Test Sample Data'!R179&gt;0),'Test Sample Data'!R179-'Choose Housekeeping Genes'!S$20,35-'Choose Housekeeping Genes'!S$20),"")</f>
        <v/>
      </c>
      <c r="S179" s="22" t="str">
        <f>IF(SUM('Test Sample Data'!S$3:S$194)&gt;10,IF(AND(ISNUMBER('Test Sample Data'!S179),'Test Sample Data'!S179&lt;35,'Test Sample Data'!S179&gt;0),'Test Sample Data'!S179-'Choose Housekeeping Genes'!T$20,35-'Choose Housekeeping Genes'!T$20),"")</f>
        <v/>
      </c>
      <c r="T179" s="22" t="str">
        <f>IF(SUM('Test Sample Data'!T$3:T$194)&gt;10,IF(AND(ISNUMBER('Test Sample Data'!T179),'Test Sample Data'!T179&lt;35,'Test Sample Data'!T179&gt;0),'Test Sample Data'!T179-'Choose Housekeeping Genes'!U$20,35-'Choose Housekeeping Genes'!U$20),"")</f>
        <v/>
      </c>
      <c r="U179" s="22" t="str">
        <f>IF(SUM('Test Sample Data'!U$3:U$194)&gt;10,IF(AND(ISNUMBER('Test Sample Data'!U179),'Test Sample Data'!U179&lt;35,'Test Sample Data'!U179&gt;0),'Test Sample Data'!U179-'Choose Housekeeping Genes'!V$20,35-'Choose Housekeeping Genes'!V$20),"")</f>
        <v/>
      </c>
      <c r="V179" s="22" t="str">
        <f>IF(SUM('Test Sample Data'!V$3:V$194)&gt;10,IF(AND(ISNUMBER('Test Sample Data'!V179),'Test Sample Data'!V179&lt;35,'Test Sample Data'!V179&gt;0),'Test Sample Data'!V179-'Choose Housekeeping Genes'!W$20,35-'Choose Housekeeping Genes'!W$20),"")</f>
        <v/>
      </c>
      <c r="W179" s="144" t="str">
        <f>'Control Sample Data'!A179</f>
        <v>Uchl1os</v>
      </c>
      <c r="X179" s="145" t="s">
        <v>88</v>
      </c>
      <c r="Y179" s="22" t="str">
        <f>IF(SUM('Control Sample Data'!C$3:C$194)&gt;10,IF(AND(ISNUMBER('Control Sample Data'!C179),'Control Sample Data'!C179&lt;35,'Control Sample Data'!C179&gt;0),'Control Sample Data'!C179-'Choose Housekeeping Genes'!AA$20,35-'Choose Housekeeping Genes'!AA$20),"")</f>
        <v/>
      </c>
      <c r="Z179" s="22" t="str">
        <f>IF(SUM('Control Sample Data'!D$3:D$194)&gt;10,IF(AND(ISNUMBER('Control Sample Data'!D179),'Control Sample Data'!D179&lt;35,'Control Sample Data'!D179&gt;0),'Control Sample Data'!D179-'Choose Housekeeping Genes'!AB$20,35-'Choose Housekeeping Genes'!AB$20),"")</f>
        <v/>
      </c>
      <c r="AA179" s="22" t="str">
        <f>IF(SUM('Control Sample Data'!E$3:E$194)&gt;10,IF(AND(ISNUMBER('Control Sample Data'!E179),'Control Sample Data'!E179&lt;35,'Control Sample Data'!E179&gt;0),'Control Sample Data'!E179-'Choose Housekeeping Genes'!AC$20,35-'Choose Housekeeping Genes'!AC$20),"")</f>
        <v/>
      </c>
      <c r="AB179" s="22" t="str">
        <f>IF(SUM('Control Sample Data'!F$3:F$194)&gt;10,IF(AND(ISNUMBER('Control Sample Data'!F179),'Control Sample Data'!F179&lt;35,'Control Sample Data'!F179&gt;0),'Control Sample Data'!F179-'Choose Housekeeping Genes'!AD$20,35-'Choose Housekeeping Genes'!AD$20),"")</f>
        <v/>
      </c>
      <c r="AC179" s="22" t="str">
        <f>IF(SUM('Control Sample Data'!G$3:G$194)&gt;10,IF(AND(ISNUMBER('Control Sample Data'!G179),'Control Sample Data'!G179&lt;35,'Control Sample Data'!G179&gt;0),'Control Sample Data'!G179-'Choose Housekeeping Genes'!AE$20,35-'Choose Housekeeping Genes'!AE$20),"")</f>
        <v/>
      </c>
      <c r="AD179" s="22" t="str">
        <f>IF(SUM('Control Sample Data'!H$3:H$194)&gt;10,IF(AND(ISNUMBER('Control Sample Data'!H179),'Control Sample Data'!H179&lt;35,'Control Sample Data'!H179&gt;0),'Control Sample Data'!H179-'Choose Housekeeping Genes'!AF$20,35-'Choose Housekeeping Genes'!AF$20),"")</f>
        <v/>
      </c>
      <c r="AE179" s="22" t="str">
        <f>IF(SUM('Control Sample Data'!I$3:I$194)&gt;10,IF(AND(ISNUMBER('Control Sample Data'!I179),'Control Sample Data'!I179&lt;35,'Control Sample Data'!I179&gt;0),'Control Sample Data'!I179-'Choose Housekeeping Genes'!AG$20,35-'Choose Housekeeping Genes'!AG$20),"")</f>
        <v/>
      </c>
      <c r="AF179" s="22" t="str">
        <f>IF(SUM('Control Sample Data'!J$3:J$194)&gt;10,IF(AND(ISNUMBER('Control Sample Data'!J179),'Control Sample Data'!J179&lt;35,'Control Sample Data'!J179&gt;0),'Control Sample Data'!J179-'Choose Housekeeping Genes'!AH$20,35-'Choose Housekeeping Genes'!AH$20),"")</f>
        <v/>
      </c>
      <c r="AG179" s="22" t="str">
        <f>IF(SUM('Control Sample Data'!K$3:K$194)&gt;10,IF(AND(ISNUMBER('Control Sample Data'!K179),'Control Sample Data'!K179&lt;35,'Control Sample Data'!K179&gt;0),'Control Sample Data'!K179-'Choose Housekeeping Genes'!AI$20,35-'Choose Housekeeping Genes'!AI$20),"")</f>
        <v/>
      </c>
      <c r="AH179" s="22" t="str">
        <f>IF(SUM('Control Sample Data'!L$3:L$194)&gt;10,IF(AND(ISNUMBER('Control Sample Data'!L179),'Control Sample Data'!L179&lt;35,'Control Sample Data'!L179&gt;0),'Control Sample Data'!L179-'Choose Housekeeping Genes'!AJ$20,35-'Choose Housekeeping Genes'!AJ$20),"")</f>
        <v/>
      </c>
      <c r="AI179" s="22" t="str">
        <f>IF(SUM('Control Sample Data'!M$3:M$194)&gt;10,IF(AND(ISNUMBER('Control Sample Data'!M179),'Control Sample Data'!M179&lt;35,'Control Sample Data'!M179&gt;0),'Control Sample Data'!M179-'Choose Housekeeping Genes'!AK$20,35-'Choose Housekeeping Genes'!AK$20),"")</f>
        <v/>
      </c>
      <c r="AJ179" s="22" t="str">
        <f>IF(SUM('Control Sample Data'!N$3:N$194)&gt;10,IF(AND(ISNUMBER('Control Sample Data'!N179),'Control Sample Data'!N179&lt;35,'Control Sample Data'!N179&gt;0),'Control Sample Data'!N179-'Choose Housekeeping Genes'!AL$20,35-'Choose Housekeeping Genes'!AL$20),"")</f>
        <v/>
      </c>
      <c r="AK179" s="22" t="str">
        <f>IF(SUM('Control Sample Data'!O$3:O$194)&gt;10,IF(AND(ISNUMBER('Control Sample Data'!O179),'Control Sample Data'!O179&lt;35,'Control Sample Data'!O179&gt;0),'Control Sample Data'!O179-'Choose Housekeeping Genes'!AM$20,35-'Choose Housekeeping Genes'!AM$20),"")</f>
        <v/>
      </c>
      <c r="AL179" s="22" t="str">
        <f>IF(SUM('Control Sample Data'!P$3:P$194)&gt;10,IF(AND(ISNUMBER('Control Sample Data'!P179),'Control Sample Data'!P179&lt;35,'Control Sample Data'!P179&gt;0),'Control Sample Data'!P179-'Choose Housekeeping Genes'!AN$20,35-'Choose Housekeeping Genes'!AN$20),"")</f>
        <v/>
      </c>
      <c r="AM179" s="22" t="str">
        <f>IF(SUM('Control Sample Data'!Q$3:Q$194)&gt;10,IF(AND(ISNUMBER('Control Sample Data'!Q179),'Control Sample Data'!Q179&lt;35,'Control Sample Data'!Q179&gt;0),'Control Sample Data'!Q179-'Choose Housekeeping Genes'!AO$20,35-'Choose Housekeeping Genes'!AO$20),"")</f>
        <v/>
      </c>
      <c r="AN179" s="22" t="str">
        <f>IF(SUM('Control Sample Data'!R$3:R$194)&gt;10,IF(AND(ISNUMBER('Control Sample Data'!R179),'Control Sample Data'!R179&lt;35,'Control Sample Data'!R179&gt;0),'Control Sample Data'!R179-'Choose Housekeeping Genes'!AP$20,35-'Choose Housekeeping Genes'!AP$20),"")</f>
        <v/>
      </c>
      <c r="AO179" s="22" t="str">
        <f>IF(SUM('Control Sample Data'!S$3:S$194)&gt;10,IF(AND(ISNUMBER('Control Sample Data'!S179),'Control Sample Data'!S179&lt;35,'Control Sample Data'!S179&gt;0),'Control Sample Data'!S179-'Choose Housekeeping Genes'!AQ$20,35-'Choose Housekeeping Genes'!AQ$20),"")</f>
        <v/>
      </c>
      <c r="AP179" s="22" t="str">
        <f>IF(SUM('Control Sample Data'!T$3:T$194)&gt;10,IF(AND(ISNUMBER('Control Sample Data'!T179),'Control Sample Data'!T179&lt;35,'Control Sample Data'!T179&gt;0),'Control Sample Data'!T179-'Choose Housekeeping Genes'!AR$20,35-'Choose Housekeeping Genes'!AR$20),"")</f>
        <v/>
      </c>
      <c r="AQ179" s="22" t="str">
        <f>IF(SUM('Control Sample Data'!U$3:U$194)&gt;10,IF(AND(ISNUMBER('Control Sample Data'!U179),'Control Sample Data'!U179&lt;35,'Control Sample Data'!U179&gt;0),'Control Sample Data'!U179-'Choose Housekeeping Genes'!AS$20,35-'Choose Housekeeping Genes'!AS$20),"")</f>
        <v/>
      </c>
      <c r="AR179" s="22" t="str">
        <f>IF(SUM('Control Sample Data'!V$3:V$194)&gt;10,IF(AND(ISNUMBER('Control Sample Data'!V179),'Control Sample Data'!V179&lt;35,'Control Sample Data'!V179&gt;0),'Control Sample Data'!V179-'Choose Housekeeping Genes'!AT$20,35-'Choose Housekeeping Genes'!AT$20),"")</f>
        <v/>
      </c>
      <c r="AS179" s="73" t="str">
        <f>'Control Sample Data'!A179</f>
        <v>Uchl1os</v>
      </c>
      <c r="AT179" s="21" t="s">
        <v>88</v>
      </c>
      <c r="AU179" s="22" t="str">
        <f ca="1">IF(ISNUMBER(C179-'Choose Housekeeping Genes'!D$12),C179-'Choose Housekeeping Genes'!D$12,"")</f>
        <v/>
      </c>
      <c r="AV179" s="22" t="str">
        <f ca="1">IF(ISNUMBER(D179-'Choose Housekeeping Genes'!E$12),D179-'Choose Housekeeping Genes'!E$12,"")</f>
        <v/>
      </c>
      <c r="AW179" s="22" t="str">
        <f ca="1">IF(ISNUMBER(E179-'Choose Housekeeping Genes'!F$12),E179-'Choose Housekeeping Genes'!F$12,"")</f>
        <v/>
      </c>
      <c r="AX179" s="22" t="str">
        <f ca="1">IF(ISNUMBER(F179-'Choose Housekeeping Genes'!G$12),F179-'Choose Housekeeping Genes'!G$12,"")</f>
        <v/>
      </c>
      <c r="AY179" s="22" t="str">
        <f ca="1">IF(ISNUMBER(G179-'Choose Housekeeping Genes'!H$12),G179-'Choose Housekeeping Genes'!H$12,"")</f>
        <v/>
      </c>
      <c r="AZ179" s="22" t="str">
        <f ca="1">IF(ISNUMBER(H179-'Choose Housekeeping Genes'!I$12),H179-'Choose Housekeeping Genes'!I$12,"")</f>
        <v/>
      </c>
      <c r="BA179" s="22" t="str">
        <f ca="1">IF(ISNUMBER(I179-'Choose Housekeeping Genes'!J$12),I179-'Choose Housekeeping Genes'!J$12,"")</f>
        <v/>
      </c>
      <c r="BB179" s="22" t="str">
        <f ca="1">IF(ISNUMBER(J179-'Choose Housekeeping Genes'!K$12),J179-'Choose Housekeeping Genes'!K$12,"")</f>
        <v/>
      </c>
      <c r="BC179" s="22" t="str">
        <f ca="1">IF(ISNUMBER(K179-'Choose Housekeeping Genes'!L$12),K179-'Choose Housekeeping Genes'!L$12,"")</f>
        <v/>
      </c>
      <c r="BD179" s="22" t="str">
        <f ca="1">IF(ISNUMBER(L179-'Choose Housekeeping Genes'!M$12),L179-'Choose Housekeeping Genes'!M$12,"")</f>
        <v/>
      </c>
      <c r="BE179" s="22" t="str">
        <f ca="1">IF(ISNUMBER(M179-'Choose Housekeeping Genes'!N$12),M179-'Choose Housekeeping Genes'!N$12,"")</f>
        <v/>
      </c>
      <c r="BF179" s="22" t="str">
        <f ca="1">IF(ISNUMBER(N179-'Choose Housekeeping Genes'!O$12),N179-'Choose Housekeeping Genes'!O$12,"")</f>
        <v/>
      </c>
      <c r="BG179" s="22" t="str">
        <f ca="1">IF(ISNUMBER(O179-'Choose Housekeeping Genes'!P$12),O179-'Choose Housekeeping Genes'!P$12,"")</f>
        <v/>
      </c>
      <c r="BH179" s="22" t="str">
        <f ca="1">IF(ISNUMBER(P179-'Choose Housekeeping Genes'!Q$12),P179-'Choose Housekeeping Genes'!Q$12,"")</f>
        <v/>
      </c>
      <c r="BI179" s="22" t="str">
        <f ca="1">IF(ISNUMBER(Q179-'Choose Housekeeping Genes'!R$12),Q179-'Choose Housekeeping Genes'!R$12,"")</f>
        <v/>
      </c>
      <c r="BJ179" s="22" t="str">
        <f ca="1">IF(ISNUMBER(R179-'Choose Housekeeping Genes'!S$12),R179-'Choose Housekeeping Genes'!S$12,"")</f>
        <v/>
      </c>
      <c r="BK179" s="22" t="str">
        <f ca="1">IF(ISNUMBER(S179-'Choose Housekeeping Genes'!T$12),S179-'Choose Housekeeping Genes'!T$12,"")</f>
        <v/>
      </c>
      <c r="BL179" s="22" t="str">
        <f ca="1">IF(ISNUMBER(T179-'Choose Housekeeping Genes'!U$12),T179-'Choose Housekeeping Genes'!U$12,"")</f>
        <v/>
      </c>
      <c r="BM179" s="22" t="str">
        <f ca="1">IF(ISNUMBER(U179-'Choose Housekeeping Genes'!V$12),U179-'Choose Housekeeping Genes'!V$12,"")</f>
        <v/>
      </c>
      <c r="BN179" s="22" t="str">
        <f ca="1">IF(ISNUMBER(V179-'Choose Housekeeping Genes'!W$12),V179-'Choose Housekeeping Genes'!W$12,"")</f>
        <v/>
      </c>
      <c r="BO179" s="147" t="str">
        <f t="shared" si="135"/>
        <v>Uchl1os</v>
      </c>
      <c r="BP179" s="145" t="s">
        <v>88</v>
      </c>
      <c r="BQ179" s="22" t="str">
        <f ca="1">IF(ISNUMBER(Y179-'Choose Housekeeping Genes'!AA$12),Y179-'Choose Housekeeping Genes'!AA$12,"")</f>
        <v/>
      </c>
      <c r="BR179" s="22" t="str">
        <f ca="1">IF(ISNUMBER(Z179-'Choose Housekeeping Genes'!AB$12),Z179-'Choose Housekeeping Genes'!AB$12,"")</f>
        <v/>
      </c>
      <c r="BS179" s="22" t="str">
        <f ca="1">IF(ISNUMBER(AA179-'Choose Housekeeping Genes'!AC$12),AA179-'Choose Housekeeping Genes'!AC$12,"")</f>
        <v/>
      </c>
      <c r="BT179" s="22" t="str">
        <f ca="1">IF(ISNUMBER(AB179-'Choose Housekeeping Genes'!AD$12),AB179-'Choose Housekeeping Genes'!AD$12,"")</f>
        <v/>
      </c>
      <c r="BU179" s="22" t="str">
        <f ca="1">IF(ISNUMBER(AC179-'Choose Housekeeping Genes'!AE$12),AC179-'Choose Housekeeping Genes'!AE$12,"")</f>
        <v/>
      </c>
      <c r="BV179" s="22" t="str">
        <f ca="1">IF(ISNUMBER(AD179-'Choose Housekeeping Genes'!AF$12),AD179-'Choose Housekeeping Genes'!AF$12,"")</f>
        <v/>
      </c>
      <c r="BW179" s="22" t="str">
        <f ca="1">IF(ISNUMBER(AE179-'Choose Housekeeping Genes'!AG$12),AE179-'Choose Housekeeping Genes'!AG$12,"")</f>
        <v/>
      </c>
      <c r="BX179" s="22" t="str">
        <f ca="1">IF(ISNUMBER(AF179-'Choose Housekeeping Genes'!AH$12),AF179-'Choose Housekeeping Genes'!AH$12,"")</f>
        <v/>
      </c>
      <c r="BY179" s="22" t="str">
        <f ca="1">IF(ISNUMBER(AG179-'Choose Housekeeping Genes'!AI$12),AG179-'Choose Housekeeping Genes'!AI$12,"")</f>
        <v/>
      </c>
      <c r="BZ179" s="22" t="str">
        <f ca="1">IF(ISNUMBER(AH179-'Choose Housekeeping Genes'!AJ$12),AH179-'Choose Housekeeping Genes'!AJ$12,"")</f>
        <v/>
      </c>
      <c r="CA179" s="22" t="str">
        <f ca="1">IF(ISNUMBER(AI179-'Choose Housekeeping Genes'!AK$12),AI179-'Choose Housekeeping Genes'!AK$12,"")</f>
        <v/>
      </c>
      <c r="CB179" s="22" t="str">
        <f ca="1">IF(ISNUMBER(AJ179-'Choose Housekeeping Genes'!AL$12),AJ179-'Choose Housekeeping Genes'!AL$12,"")</f>
        <v/>
      </c>
      <c r="CC179" s="22" t="str">
        <f ca="1">IF(ISNUMBER(AK179-'Choose Housekeeping Genes'!AM$12),AK179-'Choose Housekeeping Genes'!AM$12,"")</f>
        <v/>
      </c>
      <c r="CD179" s="22" t="str">
        <f ca="1">IF(ISNUMBER(AL179-'Choose Housekeeping Genes'!AN$12),AL179-'Choose Housekeeping Genes'!AN$12,"")</f>
        <v/>
      </c>
      <c r="CE179" s="22" t="str">
        <f ca="1">IF(ISNUMBER(AM179-'Choose Housekeeping Genes'!AO$12),AM179-'Choose Housekeeping Genes'!AO$12,"")</f>
        <v/>
      </c>
      <c r="CF179" s="22" t="str">
        <f ca="1">IF(ISNUMBER(AN179-'Choose Housekeeping Genes'!AP$12),AN179-'Choose Housekeeping Genes'!AP$12,"")</f>
        <v/>
      </c>
      <c r="CG179" s="22" t="str">
        <f ca="1">IF(ISNUMBER(AO179-'Choose Housekeeping Genes'!AQ$12),AO179-'Choose Housekeeping Genes'!AQ$12,"")</f>
        <v/>
      </c>
      <c r="CH179" s="22" t="str">
        <f ca="1">IF(ISNUMBER(AP179-'Choose Housekeeping Genes'!AR$12),AP179-'Choose Housekeeping Genes'!AR$12,"")</f>
        <v/>
      </c>
      <c r="CI179" s="22" t="str">
        <f ca="1">IF(ISNUMBER(AQ179-'Choose Housekeeping Genes'!AS$12),AQ179-'Choose Housekeeping Genes'!AS$12,"")</f>
        <v/>
      </c>
      <c r="CJ179" s="22" t="str">
        <f ca="1">IF(ISNUMBER(AR179-'Choose Housekeeping Genes'!AT$12),AR179-'Choose Housekeeping Genes'!AT$12,"")</f>
        <v/>
      </c>
      <c r="CK179" s="69" t="e">
        <f t="shared" ca="1" si="93"/>
        <v>#DIV/0!</v>
      </c>
      <c r="CL179" s="148" t="e">
        <f t="shared" ca="1" si="94"/>
        <v>#DIV/0!</v>
      </c>
      <c r="DA179" s="73" t="str">
        <f>'Transcript table'!C187</f>
        <v>Uchl1os</v>
      </c>
      <c r="DB179" s="21" t="s">
        <v>88</v>
      </c>
      <c r="DC179" s="68" t="str">
        <f t="shared" ca="1" si="95"/>
        <v/>
      </c>
      <c r="DD179" s="68" t="str">
        <f t="shared" ca="1" si="96"/>
        <v/>
      </c>
      <c r="DE179" s="68" t="str">
        <f t="shared" ca="1" si="97"/>
        <v/>
      </c>
      <c r="DF179" s="68" t="str">
        <f t="shared" ca="1" si="98"/>
        <v/>
      </c>
      <c r="DG179" s="68" t="str">
        <f t="shared" ca="1" si="99"/>
        <v/>
      </c>
      <c r="DH179" s="68" t="str">
        <f t="shared" ca="1" si="100"/>
        <v/>
      </c>
      <c r="DI179" s="68" t="str">
        <f t="shared" ca="1" si="101"/>
        <v/>
      </c>
      <c r="DJ179" s="68" t="str">
        <f t="shared" ca="1" si="102"/>
        <v/>
      </c>
      <c r="DK179" s="68" t="str">
        <f t="shared" ca="1" si="103"/>
        <v/>
      </c>
      <c r="DL179" s="68" t="str">
        <f t="shared" ca="1" si="104"/>
        <v/>
      </c>
      <c r="DM179" s="68" t="str">
        <f t="shared" ca="1" si="105"/>
        <v/>
      </c>
      <c r="DN179" s="68" t="str">
        <f t="shared" ca="1" si="106"/>
        <v/>
      </c>
      <c r="DO179" s="68" t="str">
        <f t="shared" ca="1" si="107"/>
        <v/>
      </c>
      <c r="DP179" s="68" t="str">
        <f t="shared" ca="1" si="108"/>
        <v/>
      </c>
      <c r="DQ179" s="68" t="str">
        <f t="shared" ca="1" si="109"/>
        <v/>
      </c>
      <c r="DR179" s="68" t="str">
        <f t="shared" ca="1" si="110"/>
        <v/>
      </c>
      <c r="DS179" s="68" t="str">
        <f t="shared" ca="1" si="111"/>
        <v/>
      </c>
      <c r="DT179" s="68" t="str">
        <f t="shared" ca="1" si="112"/>
        <v/>
      </c>
      <c r="DU179" s="68" t="str">
        <f t="shared" ca="1" si="113"/>
        <v/>
      </c>
      <c r="DV179" s="68" t="str">
        <f t="shared" ca="1" si="114"/>
        <v/>
      </c>
      <c r="DW179" s="146" t="str">
        <f>'Transcript table'!C187</f>
        <v>Uchl1os</v>
      </c>
      <c r="DX179" s="145" t="s">
        <v>88</v>
      </c>
      <c r="DY179" s="68" t="str">
        <f t="shared" ca="1" si="115"/>
        <v/>
      </c>
      <c r="DZ179" s="68" t="str">
        <f t="shared" ca="1" si="116"/>
        <v/>
      </c>
      <c r="EA179" s="68" t="str">
        <f t="shared" ca="1" si="117"/>
        <v/>
      </c>
      <c r="EB179" s="68" t="str">
        <f t="shared" ca="1" si="118"/>
        <v/>
      </c>
      <c r="EC179" s="68" t="str">
        <f t="shared" ca="1" si="119"/>
        <v/>
      </c>
      <c r="ED179" s="68" t="str">
        <f t="shared" ca="1" si="120"/>
        <v/>
      </c>
      <c r="EE179" s="68" t="str">
        <f t="shared" ca="1" si="121"/>
        <v/>
      </c>
      <c r="EF179" s="68" t="str">
        <f t="shared" ca="1" si="122"/>
        <v/>
      </c>
      <c r="EG179" s="68" t="str">
        <f t="shared" ca="1" si="123"/>
        <v/>
      </c>
      <c r="EH179" s="68" t="str">
        <f t="shared" ca="1" si="124"/>
        <v/>
      </c>
      <c r="EI179" s="68" t="str">
        <f t="shared" ca="1" si="125"/>
        <v/>
      </c>
      <c r="EJ179" s="68" t="str">
        <f t="shared" ca="1" si="126"/>
        <v/>
      </c>
      <c r="EK179" s="68" t="str">
        <f t="shared" ca="1" si="127"/>
        <v/>
      </c>
      <c r="EL179" s="68" t="str">
        <f t="shared" ca="1" si="128"/>
        <v/>
      </c>
      <c r="EM179" s="68" t="str">
        <f t="shared" ca="1" si="129"/>
        <v/>
      </c>
      <c r="EN179" s="68" t="str">
        <f t="shared" ca="1" si="130"/>
        <v/>
      </c>
      <c r="EO179" s="68" t="str">
        <f t="shared" ca="1" si="131"/>
        <v/>
      </c>
      <c r="EP179" s="68" t="str">
        <f t="shared" ca="1" si="132"/>
        <v/>
      </c>
      <c r="EQ179" s="68" t="str">
        <f t="shared" ca="1" si="133"/>
        <v/>
      </c>
      <c r="ER179" s="68" t="str">
        <f t="shared" ca="1" si="134"/>
        <v/>
      </c>
    </row>
    <row r="180" spans="1:148" ht="12.75" customHeight="1">
      <c r="A180" s="139" t="str">
        <f>'Test Sample Data'!A180</f>
        <v>Uph</v>
      </c>
      <c r="B180" s="141" t="s">
        <v>86</v>
      </c>
      <c r="C180" s="22" t="str">
        <f>IF(SUM('Test Sample Data'!C$3:C$194)&gt;10,IF(AND(ISNUMBER('Test Sample Data'!C180),'Test Sample Data'!C180&lt;35,'Test Sample Data'!C180&gt;0),'Test Sample Data'!C180-'Choose Housekeeping Genes'!D$20,35-'Choose Housekeeping Genes'!D$20),"")</f>
        <v/>
      </c>
      <c r="D180" s="22" t="str">
        <f>IF(SUM('Test Sample Data'!D$3:D$194)&gt;10,IF(AND(ISNUMBER('Test Sample Data'!D180),'Test Sample Data'!D180&lt;35,'Test Sample Data'!D180&gt;0),'Test Sample Data'!D180-'Choose Housekeeping Genes'!E$20,35-'Choose Housekeeping Genes'!E$20),"")</f>
        <v/>
      </c>
      <c r="E180" s="22" t="str">
        <f>IF(SUM('Test Sample Data'!E$3:E$194)&gt;10,IF(AND(ISNUMBER('Test Sample Data'!E180),'Test Sample Data'!E180&lt;35,'Test Sample Data'!E180&gt;0),'Test Sample Data'!E180-'Choose Housekeeping Genes'!F$20,35-'Choose Housekeeping Genes'!F$20),"")</f>
        <v/>
      </c>
      <c r="F180" s="22" t="str">
        <f>IF(SUM('Test Sample Data'!F$3:F$194)&gt;10,IF(AND(ISNUMBER('Test Sample Data'!F180),'Test Sample Data'!F180&lt;35,'Test Sample Data'!F180&gt;0),'Test Sample Data'!F180-'Choose Housekeeping Genes'!G$20,35-'Choose Housekeeping Genes'!G$20),"")</f>
        <v/>
      </c>
      <c r="G180" s="22" t="str">
        <f>IF(SUM('Test Sample Data'!G$3:G$194)&gt;10,IF(AND(ISNUMBER('Test Sample Data'!G180),'Test Sample Data'!G180&lt;35,'Test Sample Data'!G180&gt;0),'Test Sample Data'!G180-'Choose Housekeeping Genes'!H$20,35-'Choose Housekeeping Genes'!H$20),"")</f>
        <v/>
      </c>
      <c r="H180" s="22" t="str">
        <f>IF(SUM('Test Sample Data'!H$3:H$194)&gt;10,IF(AND(ISNUMBER('Test Sample Data'!H180),'Test Sample Data'!H180&lt;35,'Test Sample Data'!H180&gt;0),'Test Sample Data'!H180-'Choose Housekeeping Genes'!I$20,35-'Choose Housekeeping Genes'!I$20),"")</f>
        <v/>
      </c>
      <c r="I180" s="22" t="str">
        <f>IF(SUM('Test Sample Data'!I$3:I$194)&gt;10,IF(AND(ISNUMBER('Test Sample Data'!I180),'Test Sample Data'!I180&lt;35,'Test Sample Data'!I180&gt;0),'Test Sample Data'!I180-'Choose Housekeeping Genes'!J$20,35-'Choose Housekeeping Genes'!J$20),"")</f>
        <v/>
      </c>
      <c r="J180" s="22" t="str">
        <f>IF(SUM('Test Sample Data'!J$3:J$194)&gt;10,IF(AND(ISNUMBER('Test Sample Data'!J180),'Test Sample Data'!J180&lt;35,'Test Sample Data'!J180&gt;0),'Test Sample Data'!J180-'Choose Housekeeping Genes'!K$20,35-'Choose Housekeeping Genes'!K$20),"")</f>
        <v/>
      </c>
      <c r="K180" s="22" t="str">
        <f>IF(SUM('Test Sample Data'!K$3:K$194)&gt;10,IF(AND(ISNUMBER('Test Sample Data'!K180),'Test Sample Data'!K180&lt;35,'Test Sample Data'!K180&gt;0),'Test Sample Data'!K180-'Choose Housekeeping Genes'!L$20,35-'Choose Housekeeping Genes'!L$20),"")</f>
        <v/>
      </c>
      <c r="L180" s="22" t="str">
        <f>IF(SUM('Test Sample Data'!L$3:L$194)&gt;10,IF(AND(ISNUMBER('Test Sample Data'!L180),'Test Sample Data'!L180&lt;35,'Test Sample Data'!L180&gt;0),'Test Sample Data'!L180-'Choose Housekeeping Genes'!M$20,35-'Choose Housekeeping Genes'!M$20),"")</f>
        <v/>
      </c>
      <c r="M180" s="22" t="str">
        <f>IF(SUM('Test Sample Data'!M$3:M$194)&gt;10,IF(AND(ISNUMBER('Test Sample Data'!M180),'Test Sample Data'!M180&lt;35,'Test Sample Data'!M180&gt;0),'Test Sample Data'!M180-'Choose Housekeeping Genes'!N$20,35-'Choose Housekeeping Genes'!N$20),"")</f>
        <v/>
      </c>
      <c r="N180" s="22" t="str">
        <f>IF(SUM('Test Sample Data'!N$3:N$194)&gt;10,IF(AND(ISNUMBER('Test Sample Data'!N180),'Test Sample Data'!N180&lt;35,'Test Sample Data'!N180&gt;0),'Test Sample Data'!N180-'Choose Housekeeping Genes'!O$20,35-'Choose Housekeeping Genes'!O$20),"")</f>
        <v/>
      </c>
      <c r="O180" s="22" t="str">
        <f>IF(SUM('Test Sample Data'!O$3:O$194)&gt;10,IF(AND(ISNUMBER('Test Sample Data'!O180),'Test Sample Data'!O180&lt;35,'Test Sample Data'!O180&gt;0),'Test Sample Data'!O180-'Choose Housekeeping Genes'!P$20,35-'Choose Housekeeping Genes'!P$20),"")</f>
        <v/>
      </c>
      <c r="P180" s="22" t="str">
        <f>IF(SUM('Test Sample Data'!P$3:P$194)&gt;10,IF(AND(ISNUMBER('Test Sample Data'!P180),'Test Sample Data'!P180&lt;35,'Test Sample Data'!P180&gt;0),'Test Sample Data'!P180-'Choose Housekeeping Genes'!Q$20,35-'Choose Housekeeping Genes'!Q$20),"")</f>
        <v/>
      </c>
      <c r="Q180" s="22" t="str">
        <f>IF(SUM('Test Sample Data'!Q$3:Q$194)&gt;10,IF(AND(ISNUMBER('Test Sample Data'!Q180),'Test Sample Data'!Q180&lt;35,'Test Sample Data'!Q180&gt;0),'Test Sample Data'!Q180-'Choose Housekeeping Genes'!R$20,35-'Choose Housekeeping Genes'!R$20),"")</f>
        <v/>
      </c>
      <c r="R180" s="22" t="str">
        <f>IF(SUM('Test Sample Data'!R$3:R$194)&gt;10,IF(AND(ISNUMBER('Test Sample Data'!R180),'Test Sample Data'!R180&lt;35,'Test Sample Data'!R180&gt;0),'Test Sample Data'!R180-'Choose Housekeeping Genes'!S$20,35-'Choose Housekeeping Genes'!S$20),"")</f>
        <v/>
      </c>
      <c r="S180" s="22" t="str">
        <f>IF(SUM('Test Sample Data'!S$3:S$194)&gt;10,IF(AND(ISNUMBER('Test Sample Data'!S180),'Test Sample Data'!S180&lt;35,'Test Sample Data'!S180&gt;0),'Test Sample Data'!S180-'Choose Housekeeping Genes'!T$20,35-'Choose Housekeeping Genes'!T$20),"")</f>
        <v/>
      </c>
      <c r="T180" s="22" t="str">
        <f>IF(SUM('Test Sample Data'!T$3:T$194)&gt;10,IF(AND(ISNUMBER('Test Sample Data'!T180),'Test Sample Data'!T180&lt;35,'Test Sample Data'!T180&gt;0),'Test Sample Data'!T180-'Choose Housekeeping Genes'!U$20,35-'Choose Housekeeping Genes'!U$20),"")</f>
        <v/>
      </c>
      <c r="U180" s="22" t="str">
        <f>IF(SUM('Test Sample Data'!U$3:U$194)&gt;10,IF(AND(ISNUMBER('Test Sample Data'!U180),'Test Sample Data'!U180&lt;35,'Test Sample Data'!U180&gt;0),'Test Sample Data'!U180-'Choose Housekeeping Genes'!V$20,35-'Choose Housekeeping Genes'!V$20),"")</f>
        <v/>
      </c>
      <c r="V180" s="22" t="str">
        <f>IF(SUM('Test Sample Data'!V$3:V$194)&gt;10,IF(AND(ISNUMBER('Test Sample Data'!V180),'Test Sample Data'!V180&lt;35,'Test Sample Data'!V180&gt;0),'Test Sample Data'!V180-'Choose Housekeeping Genes'!W$20,35-'Choose Housekeeping Genes'!W$20),"")</f>
        <v/>
      </c>
      <c r="W180" s="144" t="str">
        <f>'Control Sample Data'!A180</f>
        <v>Uph</v>
      </c>
      <c r="X180" s="145" t="s">
        <v>86</v>
      </c>
      <c r="Y180" s="22" t="str">
        <f>IF(SUM('Control Sample Data'!C$3:C$194)&gt;10,IF(AND(ISNUMBER('Control Sample Data'!C180),'Control Sample Data'!C180&lt;35,'Control Sample Data'!C180&gt;0),'Control Sample Data'!C180-'Choose Housekeeping Genes'!AA$20,35-'Choose Housekeeping Genes'!AA$20),"")</f>
        <v/>
      </c>
      <c r="Z180" s="22" t="str">
        <f>IF(SUM('Control Sample Data'!D$3:D$194)&gt;10,IF(AND(ISNUMBER('Control Sample Data'!D180),'Control Sample Data'!D180&lt;35,'Control Sample Data'!D180&gt;0),'Control Sample Data'!D180-'Choose Housekeeping Genes'!AB$20,35-'Choose Housekeeping Genes'!AB$20),"")</f>
        <v/>
      </c>
      <c r="AA180" s="22" t="str">
        <f>IF(SUM('Control Sample Data'!E$3:E$194)&gt;10,IF(AND(ISNUMBER('Control Sample Data'!E180),'Control Sample Data'!E180&lt;35,'Control Sample Data'!E180&gt;0),'Control Sample Data'!E180-'Choose Housekeeping Genes'!AC$20,35-'Choose Housekeeping Genes'!AC$20),"")</f>
        <v/>
      </c>
      <c r="AB180" s="22" t="str">
        <f>IF(SUM('Control Sample Data'!F$3:F$194)&gt;10,IF(AND(ISNUMBER('Control Sample Data'!F180),'Control Sample Data'!F180&lt;35,'Control Sample Data'!F180&gt;0),'Control Sample Data'!F180-'Choose Housekeeping Genes'!AD$20,35-'Choose Housekeeping Genes'!AD$20),"")</f>
        <v/>
      </c>
      <c r="AC180" s="22" t="str">
        <f>IF(SUM('Control Sample Data'!G$3:G$194)&gt;10,IF(AND(ISNUMBER('Control Sample Data'!G180),'Control Sample Data'!G180&lt;35,'Control Sample Data'!G180&gt;0),'Control Sample Data'!G180-'Choose Housekeeping Genes'!AE$20,35-'Choose Housekeeping Genes'!AE$20),"")</f>
        <v/>
      </c>
      <c r="AD180" s="22" t="str">
        <f>IF(SUM('Control Sample Data'!H$3:H$194)&gt;10,IF(AND(ISNUMBER('Control Sample Data'!H180),'Control Sample Data'!H180&lt;35,'Control Sample Data'!H180&gt;0),'Control Sample Data'!H180-'Choose Housekeeping Genes'!AF$20,35-'Choose Housekeeping Genes'!AF$20),"")</f>
        <v/>
      </c>
      <c r="AE180" s="22" t="str">
        <f>IF(SUM('Control Sample Data'!I$3:I$194)&gt;10,IF(AND(ISNUMBER('Control Sample Data'!I180),'Control Sample Data'!I180&lt;35,'Control Sample Data'!I180&gt;0),'Control Sample Data'!I180-'Choose Housekeeping Genes'!AG$20,35-'Choose Housekeeping Genes'!AG$20),"")</f>
        <v/>
      </c>
      <c r="AF180" s="22" t="str">
        <f>IF(SUM('Control Sample Data'!J$3:J$194)&gt;10,IF(AND(ISNUMBER('Control Sample Data'!J180),'Control Sample Data'!J180&lt;35,'Control Sample Data'!J180&gt;0),'Control Sample Data'!J180-'Choose Housekeeping Genes'!AH$20,35-'Choose Housekeeping Genes'!AH$20),"")</f>
        <v/>
      </c>
      <c r="AG180" s="22" t="str">
        <f>IF(SUM('Control Sample Data'!K$3:K$194)&gt;10,IF(AND(ISNUMBER('Control Sample Data'!K180),'Control Sample Data'!K180&lt;35,'Control Sample Data'!K180&gt;0),'Control Sample Data'!K180-'Choose Housekeeping Genes'!AI$20,35-'Choose Housekeeping Genes'!AI$20),"")</f>
        <v/>
      </c>
      <c r="AH180" s="22" t="str">
        <f>IF(SUM('Control Sample Data'!L$3:L$194)&gt;10,IF(AND(ISNUMBER('Control Sample Data'!L180),'Control Sample Data'!L180&lt;35,'Control Sample Data'!L180&gt;0),'Control Sample Data'!L180-'Choose Housekeeping Genes'!AJ$20,35-'Choose Housekeeping Genes'!AJ$20),"")</f>
        <v/>
      </c>
      <c r="AI180" s="22" t="str">
        <f>IF(SUM('Control Sample Data'!M$3:M$194)&gt;10,IF(AND(ISNUMBER('Control Sample Data'!M180),'Control Sample Data'!M180&lt;35,'Control Sample Data'!M180&gt;0),'Control Sample Data'!M180-'Choose Housekeeping Genes'!AK$20,35-'Choose Housekeeping Genes'!AK$20),"")</f>
        <v/>
      </c>
      <c r="AJ180" s="22" t="str">
        <f>IF(SUM('Control Sample Data'!N$3:N$194)&gt;10,IF(AND(ISNUMBER('Control Sample Data'!N180),'Control Sample Data'!N180&lt;35,'Control Sample Data'!N180&gt;0),'Control Sample Data'!N180-'Choose Housekeeping Genes'!AL$20,35-'Choose Housekeeping Genes'!AL$20),"")</f>
        <v/>
      </c>
      <c r="AK180" s="22" t="str">
        <f>IF(SUM('Control Sample Data'!O$3:O$194)&gt;10,IF(AND(ISNUMBER('Control Sample Data'!O180),'Control Sample Data'!O180&lt;35,'Control Sample Data'!O180&gt;0),'Control Sample Data'!O180-'Choose Housekeeping Genes'!AM$20,35-'Choose Housekeeping Genes'!AM$20),"")</f>
        <v/>
      </c>
      <c r="AL180" s="22" t="str">
        <f>IF(SUM('Control Sample Data'!P$3:P$194)&gt;10,IF(AND(ISNUMBER('Control Sample Data'!P180),'Control Sample Data'!P180&lt;35,'Control Sample Data'!P180&gt;0),'Control Sample Data'!P180-'Choose Housekeeping Genes'!AN$20,35-'Choose Housekeeping Genes'!AN$20),"")</f>
        <v/>
      </c>
      <c r="AM180" s="22" t="str">
        <f>IF(SUM('Control Sample Data'!Q$3:Q$194)&gt;10,IF(AND(ISNUMBER('Control Sample Data'!Q180),'Control Sample Data'!Q180&lt;35,'Control Sample Data'!Q180&gt;0),'Control Sample Data'!Q180-'Choose Housekeeping Genes'!AO$20,35-'Choose Housekeeping Genes'!AO$20),"")</f>
        <v/>
      </c>
      <c r="AN180" s="22" t="str">
        <f>IF(SUM('Control Sample Data'!R$3:R$194)&gt;10,IF(AND(ISNUMBER('Control Sample Data'!R180),'Control Sample Data'!R180&lt;35,'Control Sample Data'!R180&gt;0),'Control Sample Data'!R180-'Choose Housekeeping Genes'!AP$20,35-'Choose Housekeeping Genes'!AP$20),"")</f>
        <v/>
      </c>
      <c r="AO180" s="22" t="str">
        <f>IF(SUM('Control Sample Data'!S$3:S$194)&gt;10,IF(AND(ISNUMBER('Control Sample Data'!S180),'Control Sample Data'!S180&lt;35,'Control Sample Data'!S180&gt;0),'Control Sample Data'!S180-'Choose Housekeeping Genes'!AQ$20,35-'Choose Housekeeping Genes'!AQ$20),"")</f>
        <v/>
      </c>
      <c r="AP180" s="22" t="str">
        <f>IF(SUM('Control Sample Data'!T$3:T$194)&gt;10,IF(AND(ISNUMBER('Control Sample Data'!T180),'Control Sample Data'!T180&lt;35,'Control Sample Data'!T180&gt;0),'Control Sample Data'!T180-'Choose Housekeeping Genes'!AR$20,35-'Choose Housekeeping Genes'!AR$20),"")</f>
        <v/>
      </c>
      <c r="AQ180" s="22" t="str">
        <f>IF(SUM('Control Sample Data'!U$3:U$194)&gt;10,IF(AND(ISNUMBER('Control Sample Data'!U180),'Control Sample Data'!U180&lt;35,'Control Sample Data'!U180&gt;0),'Control Sample Data'!U180-'Choose Housekeeping Genes'!AS$20,35-'Choose Housekeeping Genes'!AS$20),"")</f>
        <v/>
      </c>
      <c r="AR180" s="22" t="str">
        <f>IF(SUM('Control Sample Data'!V$3:V$194)&gt;10,IF(AND(ISNUMBER('Control Sample Data'!V180),'Control Sample Data'!V180&lt;35,'Control Sample Data'!V180&gt;0),'Control Sample Data'!V180-'Choose Housekeeping Genes'!AT$20,35-'Choose Housekeeping Genes'!AT$20),"")</f>
        <v/>
      </c>
      <c r="AS180" s="73" t="str">
        <f>'Control Sample Data'!A180</f>
        <v>Uph</v>
      </c>
      <c r="AT180" s="21" t="s">
        <v>86</v>
      </c>
      <c r="AU180" s="22" t="str">
        <f ca="1">IF(ISNUMBER(C180-'Choose Housekeeping Genes'!D$12),C180-'Choose Housekeeping Genes'!D$12,"")</f>
        <v/>
      </c>
      <c r="AV180" s="22" t="str">
        <f ca="1">IF(ISNUMBER(D180-'Choose Housekeeping Genes'!E$12),D180-'Choose Housekeeping Genes'!E$12,"")</f>
        <v/>
      </c>
      <c r="AW180" s="22" t="str">
        <f ca="1">IF(ISNUMBER(E180-'Choose Housekeeping Genes'!F$12),E180-'Choose Housekeeping Genes'!F$12,"")</f>
        <v/>
      </c>
      <c r="AX180" s="22" t="str">
        <f ca="1">IF(ISNUMBER(F180-'Choose Housekeeping Genes'!G$12),F180-'Choose Housekeeping Genes'!G$12,"")</f>
        <v/>
      </c>
      <c r="AY180" s="22" t="str">
        <f ca="1">IF(ISNUMBER(G180-'Choose Housekeeping Genes'!H$12),G180-'Choose Housekeeping Genes'!H$12,"")</f>
        <v/>
      </c>
      <c r="AZ180" s="22" t="str">
        <f ca="1">IF(ISNUMBER(H180-'Choose Housekeeping Genes'!I$12),H180-'Choose Housekeeping Genes'!I$12,"")</f>
        <v/>
      </c>
      <c r="BA180" s="22" t="str">
        <f ca="1">IF(ISNUMBER(I180-'Choose Housekeeping Genes'!J$12),I180-'Choose Housekeeping Genes'!J$12,"")</f>
        <v/>
      </c>
      <c r="BB180" s="22" t="str">
        <f ca="1">IF(ISNUMBER(J180-'Choose Housekeeping Genes'!K$12),J180-'Choose Housekeeping Genes'!K$12,"")</f>
        <v/>
      </c>
      <c r="BC180" s="22" t="str">
        <f ca="1">IF(ISNUMBER(K180-'Choose Housekeeping Genes'!L$12),K180-'Choose Housekeeping Genes'!L$12,"")</f>
        <v/>
      </c>
      <c r="BD180" s="22" t="str">
        <f ca="1">IF(ISNUMBER(L180-'Choose Housekeeping Genes'!M$12),L180-'Choose Housekeeping Genes'!M$12,"")</f>
        <v/>
      </c>
      <c r="BE180" s="22" t="str">
        <f ca="1">IF(ISNUMBER(M180-'Choose Housekeeping Genes'!N$12),M180-'Choose Housekeeping Genes'!N$12,"")</f>
        <v/>
      </c>
      <c r="BF180" s="22" t="str">
        <f ca="1">IF(ISNUMBER(N180-'Choose Housekeeping Genes'!O$12),N180-'Choose Housekeeping Genes'!O$12,"")</f>
        <v/>
      </c>
      <c r="BG180" s="22" t="str">
        <f ca="1">IF(ISNUMBER(O180-'Choose Housekeeping Genes'!P$12),O180-'Choose Housekeeping Genes'!P$12,"")</f>
        <v/>
      </c>
      <c r="BH180" s="22" t="str">
        <f ca="1">IF(ISNUMBER(P180-'Choose Housekeeping Genes'!Q$12),P180-'Choose Housekeeping Genes'!Q$12,"")</f>
        <v/>
      </c>
      <c r="BI180" s="22" t="str">
        <f ca="1">IF(ISNUMBER(Q180-'Choose Housekeeping Genes'!R$12),Q180-'Choose Housekeeping Genes'!R$12,"")</f>
        <v/>
      </c>
      <c r="BJ180" s="22" t="str">
        <f ca="1">IF(ISNUMBER(R180-'Choose Housekeeping Genes'!S$12),R180-'Choose Housekeeping Genes'!S$12,"")</f>
        <v/>
      </c>
      <c r="BK180" s="22" t="str">
        <f ca="1">IF(ISNUMBER(S180-'Choose Housekeeping Genes'!T$12),S180-'Choose Housekeeping Genes'!T$12,"")</f>
        <v/>
      </c>
      <c r="BL180" s="22" t="str">
        <f ca="1">IF(ISNUMBER(T180-'Choose Housekeeping Genes'!U$12),T180-'Choose Housekeeping Genes'!U$12,"")</f>
        <v/>
      </c>
      <c r="BM180" s="22" t="str">
        <f ca="1">IF(ISNUMBER(U180-'Choose Housekeeping Genes'!V$12),U180-'Choose Housekeeping Genes'!V$12,"")</f>
        <v/>
      </c>
      <c r="BN180" s="22" t="str">
        <f ca="1">IF(ISNUMBER(V180-'Choose Housekeeping Genes'!W$12),V180-'Choose Housekeeping Genes'!W$12,"")</f>
        <v/>
      </c>
      <c r="BO180" s="147" t="str">
        <f t="shared" si="135"/>
        <v>Uph</v>
      </c>
      <c r="BP180" s="145" t="s">
        <v>86</v>
      </c>
      <c r="BQ180" s="22" t="str">
        <f ca="1">IF(ISNUMBER(Y180-'Choose Housekeeping Genes'!AA$12),Y180-'Choose Housekeeping Genes'!AA$12,"")</f>
        <v/>
      </c>
      <c r="BR180" s="22" t="str">
        <f ca="1">IF(ISNUMBER(Z180-'Choose Housekeeping Genes'!AB$12),Z180-'Choose Housekeeping Genes'!AB$12,"")</f>
        <v/>
      </c>
      <c r="BS180" s="22" t="str">
        <f ca="1">IF(ISNUMBER(AA180-'Choose Housekeeping Genes'!AC$12),AA180-'Choose Housekeeping Genes'!AC$12,"")</f>
        <v/>
      </c>
      <c r="BT180" s="22" t="str">
        <f ca="1">IF(ISNUMBER(AB180-'Choose Housekeeping Genes'!AD$12),AB180-'Choose Housekeeping Genes'!AD$12,"")</f>
        <v/>
      </c>
      <c r="BU180" s="22" t="str">
        <f ca="1">IF(ISNUMBER(AC180-'Choose Housekeeping Genes'!AE$12),AC180-'Choose Housekeeping Genes'!AE$12,"")</f>
        <v/>
      </c>
      <c r="BV180" s="22" t="str">
        <f ca="1">IF(ISNUMBER(AD180-'Choose Housekeeping Genes'!AF$12),AD180-'Choose Housekeeping Genes'!AF$12,"")</f>
        <v/>
      </c>
      <c r="BW180" s="22" t="str">
        <f ca="1">IF(ISNUMBER(AE180-'Choose Housekeeping Genes'!AG$12),AE180-'Choose Housekeeping Genes'!AG$12,"")</f>
        <v/>
      </c>
      <c r="BX180" s="22" t="str">
        <f ca="1">IF(ISNUMBER(AF180-'Choose Housekeeping Genes'!AH$12),AF180-'Choose Housekeeping Genes'!AH$12,"")</f>
        <v/>
      </c>
      <c r="BY180" s="22" t="str">
        <f ca="1">IF(ISNUMBER(AG180-'Choose Housekeeping Genes'!AI$12),AG180-'Choose Housekeeping Genes'!AI$12,"")</f>
        <v/>
      </c>
      <c r="BZ180" s="22" t="str">
        <f ca="1">IF(ISNUMBER(AH180-'Choose Housekeeping Genes'!AJ$12),AH180-'Choose Housekeeping Genes'!AJ$12,"")</f>
        <v/>
      </c>
      <c r="CA180" s="22" t="str">
        <f ca="1">IF(ISNUMBER(AI180-'Choose Housekeeping Genes'!AK$12),AI180-'Choose Housekeeping Genes'!AK$12,"")</f>
        <v/>
      </c>
      <c r="CB180" s="22" t="str">
        <f ca="1">IF(ISNUMBER(AJ180-'Choose Housekeeping Genes'!AL$12),AJ180-'Choose Housekeeping Genes'!AL$12,"")</f>
        <v/>
      </c>
      <c r="CC180" s="22" t="str">
        <f ca="1">IF(ISNUMBER(AK180-'Choose Housekeeping Genes'!AM$12),AK180-'Choose Housekeeping Genes'!AM$12,"")</f>
        <v/>
      </c>
      <c r="CD180" s="22" t="str">
        <f ca="1">IF(ISNUMBER(AL180-'Choose Housekeeping Genes'!AN$12),AL180-'Choose Housekeeping Genes'!AN$12,"")</f>
        <v/>
      </c>
      <c r="CE180" s="22" t="str">
        <f ca="1">IF(ISNUMBER(AM180-'Choose Housekeeping Genes'!AO$12),AM180-'Choose Housekeeping Genes'!AO$12,"")</f>
        <v/>
      </c>
      <c r="CF180" s="22" t="str">
        <f ca="1">IF(ISNUMBER(AN180-'Choose Housekeeping Genes'!AP$12),AN180-'Choose Housekeeping Genes'!AP$12,"")</f>
        <v/>
      </c>
      <c r="CG180" s="22" t="str">
        <f ca="1">IF(ISNUMBER(AO180-'Choose Housekeeping Genes'!AQ$12),AO180-'Choose Housekeeping Genes'!AQ$12,"")</f>
        <v/>
      </c>
      <c r="CH180" s="22" t="str">
        <f ca="1">IF(ISNUMBER(AP180-'Choose Housekeeping Genes'!AR$12),AP180-'Choose Housekeeping Genes'!AR$12,"")</f>
        <v/>
      </c>
      <c r="CI180" s="22" t="str">
        <f ca="1">IF(ISNUMBER(AQ180-'Choose Housekeeping Genes'!AS$12),AQ180-'Choose Housekeeping Genes'!AS$12,"")</f>
        <v/>
      </c>
      <c r="CJ180" s="22" t="str">
        <f ca="1">IF(ISNUMBER(AR180-'Choose Housekeeping Genes'!AT$12),AR180-'Choose Housekeeping Genes'!AT$12,"")</f>
        <v/>
      </c>
      <c r="CK180" s="69" t="e">
        <f t="shared" ca="1" si="93"/>
        <v>#DIV/0!</v>
      </c>
      <c r="CL180" s="148" t="e">
        <f t="shared" ca="1" si="94"/>
        <v>#DIV/0!</v>
      </c>
      <c r="DA180" s="73" t="str">
        <f>'Transcript table'!C188</f>
        <v>Uph</v>
      </c>
      <c r="DB180" s="21" t="s">
        <v>86</v>
      </c>
      <c r="DC180" s="68" t="str">
        <f t="shared" ca="1" si="95"/>
        <v/>
      </c>
      <c r="DD180" s="68" t="str">
        <f t="shared" ca="1" si="96"/>
        <v/>
      </c>
      <c r="DE180" s="68" t="str">
        <f t="shared" ca="1" si="97"/>
        <v/>
      </c>
      <c r="DF180" s="68" t="str">
        <f t="shared" ca="1" si="98"/>
        <v/>
      </c>
      <c r="DG180" s="68" t="str">
        <f t="shared" ca="1" si="99"/>
        <v/>
      </c>
      <c r="DH180" s="68" t="str">
        <f t="shared" ca="1" si="100"/>
        <v/>
      </c>
      <c r="DI180" s="68" t="str">
        <f t="shared" ca="1" si="101"/>
        <v/>
      </c>
      <c r="DJ180" s="68" t="str">
        <f t="shared" ca="1" si="102"/>
        <v/>
      </c>
      <c r="DK180" s="68" t="str">
        <f t="shared" ca="1" si="103"/>
        <v/>
      </c>
      <c r="DL180" s="68" t="str">
        <f t="shared" ca="1" si="104"/>
        <v/>
      </c>
      <c r="DM180" s="68" t="str">
        <f t="shared" ca="1" si="105"/>
        <v/>
      </c>
      <c r="DN180" s="68" t="str">
        <f t="shared" ca="1" si="106"/>
        <v/>
      </c>
      <c r="DO180" s="68" t="str">
        <f t="shared" ca="1" si="107"/>
        <v/>
      </c>
      <c r="DP180" s="68" t="str">
        <f t="shared" ca="1" si="108"/>
        <v/>
      </c>
      <c r="DQ180" s="68" t="str">
        <f t="shared" ca="1" si="109"/>
        <v/>
      </c>
      <c r="DR180" s="68" t="str">
        <f t="shared" ca="1" si="110"/>
        <v/>
      </c>
      <c r="DS180" s="68" t="str">
        <f t="shared" ca="1" si="111"/>
        <v/>
      </c>
      <c r="DT180" s="68" t="str">
        <f t="shared" ca="1" si="112"/>
        <v/>
      </c>
      <c r="DU180" s="68" t="str">
        <f t="shared" ca="1" si="113"/>
        <v/>
      </c>
      <c r="DV180" s="68" t="str">
        <f t="shared" ca="1" si="114"/>
        <v/>
      </c>
      <c r="DW180" s="146" t="str">
        <f>'Transcript table'!C188</f>
        <v>Uph</v>
      </c>
      <c r="DX180" s="145" t="s">
        <v>86</v>
      </c>
      <c r="DY180" s="68" t="str">
        <f t="shared" ca="1" si="115"/>
        <v/>
      </c>
      <c r="DZ180" s="68" t="str">
        <f t="shared" ca="1" si="116"/>
        <v/>
      </c>
      <c r="EA180" s="68" t="str">
        <f t="shared" ca="1" si="117"/>
        <v/>
      </c>
      <c r="EB180" s="68" t="str">
        <f t="shared" ca="1" si="118"/>
        <v/>
      </c>
      <c r="EC180" s="68" t="str">
        <f t="shared" ca="1" si="119"/>
        <v/>
      </c>
      <c r="ED180" s="68" t="str">
        <f t="shared" ca="1" si="120"/>
        <v/>
      </c>
      <c r="EE180" s="68" t="str">
        <f t="shared" ca="1" si="121"/>
        <v/>
      </c>
      <c r="EF180" s="68" t="str">
        <f t="shared" ca="1" si="122"/>
        <v/>
      </c>
      <c r="EG180" s="68" t="str">
        <f t="shared" ca="1" si="123"/>
        <v/>
      </c>
      <c r="EH180" s="68" t="str">
        <f t="shared" ca="1" si="124"/>
        <v/>
      </c>
      <c r="EI180" s="68" t="str">
        <f t="shared" ca="1" si="125"/>
        <v/>
      </c>
      <c r="EJ180" s="68" t="str">
        <f t="shared" ca="1" si="126"/>
        <v/>
      </c>
      <c r="EK180" s="68" t="str">
        <f t="shared" ca="1" si="127"/>
        <v/>
      </c>
      <c r="EL180" s="68" t="str">
        <f t="shared" ca="1" si="128"/>
        <v/>
      </c>
      <c r="EM180" s="68" t="str">
        <f t="shared" ca="1" si="129"/>
        <v/>
      </c>
      <c r="EN180" s="68" t="str">
        <f t="shared" ca="1" si="130"/>
        <v/>
      </c>
      <c r="EO180" s="68" t="str">
        <f t="shared" ca="1" si="131"/>
        <v/>
      </c>
      <c r="EP180" s="68" t="str">
        <f t="shared" ca="1" si="132"/>
        <v/>
      </c>
      <c r="EQ180" s="68" t="str">
        <f t="shared" ca="1" si="133"/>
        <v/>
      </c>
      <c r="ER180" s="68" t="str">
        <f t="shared" ca="1" si="134"/>
        <v/>
      </c>
    </row>
    <row r="181" spans="1:148" ht="12.75" customHeight="1">
      <c r="A181" s="139" t="str">
        <f>'Test Sample Data'!A181</f>
        <v>Vax2os-1</v>
      </c>
      <c r="B181" s="141" t="s">
        <v>84</v>
      </c>
      <c r="C181" s="22" t="str">
        <f>IF(SUM('Test Sample Data'!C$3:C$194)&gt;10,IF(AND(ISNUMBER('Test Sample Data'!C181),'Test Sample Data'!C181&lt;35,'Test Sample Data'!C181&gt;0),'Test Sample Data'!C181-'Choose Housekeeping Genes'!D$20,35-'Choose Housekeeping Genes'!D$20),"")</f>
        <v/>
      </c>
      <c r="D181" s="22" t="str">
        <f>IF(SUM('Test Sample Data'!D$3:D$194)&gt;10,IF(AND(ISNUMBER('Test Sample Data'!D181),'Test Sample Data'!D181&lt;35,'Test Sample Data'!D181&gt;0),'Test Sample Data'!D181-'Choose Housekeeping Genes'!E$20,35-'Choose Housekeeping Genes'!E$20),"")</f>
        <v/>
      </c>
      <c r="E181" s="22" t="str">
        <f>IF(SUM('Test Sample Data'!E$3:E$194)&gt;10,IF(AND(ISNUMBER('Test Sample Data'!E181),'Test Sample Data'!E181&lt;35,'Test Sample Data'!E181&gt;0),'Test Sample Data'!E181-'Choose Housekeeping Genes'!F$20,35-'Choose Housekeeping Genes'!F$20),"")</f>
        <v/>
      </c>
      <c r="F181" s="22" t="str">
        <f>IF(SUM('Test Sample Data'!F$3:F$194)&gt;10,IF(AND(ISNUMBER('Test Sample Data'!F181),'Test Sample Data'!F181&lt;35,'Test Sample Data'!F181&gt;0),'Test Sample Data'!F181-'Choose Housekeeping Genes'!G$20,35-'Choose Housekeeping Genes'!G$20),"")</f>
        <v/>
      </c>
      <c r="G181" s="22" t="str">
        <f>IF(SUM('Test Sample Data'!G$3:G$194)&gt;10,IF(AND(ISNUMBER('Test Sample Data'!G181),'Test Sample Data'!G181&lt;35,'Test Sample Data'!G181&gt;0),'Test Sample Data'!G181-'Choose Housekeeping Genes'!H$20,35-'Choose Housekeeping Genes'!H$20),"")</f>
        <v/>
      </c>
      <c r="H181" s="22" t="str">
        <f>IF(SUM('Test Sample Data'!H$3:H$194)&gt;10,IF(AND(ISNUMBER('Test Sample Data'!H181),'Test Sample Data'!H181&lt;35,'Test Sample Data'!H181&gt;0),'Test Sample Data'!H181-'Choose Housekeeping Genes'!I$20,35-'Choose Housekeeping Genes'!I$20),"")</f>
        <v/>
      </c>
      <c r="I181" s="22" t="str">
        <f>IF(SUM('Test Sample Data'!I$3:I$194)&gt;10,IF(AND(ISNUMBER('Test Sample Data'!I181),'Test Sample Data'!I181&lt;35,'Test Sample Data'!I181&gt;0),'Test Sample Data'!I181-'Choose Housekeeping Genes'!J$20,35-'Choose Housekeeping Genes'!J$20),"")</f>
        <v/>
      </c>
      <c r="J181" s="22" t="str">
        <f>IF(SUM('Test Sample Data'!J$3:J$194)&gt;10,IF(AND(ISNUMBER('Test Sample Data'!J181),'Test Sample Data'!J181&lt;35,'Test Sample Data'!J181&gt;0),'Test Sample Data'!J181-'Choose Housekeeping Genes'!K$20,35-'Choose Housekeeping Genes'!K$20),"")</f>
        <v/>
      </c>
      <c r="K181" s="22" t="str">
        <f>IF(SUM('Test Sample Data'!K$3:K$194)&gt;10,IF(AND(ISNUMBER('Test Sample Data'!K181),'Test Sample Data'!K181&lt;35,'Test Sample Data'!K181&gt;0),'Test Sample Data'!K181-'Choose Housekeeping Genes'!L$20,35-'Choose Housekeeping Genes'!L$20),"")</f>
        <v/>
      </c>
      <c r="L181" s="22" t="str">
        <f>IF(SUM('Test Sample Data'!L$3:L$194)&gt;10,IF(AND(ISNUMBER('Test Sample Data'!L181),'Test Sample Data'!L181&lt;35,'Test Sample Data'!L181&gt;0),'Test Sample Data'!L181-'Choose Housekeeping Genes'!M$20,35-'Choose Housekeeping Genes'!M$20),"")</f>
        <v/>
      </c>
      <c r="M181" s="22" t="str">
        <f>IF(SUM('Test Sample Data'!M$3:M$194)&gt;10,IF(AND(ISNUMBER('Test Sample Data'!M181),'Test Sample Data'!M181&lt;35,'Test Sample Data'!M181&gt;0),'Test Sample Data'!M181-'Choose Housekeeping Genes'!N$20,35-'Choose Housekeeping Genes'!N$20),"")</f>
        <v/>
      </c>
      <c r="N181" s="22" t="str">
        <f>IF(SUM('Test Sample Data'!N$3:N$194)&gt;10,IF(AND(ISNUMBER('Test Sample Data'!N181),'Test Sample Data'!N181&lt;35,'Test Sample Data'!N181&gt;0),'Test Sample Data'!N181-'Choose Housekeeping Genes'!O$20,35-'Choose Housekeeping Genes'!O$20),"")</f>
        <v/>
      </c>
      <c r="O181" s="22" t="str">
        <f>IF(SUM('Test Sample Data'!O$3:O$194)&gt;10,IF(AND(ISNUMBER('Test Sample Data'!O181),'Test Sample Data'!O181&lt;35,'Test Sample Data'!O181&gt;0),'Test Sample Data'!O181-'Choose Housekeeping Genes'!P$20,35-'Choose Housekeeping Genes'!P$20),"")</f>
        <v/>
      </c>
      <c r="P181" s="22" t="str">
        <f>IF(SUM('Test Sample Data'!P$3:P$194)&gt;10,IF(AND(ISNUMBER('Test Sample Data'!P181),'Test Sample Data'!P181&lt;35,'Test Sample Data'!P181&gt;0),'Test Sample Data'!P181-'Choose Housekeeping Genes'!Q$20,35-'Choose Housekeeping Genes'!Q$20),"")</f>
        <v/>
      </c>
      <c r="Q181" s="22" t="str">
        <f>IF(SUM('Test Sample Data'!Q$3:Q$194)&gt;10,IF(AND(ISNUMBER('Test Sample Data'!Q181),'Test Sample Data'!Q181&lt;35,'Test Sample Data'!Q181&gt;0),'Test Sample Data'!Q181-'Choose Housekeeping Genes'!R$20,35-'Choose Housekeeping Genes'!R$20),"")</f>
        <v/>
      </c>
      <c r="R181" s="22" t="str">
        <f>IF(SUM('Test Sample Data'!R$3:R$194)&gt;10,IF(AND(ISNUMBER('Test Sample Data'!R181),'Test Sample Data'!R181&lt;35,'Test Sample Data'!R181&gt;0),'Test Sample Data'!R181-'Choose Housekeeping Genes'!S$20,35-'Choose Housekeeping Genes'!S$20),"")</f>
        <v/>
      </c>
      <c r="S181" s="22" t="str">
        <f>IF(SUM('Test Sample Data'!S$3:S$194)&gt;10,IF(AND(ISNUMBER('Test Sample Data'!S181),'Test Sample Data'!S181&lt;35,'Test Sample Data'!S181&gt;0),'Test Sample Data'!S181-'Choose Housekeeping Genes'!T$20,35-'Choose Housekeeping Genes'!T$20),"")</f>
        <v/>
      </c>
      <c r="T181" s="22" t="str">
        <f>IF(SUM('Test Sample Data'!T$3:T$194)&gt;10,IF(AND(ISNUMBER('Test Sample Data'!T181),'Test Sample Data'!T181&lt;35,'Test Sample Data'!T181&gt;0),'Test Sample Data'!T181-'Choose Housekeeping Genes'!U$20,35-'Choose Housekeeping Genes'!U$20),"")</f>
        <v/>
      </c>
      <c r="U181" s="22" t="str">
        <f>IF(SUM('Test Sample Data'!U$3:U$194)&gt;10,IF(AND(ISNUMBER('Test Sample Data'!U181),'Test Sample Data'!U181&lt;35,'Test Sample Data'!U181&gt;0),'Test Sample Data'!U181-'Choose Housekeeping Genes'!V$20,35-'Choose Housekeeping Genes'!V$20),"")</f>
        <v/>
      </c>
      <c r="V181" s="22" t="str">
        <f>IF(SUM('Test Sample Data'!V$3:V$194)&gt;10,IF(AND(ISNUMBER('Test Sample Data'!V181),'Test Sample Data'!V181&lt;35,'Test Sample Data'!V181&gt;0),'Test Sample Data'!V181-'Choose Housekeeping Genes'!W$20,35-'Choose Housekeeping Genes'!W$20),"")</f>
        <v/>
      </c>
      <c r="W181" s="144" t="str">
        <f>'Control Sample Data'!A181</f>
        <v>Vax2os-1</v>
      </c>
      <c r="X181" s="145" t="s">
        <v>84</v>
      </c>
      <c r="Y181" s="22" t="str">
        <f>IF(SUM('Control Sample Data'!C$3:C$194)&gt;10,IF(AND(ISNUMBER('Control Sample Data'!C181),'Control Sample Data'!C181&lt;35,'Control Sample Data'!C181&gt;0),'Control Sample Data'!C181-'Choose Housekeeping Genes'!AA$20,35-'Choose Housekeeping Genes'!AA$20),"")</f>
        <v/>
      </c>
      <c r="Z181" s="22" t="str">
        <f>IF(SUM('Control Sample Data'!D$3:D$194)&gt;10,IF(AND(ISNUMBER('Control Sample Data'!D181),'Control Sample Data'!D181&lt;35,'Control Sample Data'!D181&gt;0),'Control Sample Data'!D181-'Choose Housekeeping Genes'!AB$20,35-'Choose Housekeeping Genes'!AB$20),"")</f>
        <v/>
      </c>
      <c r="AA181" s="22" t="str">
        <f>IF(SUM('Control Sample Data'!E$3:E$194)&gt;10,IF(AND(ISNUMBER('Control Sample Data'!E181),'Control Sample Data'!E181&lt;35,'Control Sample Data'!E181&gt;0),'Control Sample Data'!E181-'Choose Housekeeping Genes'!AC$20,35-'Choose Housekeeping Genes'!AC$20),"")</f>
        <v/>
      </c>
      <c r="AB181" s="22" t="str">
        <f>IF(SUM('Control Sample Data'!F$3:F$194)&gt;10,IF(AND(ISNUMBER('Control Sample Data'!F181),'Control Sample Data'!F181&lt;35,'Control Sample Data'!F181&gt;0),'Control Sample Data'!F181-'Choose Housekeeping Genes'!AD$20,35-'Choose Housekeeping Genes'!AD$20),"")</f>
        <v/>
      </c>
      <c r="AC181" s="22" t="str">
        <f>IF(SUM('Control Sample Data'!G$3:G$194)&gt;10,IF(AND(ISNUMBER('Control Sample Data'!G181),'Control Sample Data'!G181&lt;35,'Control Sample Data'!G181&gt;0),'Control Sample Data'!G181-'Choose Housekeeping Genes'!AE$20,35-'Choose Housekeeping Genes'!AE$20),"")</f>
        <v/>
      </c>
      <c r="AD181" s="22" t="str">
        <f>IF(SUM('Control Sample Data'!H$3:H$194)&gt;10,IF(AND(ISNUMBER('Control Sample Data'!H181),'Control Sample Data'!H181&lt;35,'Control Sample Data'!H181&gt;0),'Control Sample Data'!H181-'Choose Housekeeping Genes'!AF$20,35-'Choose Housekeeping Genes'!AF$20),"")</f>
        <v/>
      </c>
      <c r="AE181" s="22" t="str">
        <f>IF(SUM('Control Sample Data'!I$3:I$194)&gt;10,IF(AND(ISNUMBER('Control Sample Data'!I181),'Control Sample Data'!I181&lt;35,'Control Sample Data'!I181&gt;0),'Control Sample Data'!I181-'Choose Housekeeping Genes'!AG$20,35-'Choose Housekeeping Genes'!AG$20),"")</f>
        <v/>
      </c>
      <c r="AF181" s="22" t="str">
        <f>IF(SUM('Control Sample Data'!J$3:J$194)&gt;10,IF(AND(ISNUMBER('Control Sample Data'!J181),'Control Sample Data'!J181&lt;35,'Control Sample Data'!J181&gt;0),'Control Sample Data'!J181-'Choose Housekeeping Genes'!AH$20,35-'Choose Housekeeping Genes'!AH$20),"")</f>
        <v/>
      </c>
      <c r="AG181" s="22" t="str">
        <f>IF(SUM('Control Sample Data'!K$3:K$194)&gt;10,IF(AND(ISNUMBER('Control Sample Data'!K181),'Control Sample Data'!K181&lt;35,'Control Sample Data'!K181&gt;0),'Control Sample Data'!K181-'Choose Housekeeping Genes'!AI$20,35-'Choose Housekeeping Genes'!AI$20),"")</f>
        <v/>
      </c>
      <c r="AH181" s="22" t="str">
        <f>IF(SUM('Control Sample Data'!L$3:L$194)&gt;10,IF(AND(ISNUMBER('Control Sample Data'!L181),'Control Sample Data'!L181&lt;35,'Control Sample Data'!L181&gt;0),'Control Sample Data'!L181-'Choose Housekeeping Genes'!AJ$20,35-'Choose Housekeeping Genes'!AJ$20),"")</f>
        <v/>
      </c>
      <c r="AI181" s="22" t="str">
        <f>IF(SUM('Control Sample Data'!M$3:M$194)&gt;10,IF(AND(ISNUMBER('Control Sample Data'!M181),'Control Sample Data'!M181&lt;35,'Control Sample Data'!M181&gt;0),'Control Sample Data'!M181-'Choose Housekeeping Genes'!AK$20,35-'Choose Housekeeping Genes'!AK$20),"")</f>
        <v/>
      </c>
      <c r="AJ181" s="22" t="str">
        <f>IF(SUM('Control Sample Data'!N$3:N$194)&gt;10,IF(AND(ISNUMBER('Control Sample Data'!N181),'Control Sample Data'!N181&lt;35,'Control Sample Data'!N181&gt;0),'Control Sample Data'!N181-'Choose Housekeeping Genes'!AL$20,35-'Choose Housekeeping Genes'!AL$20),"")</f>
        <v/>
      </c>
      <c r="AK181" s="22" t="str">
        <f>IF(SUM('Control Sample Data'!O$3:O$194)&gt;10,IF(AND(ISNUMBER('Control Sample Data'!O181),'Control Sample Data'!O181&lt;35,'Control Sample Data'!O181&gt;0),'Control Sample Data'!O181-'Choose Housekeeping Genes'!AM$20,35-'Choose Housekeeping Genes'!AM$20),"")</f>
        <v/>
      </c>
      <c r="AL181" s="22" t="str">
        <f>IF(SUM('Control Sample Data'!P$3:P$194)&gt;10,IF(AND(ISNUMBER('Control Sample Data'!P181),'Control Sample Data'!P181&lt;35,'Control Sample Data'!P181&gt;0),'Control Sample Data'!P181-'Choose Housekeeping Genes'!AN$20,35-'Choose Housekeeping Genes'!AN$20),"")</f>
        <v/>
      </c>
      <c r="AM181" s="22" t="str">
        <f>IF(SUM('Control Sample Data'!Q$3:Q$194)&gt;10,IF(AND(ISNUMBER('Control Sample Data'!Q181),'Control Sample Data'!Q181&lt;35,'Control Sample Data'!Q181&gt;0),'Control Sample Data'!Q181-'Choose Housekeeping Genes'!AO$20,35-'Choose Housekeeping Genes'!AO$20),"")</f>
        <v/>
      </c>
      <c r="AN181" s="22" t="str">
        <f>IF(SUM('Control Sample Data'!R$3:R$194)&gt;10,IF(AND(ISNUMBER('Control Sample Data'!R181),'Control Sample Data'!R181&lt;35,'Control Sample Data'!R181&gt;0),'Control Sample Data'!R181-'Choose Housekeeping Genes'!AP$20,35-'Choose Housekeeping Genes'!AP$20),"")</f>
        <v/>
      </c>
      <c r="AO181" s="22" t="str">
        <f>IF(SUM('Control Sample Data'!S$3:S$194)&gt;10,IF(AND(ISNUMBER('Control Sample Data'!S181),'Control Sample Data'!S181&lt;35,'Control Sample Data'!S181&gt;0),'Control Sample Data'!S181-'Choose Housekeeping Genes'!AQ$20,35-'Choose Housekeeping Genes'!AQ$20),"")</f>
        <v/>
      </c>
      <c r="AP181" s="22" t="str">
        <f>IF(SUM('Control Sample Data'!T$3:T$194)&gt;10,IF(AND(ISNUMBER('Control Sample Data'!T181),'Control Sample Data'!T181&lt;35,'Control Sample Data'!T181&gt;0),'Control Sample Data'!T181-'Choose Housekeeping Genes'!AR$20,35-'Choose Housekeeping Genes'!AR$20),"")</f>
        <v/>
      </c>
      <c r="AQ181" s="22" t="str">
        <f>IF(SUM('Control Sample Data'!U$3:U$194)&gt;10,IF(AND(ISNUMBER('Control Sample Data'!U181),'Control Sample Data'!U181&lt;35,'Control Sample Data'!U181&gt;0),'Control Sample Data'!U181-'Choose Housekeeping Genes'!AS$20,35-'Choose Housekeeping Genes'!AS$20),"")</f>
        <v/>
      </c>
      <c r="AR181" s="22" t="str">
        <f>IF(SUM('Control Sample Data'!V$3:V$194)&gt;10,IF(AND(ISNUMBER('Control Sample Data'!V181),'Control Sample Data'!V181&lt;35,'Control Sample Data'!V181&gt;0),'Control Sample Data'!V181-'Choose Housekeeping Genes'!AT$20,35-'Choose Housekeeping Genes'!AT$20),"")</f>
        <v/>
      </c>
      <c r="AS181" s="73" t="str">
        <f>'Control Sample Data'!A181</f>
        <v>Vax2os-1</v>
      </c>
      <c r="AT181" s="21" t="s">
        <v>84</v>
      </c>
      <c r="AU181" s="22" t="str">
        <f ca="1">IF(ISNUMBER(C181-'Choose Housekeeping Genes'!D$12),C181-'Choose Housekeeping Genes'!D$12,"")</f>
        <v/>
      </c>
      <c r="AV181" s="22" t="str">
        <f ca="1">IF(ISNUMBER(D181-'Choose Housekeeping Genes'!E$12),D181-'Choose Housekeeping Genes'!E$12,"")</f>
        <v/>
      </c>
      <c r="AW181" s="22" t="str">
        <f ca="1">IF(ISNUMBER(E181-'Choose Housekeeping Genes'!F$12),E181-'Choose Housekeeping Genes'!F$12,"")</f>
        <v/>
      </c>
      <c r="AX181" s="22" t="str">
        <f ca="1">IF(ISNUMBER(F181-'Choose Housekeeping Genes'!G$12),F181-'Choose Housekeeping Genes'!G$12,"")</f>
        <v/>
      </c>
      <c r="AY181" s="22" t="str">
        <f ca="1">IF(ISNUMBER(G181-'Choose Housekeeping Genes'!H$12),G181-'Choose Housekeeping Genes'!H$12,"")</f>
        <v/>
      </c>
      <c r="AZ181" s="22" t="str">
        <f ca="1">IF(ISNUMBER(H181-'Choose Housekeeping Genes'!I$12),H181-'Choose Housekeeping Genes'!I$12,"")</f>
        <v/>
      </c>
      <c r="BA181" s="22" t="str">
        <f ca="1">IF(ISNUMBER(I181-'Choose Housekeeping Genes'!J$12),I181-'Choose Housekeeping Genes'!J$12,"")</f>
        <v/>
      </c>
      <c r="BB181" s="22" t="str">
        <f ca="1">IF(ISNUMBER(J181-'Choose Housekeeping Genes'!K$12),J181-'Choose Housekeeping Genes'!K$12,"")</f>
        <v/>
      </c>
      <c r="BC181" s="22" t="str">
        <f ca="1">IF(ISNUMBER(K181-'Choose Housekeeping Genes'!L$12),K181-'Choose Housekeeping Genes'!L$12,"")</f>
        <v/>
      </c>
      <c r="BD181" s="22" t="str">
        <f ca="1">IF(ISNUMBER(L181-'Choose Housekeeping Genes'!M$12),L181-'Choose Housekeeping Genes'!M$12,"")</f>
        <v/>
      </c>
      <c r="BE181" s="22" t="str">
        <f ca="1">IF(ISNUMBER(M181-'Choose Housekeeping Genes'!N$12),M181-'Choose Housekeeping Genes'!N$12,"")</f>
        <v/>
      </c>
      <c r="BF181" s="22" t="str">
        <f ca="1">IF(ISNUMBER(N181-'Choose Housekeeping Genes'!O$12),N181-'Choose Housekeeping Genes'!O$12,"")</f>
        <v/>
      </c>
      <c r="BG181" s="22" t="str">
        <f ca="1">IF(ISNUMBER(O181-'Choose Housekeeping Genes'!P$12),O181-'Choose Housekeeping Genes'!P$12,"")</f>
        <v/>
      </c>
      <c r="BH181" s="22" t="str">
        <f ca="1">IF(ISNUMBER(P181-'Choose Housekeeping Genes'!Q$12),P181-'Choose Housekeeping Genes'!Q$12,"")</f>
        <v/>
      </c>
      <c r="BI181" s="22" t="str">
        <f ca="1">IF(ISNUMBER(Q181-'Choose Housekeeping Genes'!R$12),Q181-'Choose Housekeeping Genes'!R$12,"")</f>
        <v/>
      </c>
      <c r="BJ181" s="22" t="str">
        <f ca="1">IF(ISNUMBER(R181-'Choose Housekeeping Genes'!S$12),R181-'Choose Housekeeping Genes'!S$12,"")</f>
        <v/>
      </c>
      <c r="BK181" s="22" t="str">
        <f ca="1">IF(ISNUMBER(S181-'Choose Housekeeping Genes'!T$12),S181-'Choose Housekeeping Genes'!T$12,"")</f>
        <v/>
      </c>
      <c r="BL181" s="22" t="str">
        <f ca="1">IF(ISNUMBER(T181-'Choose Housekeeping Genes'!U$12),T181-'Choose Housekeeping Genes'!U$12,"")</f>
        <v/>
      </c>
      <c r="BM181" s="22" t="str">
        <f ca="1">IF(ISNUMBER(U181-'Choose Housekeeping Genes'!V$12),U181-'Choose Housekeeping Genes'!V$12,"")</f>
        <v/>
      </c>
      <c r="BN181" s="22" t="str">
        <f ca="1">IF(ISNUMBER(V181-'Choose Housekeeping Genes'!W$12),V181-'Choose Housekeeping Genes'!W$12,"")</f>
        <v/>
      </c>
      <c r="BO181" s="147" t="str">
        <f t="shared" si="135"/>
        <v>Vax2os-1</v>
      </c>
      <c r="BP181" s="145" t="s">
        <v>84</v>
      </c>
      <c r="BQ181" s="22" t="str">
        <f ca="1">IF(ISNUMBER(Y181-'Choose Housekeeping Genes'!AA$12),Y181-'Choose Housekeeping Genes'!AA$12,"")</f>
        <v/>
      </c>
      <c r="BR181" s="22" t="str">
        <f ca="1">IF(ISNUMBER(Z181-'Choose Housekeeping Genes'!AB$12),Z181-'Choose Housekeeping Genes'!AB$12,"")</f>
        <v/>
      </c>
      <c r="BS181" s="22" t="str">
        <f ca="1">IF(ISNUMBER(AA181-'Choose Housekeeping Genes'!AC$12),AA181-'Choose Housekeeping Genes'!AC$12,"")</f>
        <v/>
      </c>
      <c r="BT181" s="22" t="str">
        <f ca="1">IF(ISNUMBER(AB181-'Choose Housekeeping Genes'!AD$12),AB181-'Choose Housekeeping Genes'!AD$12,"")</f>
        <v/>
      </c>
      <c r="BU181" s="22" t="str">
        <f ca="1">IF(ISNUMBER(AC181-'Choose Housekeeping Genes'!AE$12),AC181-'Choose Housekeeping Genes'!AE$12,"")</f>
        <v/>
      </c>
      <c r="BV181" s="22" t="str">
        <f ca="1">IF(ISNUMBER(AD181-'Choose Housekeeping Genes'!AF$12),AD181-'Choose Housekeeping Genes'!AF$12,"")</f>
        <v/>
      </c>
      <c r="BW181" s="22" t="str">
        <f ca="1">IF(ISNUMBER(AE181-'Choose Housekeeping Genes'!AG$12),AE181-'Choose Housekeeping Genes'!AG$12,"")</f>
        <v/>
      </c>
      <c r="BX181" s="22" t="str">
        <f ca="1">IF(ISNUMBER(AF181-'Choose Housekeeping Genes'!AH$12),AF181-'Choose Housekeeping Genes'!AH$12,"")</f>
        <v/>
      </c>
      <c r="BY181" s="22" t="str">
        <f ca="1">IF(ISNUMBER(AG181-'Choose Housekeeping Genes'!AI$12),AG181-'Choose Housekeeping Genes'!AI$12,"")</f>
        <v/>
      </c>
      <c r="BZ181" s="22" t="str">
        <f ca="1">IF(ISNUMBER(AH181-'Choose Housekeeping Genes'!AJ$12),AH181-'Choose Housekeeping Genes'!AJ$12,"")</f>
        <v/>
      </c>
      <c r="CA181" s="22" t="str">
        <f ca="1">IF(ISNUMBER(AI181-'Choose Housekeeping Genes'!AK$12),AI181-'Choose Housekeeping Genes'!AK$12,"")</f>
        <v/>
      </c>
      <c r="CB181" s="22" t="str">
        <f ca="1">IF(ISNUMBER(AJ181-'Choose Housekeeping Genes'!AL$12),AJ181-'Choose Housekeeping Genes'!AL$12,"")</f>
        <v/>
      </c>
      <c r="CC181" s="22" t="str">
        <f ca="1">IF(ISNUMBER(AK181-'Choose Housekeeping Genes'!AM$12),AK181-'Choose Housekeeping Genes'!AM$12,"")</f>
        <v/>
      </c>
      <c r="CD181" s="22" t="str">
        <f ca="1">IF(ISNUMBER(AL181-'Choose Housekeeping Genes'!AN$12),AL181-'Choose Housekeeping Genes'!AN$12,"")</f>
        <v/>
      </c>
      <c r="CE181" s="22" t="str">
        <f ca="1">IF(ISNUMBER(AM181-'Choose Housekeeping Genes'!AO$12),AM181-'Choose Housekeeping Genes'!AO$12,"")</f>
        <v/>
      </c>
      <c r="CF181" s="22" t="str">
        <f ca="1">IF(ISNUMBER(AN181-'Choose Housekeeping Genes'!AP$12),AN181-'Choose Housekeeping Genes'!AP$12,"")</f>
        <v/>
      </c>
      <c r="CG181" s="22" t="str">
        <f ca="1">IF(ISNUMBER(AO181-'Choose Housekeeping Genes'!AQ$12),AO181-'Choose Housekeeping Genes'!AQ$12,"")</f>
        <v/>
      </c>
      <c r="CH181" s="22" t="str">
        <f ca="1">IF(ISNUMBER(AP181-'Choose Housekeeping Genes'!AR$12),AP181-'Choose Housekeeping Genes'!AR$12,"")</f>
        <v/>
      </c>
      <c r="CI181" s="22" t="str">
        <f ca="1">IF(ISNUMBER(AQ181-'Choose Housekeeping Genes'!AS$12),AQ181-'Choose Housekeeping Genes'!AS$12,"")</f>
        <v/>
      </c>
      <c r="CJ181" s="22" t="str">
        <f ca="1">IF(ISNUMBER(AR181-'Choose Housekeeping Genes'!AT$12),AR181-'Choose Housekeeping Genes'!AT$12,"")</f>
        <v/>
      </c>
      <c r="CK181" s="69" t="e">
        <f t="shared" ca="1" si="93"/>
        <v>#DIV/0!</v>
      </c>
      <c r="CL181" s="148" t="e">
        <f t="shared" ca="1" si="94"/>
        <v>#DIV/0!</v>
      </c>
      <c r="DA181" s="73" t="str">
        <f>'Transcript table'!C189</f>
        <v>Vax2os-1</v>
      </c>
      <c r="DB181" s="21" t="s">
        <v>84</v>
      </c>
      <c r="DC181" s="68" t="str">
        <f t="shared" ca="1" si="95"/>
        <v/>
      </c>
      <c r="DD181" s="68" t="str">
        <f t="shared" ca="1" si="96"/>
        <v/>
      </c>
      <c r="DE181" s="68" t="str">
        <f t="shared" ca="1" si="97"/>
        <v/>
      </c>
      <c r="DF181" s="68" t="str">
        <f t="shared" ca="1" si="98"/>
        <v/>
      </c>
      <c r="DG181" s="68" t="str">
        <f t="shared" ca="1" si="99"/>
        <v/>
      </c>
      <c r="DH181" s="68" t="str">
        <f t="shared" ca="1" si="100"/>
        <v/>
      </c>
      <c r="DI181" s="68" t="str">
        <f t="shared" ca="1" si="101"/>
        <v/>
      </c>
      <c r="DJ181" s="68" t="str">
        <f t="shared" ca="1" si="102"/>
        <v/>
      </c>
      <c r="DK181" s="68" t="str">
        <f t="shared" ca="1" si="103"/>
        <v/>
      </c>
      <c r="DL181" s="68" t="str">
        <f t="shared" ca="1" si="104"/>
        <v/>
      </c>
      <c r="DM181" s="68" t="str">
        <f t="shared" ca="1" si="105"/>
        <v/>
      </c>
      <c r="DN181" s="68" t="str">
        <f t="shared" ca="1" si="106"/>
        <v/>
      </c>
      <c r="DO181" s="68" t="str">
        <f t="shared" ca="1" si="107"/>
        <v/>
      </c>
      <c r="DP181" s="68" t="str">
        <f t="shared" ca="1" si="108"/>
        <v/>
      </c>
      <c r="DQ181" s="68" t="str">
        <f t="shared" ca="1" si="109"/>
        <v/>
      </c>
      <c r="DR181" s="68" t="str">
        <f t="shared" ca="1" si="110"/>
        <v/>
      </c>
      <c r="DS181" s="68" t="str">
        <f t="shared" ca="1" si="111"/>
        <v/>
      </c>
      <c r="DT181" s="68" t="str">
        <f t="shared" ca="1" si="112"/>
        <v/>
      </c>
      <c r="DU181" s="68" t="str">
        <f t="shared" ca="1" si="113"/>
        <v/>
      </c>
      <c r="DV181" s="68" t="str">
        <f t="shared" ca="1" si="114"/>
        <v/>
      </c>
      <c r="DW181" s="146" t="str">
        <f>'Transcript table'!C189</f>
        <v>Vax2os-1</v>
      </c>
      <c r="DX181" s="145" t="s">
        <v>84</v>
      </c>
      <c r="DY181" s="68" t="str">
        <f t="shared" ca="1" si="115"/>
        <v/>
      </c>
      <c r="DZ181" s="68" t="str">
        <f t="shared" ca="1" si="116"/>
        <v/>
      </c>
      <c r="EA181" s="68" t="str">
        <f t="shared" ca="1" si="117"/>
        <v/>
      </c>
      <c r="EB181" s="68" t="str">
        <f t="shared" ca="1" si="118"/>
        <v/>
      </c>
      <c r="EC181" s="68" t="str">
        <f t="shared" ca="1" si="119"/>
        <v/>
      </c>
      <c r="ED181" s="68" t="str">
        <f t="shared" ca="1" si="120"/>
        <v/>
      </c>
      <c r="EE181" s="68" t="str">
        <f t="shared" ca="1" si="121"/>
        <v/>
      </c>
      <c r="EF181" s="68" t="str">
        <f t="shared" ca="1" si="122"/>
        <v/>
      </c>
      <c r="EG181" s="68" t="str">
        <f t="shared" ca="1" si="123"/>
        <v/>
      </c>
      <c r="EH181" s="68" t="str">
        <f t="shared" ca="1" si="124"/>
        <v/>
      </c>
      <c r="EI181" s="68" t="str">
        <f t="shared" ca="1" si="125"/>
        <v/>
      </c>
      <c r="EJ181" s="68" t="str">
        <f t="shared" ca="1" si="126"/>
        <v/>
      </c>
      <c r="EK181" s="68" t="str">
        <f t="shared" ca="1" si="127"/>
        <v/>
      </c>
      <c r="EL181" s="68" t="str">
        <f t="shared" ca="1" si="128"/>
        <v/>
      </c>
      <c r="EM181" s="68" t="str">
        <f t="shared" ca="1" si="129"/>
        <v/>
      </c>
      <c r="EN181" s="68" t="str">
        <f t="shared" ca="1" si="130"/>
        <v/>
      </c>
      <c r="EO181" s="68" t="str">
        <f t="shared" ca="1" si="131"/>
        <v/>
      </c>
      <c r="EP181" s="68" t="str">
        <f t="shared" ca="1" si="132"/>
        <v/>
      </c>
      <c r="EQ181" s="68" t="str">
        <f t="shared" ca="1" si="133"/>
        <v/>
      </c>
      <c r="ER181" s="68" t="str">
        <f t="shared" ca="1" si="134"/>
        <v/>
      </c>
    </row>
    <row r="182" spans="1:148" ht="12.75" customHeight="1">
      <c r="A182" s="139" t="str">
        <f>'Test Sample Data'!A182</f>
        <v>Vax2os-2</v>
      </c>
      <c r="B182" s="141" t="s">
        <v>82</v>
      </c>
      <c r="C182" s="22" t="str">
        <f>IF(SUM('Test Sample Data'!C$3:C$194)&gt;10,IF(AND(ISNUMBER('Test Sample Data'!C182),'Test Sample Data'!C182&lt;35,'Test Sample Data'!C182&gt;0),'Test Sample Data'!C182-'Choose Housekeeping Genes'!D$20,35-'Choose Housekeeping Genes'!D$20),"")</f>
        <v/>
      </c>
      <c r="D182" s="22" t="str">
        <f>IF(SUM('Test Sample Data'!D$3:D$194)&gt;10,IF(AND(ISNUMBER('Test Sample Data'!D182),'Test Sample Data'!D182&lt;35,'Test Sample Data'!D182&gt;0),'Test Sample Data'!D182-'Choose Housekeeping Genes'!E$20,35-'Choose Housekeeping Genes'!E$20),"")</f>
        <v/>
      </c>
      <c r="E182" s="22" t="str">
        <f>IF(SUM('Test Sample Data'!E$3:E$194)&gt;10,IF(AND(ISNUMBER('Test Sample Data'!E182),'Test Sample Data'!E182&lt;35,'Test Sample Data'!E182&gt;0),'Test Sample Data'!E182-'Choose Housekeeping Genes'!F$20,35-'Choose Housekeeping Genes'!F$20),"")</f>
        <v/>
      </c>
      <c r="F182" s="22" t="str">
        <f>IF(SUM('Test Sample Data'!F$3:F$194)&gt;10,IF(AND(ISNUMBER('Test Sample Data'!F182),'Test Sample Data'!F182&lt;35,'Test Sample Data'!F182&gt;0),'Test Sample Data'!F182-'Choose Housekeeping Genes'!G$20,35-'Choose Housekeeping Genes'!G$20),"")</f>
        <v/>
      </c>
      <c r="G182" s="22" t="str">
        <f>IF(SUM('Test Sample Data'!G$3:G$194)&gt;10,IF(AND(ISNUMBER('Test Sample Data'!G182),'Test Sample Data'!G182&lt;35,'Test Sample Data'!G182&gt;0),'Test Sample Data'!G182-'Choose Housekeeping Genes'!H$20,35-'Choose Housekeeping Genes'!H$20),"")</f>
        <v/>
      </c>
      <c r="H182" s="22" t="str">
        <f>IF(SUM('Test Sample Data'!H$3:H$194)&gt;10,IF(AND(ISNUMBER('Test Sample Data'!H182),'Test Sample Data'!H182&lt;35,'Test Sample Data'!H182&gt;0),'Test Sample Data'!H182-'Choose Housekeeping Genes'!I$20,35-'Choose Housekeeping Genes'!I$20),"")</f>
        <v/>
      </c>
      <c r="I182" s="22" t="str">
        <f>IF(SUM('Test Sample Data'!I$3:I$194)&gt;10,IF(AND(ISNUMBER('Test Sample Data'!I182),'Test Sample Data'!I182&lt;35,'Test Sample Data'!I182&gt;0),'Test Sample Data'!I182-'Choose Housekeeping Genes'!J$20,35-'Choose Housekeeping Genes'!J$20),"")</f>
        <v/>
      </c>
      <c r="J182" s="22" t="str">
        <f>IF(SUM('Test Sample Data'!J$3:J$194)&gt;10,IF(AND(ISNUMBER('Test Sample Data'!J182),'Test Sample Data'!J182&lt;35,'Test Sample Data'!J182&gt;0),'Test Sample Data'!J182-'Choose Housekeeping Genes'!K$20,35-'Choose Housekeeping Genes'!K$20),"")</f>
        <v/>
      </c>
      <c r="K182" s="22" t="str">
        <f>IF(SUM('Test Sample Data'!K$3:K$194)&gt;10,IF(AND(ISNUMBER('Test Sample Data'!K182),'Test Sample Data'!K182&lt;35,'Test Sample Data'!K182&gt;0),'Test Sample Data'!K182-'Choose Housekeeping Genes'!L$20,35-'Choose Housekeeping Genes'!L$20),"")</f>
        <v/>
      </c>
      <c r="L182" s="22" t="str">
        <f>IF(SUM('Test Sample Data'!L$3:L$194)&gt;10,IF(AND(ISNUMBER('Test Sample Data'!L182),'Test Sample Data'!L182&lt;35,'Test Sample Data'!L182&gt;0),'Test Sample Data'!L182-'Choose Housekeeping Genes'!M$20,35-'Choose Housekeeping Genes'!M$20),"")</f>
        <v/>
      </c>
      <c r="M182" s="22" t="str">
        <f>IF(SUM('Test Sample Data'!M$3:M$194)&gt;10,IF(AND(ISNUMBER('Test Sample Data'!M182),'Test Sample Data'!M182&lt;35,'Test Sample Data'!M182&gt;0),'Test Sample Data'!M182-'Choose Housekeeping Genes'!N$20,35-'Choose Housekeeping Genes'!N$20),"")</f>
        <v/>
      </c>
      <c r="N182" s="22" t="str">
        <f>IF(SUM('Test Sample Data'!N$3:N$194)&gt;10,IF(AND(ISNUMBER('Test Sample Data'!N182),'Test Sample Data'!N182&lt;35,'Test Sample Data'!N182&gt;0),'Test Sample Data'!N182-'Choose Housekeeping Genes'!O$20,35-'Choose Housekeeping Genes'!O$20),"")</f>
        <v/>
      </c>
      <c r="O182" s="22" t="str">
        <f>IF(SUM('Test Sample Data'!O$3:O$194)&gt;10,IF(AND(ISNUMBER('Test Sample Data'!O182),'Test Sample Data'!O182&lt;35,'Test Sample Data'!O182&gt;0),'Test Sample Data'!O182-'Choose Housekeeping Genes'!P$20,35-'Choose Housekeeping Genes'!P$20),"")</f>
        <v/>
      </c>
      <c r="P182" s="22" t="str">
        <f>IF(SUM('Test Sample Data'!P$3:P$194)&gt;10,IF(AND(ISNUMBER('Test Sample Data'!P182),'Test Sample Data'!P182&lt;35,'Test Sample Data'!P182&gt;0),'Test Sample Data'!P182-'Choose Housekeeping Genes'!Q$20,35-'Choose Housekeeping Genes'!Q$20),"")</f>
        <v/>
      </c>
      <c r="Q182" s="22" t="str">
        <f>IF(SUM('Test Sample Data'!Q$3:Q$194)&gt;10,IF(AND(ISNUMBER('Test Sample Data'!Q182),'Test Sample Data'!Q182&lt;35,'Test Sample Data'!Q182&gt;0),'Test Sample Data'!Q182-'Choose Housekeeping Genes'!R$20,35-'Choose Housekeeping Genes'!R$20),"")</f>
        <v/>
      </c>
      <c r="R182" s="22" t="str">
        <f>IF(SUM('Test Sample Data'!R$3:R$194)&gt;10,IF(AND(ISNUMBER('Test Sample Data'!R182),'Test Sample Data'!R182&lt;35,'Test Sample Data'!R182&gt;0),'Test Sample Data'!R182-'Choose Housekeeping Genes'!S$20,35-'Choose Housekeeping Genes'!S$20),"")</f>
        <v/>
      </c>
      <c r="S182" s="22" t="str">
        <f>IF(SUM('Test Sample Data'!S$3:S$194)&gt;10,IF(AND(ISNUMBER('Test Sample Data'!S182),'Test Sample Data'!S182&lt;35,'Test Sample Data'!S182&gt;0),'Test Sample Data'!S182-'Choose Housekeeping Genes'!T$20,35-'Choose Housekeeping Genes'!T$20),"")</f>
        <v/>
      </c>
      <c r="T182" s="22" t="str">
        <f>IF(SUM('Test Sample Data'!T$3:T$194)&gt;10,IF(AND(ISNUMBER('Test Sample Data'!T182),'Test Sample Data'!T182&lt;35,'Test Sample Data'!T182&gt;0),'Test Sample Data'!T182-'Choose Housekeeping Genes'!U$20,35-'Choose Housekeeping Genes'!U$20),"")</f>
        <v/>
      </c>
      <c r="U182" s="22" t="str">
        <f>IF(SUM('Test Sample Data'!U$3:U$194)&gt;10,IF(AND(ISNUMBER('Test Sample Data'!U182),'Test Sample Data'!U182&lt;35,'Test Sample Data'!U182&gt;0),'Test Sample Data'!U182-'Choose Housekeeping Genes'!V$20,35-'Choose Housekeeping Genes'!V$20),"")</f>
        <v/>
      </c>
      <c r="V182" s="22" t="str">
        <f>IF(SUM('Test Sample Data'!V$3:V$194)&gt;10,IF(AND(ISNUMBER('Test Sample Data'!V182),'Test Sample Data'!V182&lt;35,'Test Sample Data'!V182&gt;0),'Test Sample Data'!V182-'Choose Housekeeping Genes'!W$20,35-'Choose Housekeeping Genes'!W$20),"")</f>
        <v/>
      </c>
      <c r="W182" s="144" t="str">
        <f>'Control Sample Data'!A182</f>
        <v>Vax2os-2</v>
      </c>
      <c r="X182" s="145" t="s">
        <v>82</v>
      </c>
      <c r="Y182" s="22" t="str">
        <f>IF(SUM('Control Sample Data'!C$3:C$194)&gt;10,IF(AND(ISNUMBER('Control Sample Data'!C182),'Control Sample Data'!C182&lt;35,'Control Sample Data'!C182&gt;0),'Control Sample Data'!C182-'Choose Housekeeping Genes'!AA$20,35-'Choose Housekeeping Genes'!AA$20),"")</f>
        <v/>
      </c>
      <c r="Z182" s="22" t="str">
        <f>IF(SUM('Control Sample Data'!D$3:D$194)&gt;10,IF(AND(ISNUMBER('Control Sample Data'!D182),'Control Sample Data'!D182&lt;35,'Control Sample Data'!D182&gt;0),'Control Sample Data'!D182-'Choose Housekeeping Genes'!AB$20,35-'Choose Housekeeping Genes'!AB$20),"")</f>
        <v/>
      </c>
      <c r="AA182" s="22" t="str">
        <f>IF(SUM('Control Sample Data'!E$3:E$194)&gt;10,IF(AND(ISNUMBER('Control Sample Data'!E182),'Control Sample Data'!E182&lt;35,'Control Sample Data'!E182&gt;0),'Control Sample Data'!E182-'Choose Housekeeping Genes'!AC$20,35-'Choose Housekeeping Genes'!AC$20),"")</f>
        <v/>
      </c>
      <c r="AB182" s="22" t="str">
        <f>IF(SUM('Control Sample Data'!F$3:F$194)&gt;10,IF(AND(ISNUMBER('Control Sample Data'!F182),'Control Sample Data'!F182&lt;35,'Control Sample Data'!F182&gt;0),'Control Sample Data'!F182-'Choose Housekeeping Genes'!AD$20,35-'Choose Housekeeping Genes'!AD$20),"")</f>
        <v/>
      </c>
      <c r="AC182" s="22" t="str">
        <f>IF(SUM('Control Sample Data'!G$3:G$194)&gt;10,IF(AND(ISNUMBER('Control Sample Data'!G182),'Control Sample Data'!G182&lt;35,'Control Sample Data'!G182&gt;0),'Control Sample Data'!G182-'Choose Housekeeping Genes'!AE$20,35-'Choose Housekeeping Genes'!AE$20),"")</f>
        <v/>
      </c>
      <c r="AD182" s="22" t="str">
        <f>IF(SUM('Control Sample Data'!H$3:H$194)&gt;10,IF(AND(ISNUMBER('Control Sample Data'!H182),'Control Sample Data'!H182&lt;35,'Control Sample Data'!H182&gt;0),'Control Sample Data'!H182-'Choose Housekeeping Genes'!AF$20,35-'Choose Housekeeping Genes'!AF$20),"")</f>
        <v/>
      </c>
      <c r="AE182" s="22" t="str">
        <f>IF(SUM('Control Sample Data'!I$3:I$194)&gt;10,IF(AND(ISNUMBER('Control Sample Data'!I182),'Control Sample Data'!I182&lt;35,'Control Sample Data'!I182&gt;0),'Control Sample Data'!I182-'Choose Housekeeping Genes'!AG$20,35-'Choose Housekeeping Genes'!AG$20),"")</f>
        <v/>
      </c>
      <c r="AF182" s="22" t="str">
        <f>IF(SUM('Control Sample Data'!J$3:J$194)&gt;10,IF(AND(ISNUMBER('Control Sample Data'!J182),'Control Sample Data'!J182&lt;35,'Control Sample Data'!J182&gt;0),'Control Sample Data'!J182-'Choose Housekeeping Genes'!AH$20,35-'Choose Housekeeping Genes'!AH$20),"")</f>
        <v/>
      </c>
      <c r="AG182" s="22" t="str">
        <f>IF(SUM('Control Sample Data'!K$3:K$194)&gt;10,IF(AND(ISNUMBER('Control Sample Data'!K182),'Control Sample Data'!K182&lt;35,'Control Sample Data'!K182&gt;0),'Control Sample Data'!K182-'Choose Housekeeping Genes'!AI$20,35-'Choose Housekeeping Genes'!AI$20),"")</f>
        <v/>
      </c>
      <c r="AH182" s="22" t="str">
        <f>IF(SUM('Control Sample Data'!L$3:L$194)&gt;10,IF(AND(ISNUMBER('Control Sample Data'!L182),'Control Sample Data'!L182&lt;35,'Control Sample Data'!L182&gt;0),'Control Sample Data'!L182-'Choose Housekeeping Genes'!AJ$20,35-'Choose Housekeeping Genes'!AJ$20),"")</f>
        <v/>
      </c>
      <c r="AI182" s="22" t="str">
        <f>IF(SUM('Control Sample Data'!M$3:M$194)&gt;10,IF(AND(ISNUMBER('Control Sample Data'!M182),'Control Sample Data'!M182&lt;35,'Control Sample Data'!M182&gt;0),'Control Sample Data'!M182-'Choose Housekeeping Genes'!AK$20,35-'Choose Housekeeping Genes'!AK$20),"")</f>
        <v/>
      </c>
      <c r="AJ182" s="22" t="str">
        <f>IF(SUM('Control Sample Data'!N$3:N$194)&gt;10,IF(AND(ISNUMBER('Control Sample Data'!N182),'Control Sample Data'!N182&lt;35,'Control Sample Data'!N182&gt;0),'Control Sample Data'!N182-'Choose Housekeeping Genes'!AL$20,35-'Choose Housekeeping Genes'!AL$20),"")</f>
        <v/>
      </c>
      <c r="AK182" s="22" t="str">
        <f>IF(SUM('Control Sample Data'!O$3:O$194)&gt;10,IF(AND(ISNUMBER('Control Sample Data'!O182),'Control Sample Data'!O182&lt;35,'Control Sample Data'!O182&gt;0),'Control Sample Data'!O182-'Choose Housekeeping Genes'!AM$20,35-'Choose Housekeeping Genes'!AM$20),"")</f>
        <v/>
      </c>
      <c r="AL182" s="22" t="str">
        <f>IF(SUM('Control Sample Data'!P$3:P$194)&gt;10,IF(AND(ISNUMBER('Control Sample Data'!P182),'Control Sample Data'!P182&lt;35,'Control Sample Data'!P182&gt;0),'Control Sample Data'!P182-'Choose Housekeeping Genes'!AN$20,35-'Choose Housekeeping Genes'!AN$20),"")</f>
        <v/>
      </c>
      <c r="AM182" s="22" t="str">
        <f>IF(SUM('Control Sample Data'!Q$3:Q$194)&gt;10,IF(AND(ISNUMBER('Control Sample Data'!Q182),'Control Sample Data'!Q182&lt;35,'Control Sample Data'!Q182&gt;0),'Control Sample Data'!Q182-'Choose Housekeeping Genes'!AO$20,35-'Choose Housekeeping Genes'!AO$20),"")</f>
        <v/>
      </c>
      <c r="AN182" s="22" t="str">
        <f>IF(SUM('Control Sample Data'!R$3:R$194)&gt;10,IF(AND(ISNUMBER('Control Sample Data'!R182),'Control Sample Data'!R182&lt;35,'Control Sample Data'!R182&gt;0),'Control Sample Data'!R182-'Choose Housekeeping Genes'!AP$20,35-'Choose Housekeeping Genes'!AP$20),"")</f>
        <v/>
      </c>
      <c r="AO182" s="22" t="str">
        <f>IF(SUM('Control Sample Data'!S$3:S$194)&gt;10,IF(AND(ISNUMBER('Control Sample Data'!S182),'Control Sample Data'!S182&lt;35,'Control Sample Data'!S182&gt;0),'Control Sample Data'!S182-'Choose Housekeeping Genes'!AQ$20,35-'Choose Housekeeping Genes'!AQ$20),"")</f>
        <v/>
      </c>
      <c r="AP182" s="22" t="str">
        <f>IF(SUM('Control Sample Data'!T$3:T$194)&gt;10,IF(AND(ISNUMBER('Control Sample Data'!T182),'Control Sample Data'!T182&lt;35,'Control Sample Data'!T182&gt;0),'Control Sample Data'!T182-'Choose Housekeeping Genes'!AR$20,35-'Choose Housekeeping Genes'!AR$20),"")</f>
        <v/>
      </c>
      <c r="AQ182" s="22" t="str">
        <f>IF(SUM('Control Sample Data'!U$3:U$194)&gt;10,IF(AND(ISNUMBER('Control Sample Data'!U182),'Control Sample Data'!U182&lt;35,'Control Sample Data'!U182&gt;0),'Control Sample Data'!U182-'Choose Housekeeping Genes'!AS$20,35-'Choose Housekeeping Genes'!AS$20),"")</f>
        <v/>
      </c>
      <c r="AR182" s="22" t="str">
        <f>IF(SUM('Control Sample Data'!V$3:V$194)&gt;10,IF(AND(ISNUMBER('Control Sample Data'!V182),'Control Sample Data'!V182&lt;35,'Control Sample Data'!V182&gt;0),'Control Sample Data'!V182-'Choose Housekeeping Genes'!AT$20,35-'Choose Housekeeping Genes'!AT$20),"")</f>
        <v/>
      </c>
      <c r="AS182" s="73" t="str">
        <f>'Control Sample Data'!A182</f>
        <v>Vax2os-2</v>
      </c>
      <c r="AT182" s="21" t="s">
        <v>82</v>
      </c>
      <c r="AU182" s="22" t="str">
        <f ca="1">IF(ISNUMBER(C182-'Choose Housekeeping Genes'!D$12),C182-'Choose Housekeeping Genes'!D$12,"")</f>
        <v/>
      </c>
      <c r="AV182" s="22" t="str">
        <f ca="1">IF(ISNUMBER(D182-'Choose Housekeeping Genes'!E$12),D182-'Choose Housekeeping Genes'!E$12,"")</f>
        <v/>
      </c>
      <c r="AW182" s="22" t="str">
        <f ca="1">IF(ISNUMBER(E182-'Choose Housekeeping Genes'!F$12),E182-'Choose Housekeeping Genes'!F$12,"")</f>
        <v/>
      </c>
      <c r="AX182" s="22" t="str">
        <f ca="1">IF(ISNUMBER(F182-'Choose Housekeeping Genes'!G$12),F182-'Choose Housekeeping Genes'!G$12,"")</f>
        <v/>
      </c>
      <c r="AY182" s="22" t="str">
        <f ca="1">IF(ISNUMBER(G182-'Choose Housekeeping Genes'!H$12),G182-'Choose Housekeeping Genes'!H$12,"")</f>
        <v/>
      </c>
      <c r="AZ182" s="22" t="str">
        <f ca="1">IF(ISNUMBER(H182-'Choose Housekeeping Genes'!I$12),H182-'Choose Housekeeping Genes'!I$12,"")</f>
        <v/>
      </c>
      <c r="BA182" s="22" t="str">
        <f ca="1">IF(ISNUMBER(I182-'Choose Housekeeping Genes'!J$12),I182-'Choose Housekeeping Genes'!J$12,"")</f>
        <v/>
      </c>
      <c r="BB182" s="22" t="str">
        <f ca="1">IF(ISNUMBER(J182-'Choose Housekeeping Genes'!K$12),J182-'Choose Housekeeping Genes'!K$12,"")</f>
        <v/>
      </c>
      <c r="BC182" s="22" t="str">
        <f ca="1">IF(ISNUMBER(K182-'Choose Housekeeping Genes'!L$12),K182-'Choose Housekeeping Genes'!L$12,"")</f>
        <v/>
      </c>
      <c r="BD182" s="22" t="str">
        <f ca="1">IF(ISNUMBER(L182-'Choose Housekeeping Genes'!M$12),L182-'Choose Housekeeping Genes'!M$12,"")</f>
        <v/>
      </c>
      <c r="BE182" s="22" t="str">
        <f ca="1">IF(ISNUMBER(M182-'Choose Housekeeping Genes'!N$12),M182-'Choose Housekeeping Genes'!N$12,"")</f>
        <v/>
      </c>
      <c r="BF182" s="22" t="str">
        <f ca="1">IF(ISNUMBER(N182-'Choose Housekeeping Genes'!O$12),N182-'Choose Housekeeping Genes'!O$12,"")</f>
        <v/>
      </c>
      <c r="BG182" s="22" t="str">
        <f ca="1">IF(ISNUMBER(O182-'Choose Housekeeping Genes'!P$12),O182-'Choose Housekeeping Genes'!P$12,"")</f>
        <v/>
      </c>
      <c r="BH182" s="22" t="str">
        <f ca="1">IF(ISNUMBER(P182-'Choose Housekeeping Genes'!Q$12),P182-'Choose Housekeeping Genes'!Q$12,"")</f>
        <v/>
      </c>
      <c r="BI182" s="22" t="str">
        <f ca="1">IF(ISNUMBER(Q182-'Choose Housekeeping Genes'!R$12),Q182-'Choose Housekeeping Genes'!R$12,"")</f>
        <v/>
      </c>
      <c r="BJ182" s="22" t="str">
        <f ca="1">IF(ISNUMBER(R182-'Choose Housekeeping Genes'!S$12),R182-'Choose Housekeeping Genes'!S$12,"")</f>
        <v/>
      </c>
      <c r="BK182" s="22" t="str">
        <f ca="1">IF(ISNUMBER(S182-'Choose Housekeeping Genes'!T$12),S182-'Choose Housekeeping Genes'!T$12,"")</f>
        <v/>
      </c>
      <c r="BL182" s="22" t="str">
        <f ca="1">IF(ISNUMBER(T182-'Choose Housekeeping Genes'!U$12),T182-'Choose Housekeeping Genes'!U$12,"")</f>
        <v/>
      </c>
      <c r="BM182" s="22" t="str">
        <f ca="1">IF(ISNUMBER(U182-'Choose Housekeeping Genes'!V$12),U182-'Choose Housekeeping Genes'!V$12,"")</f>
        <v/>
      </c>
      <c r="BN182" s="22" t="str">
        <f ca="1">IF(ISNUMBER(V182-'Choose Housekeeping Genes'!W$12),V182-'Choose Housekeeping Genes'!W$12,"")</f>
        <v/>
      </c>
      <c r="BO182" s="147" t="str">
        <f t="shared" si="135"/>
        <v>Vax2os-2</v>
      </c>
      <c r="BP182" s="145" t="s">
        <v>82</v>
      </c>
      <c r="BQ182" s="22" t="str">
        <f ca="1">IF(ISNUMBER(Y182-'Choose Housekeeping Genes'!AA$12),Y182-'Choose Housekeeping Genes'!AA$12,"")</f>
        <v/>
      </c>
      <c r="BR182" s="22" t="str">
        <f ca="1">IF(ISNUMBER(Z182-'Choose Housekeeping Genes'!AB$12),Z182-'Choose Housekeeping Genes'!AB$12,"")</f>
        <v/>
      </c>
      <c r="BS182" s="22" t="str">
        <f ca="1">IF(ISNUMBER(AA182-'Choose Housekeeping Genes'!AC$12),AA182-'Choose Housekeeping Genes'!AC$12,"")</f>
        <v/>
      </c>
      <c r="BT182" s="22" t="str">
        <f ca="1">IF(ISNUMBER(AB182-'Choose Housekeeping Genes'!AD$12),AB182-'Choose Housekeeping Genes'!AD$12,"")</f>
        <v/>
      </c>
      <c r="BU182" s="22" t="str">
        <f ca="1">IF(ISNUMBER(AC182-'Choose Housekeeping Genes'!AE$12),AC182-'Choose Housekeeping Genes'!AE$12,"")</f>
        <v/>
      </c>
      <c r="BV182" s="22" t="str">
        <f ca="1">IF(ISNUMBER(AD182-'Choose Housekeeping Genes'!AF$12),AD182-'Choose Housekeeping Genes'!AF$12,"")</f>
        <v/>
      </c>
      <c r="BW182" s="22" t="str">
        <f ca="1">IF(ISNUMBER(AE182-'Choose Housekeeping Genes'!AG$12),AE182-'Choose Housekeeping Genes'!AG$12,"")</f>
        <v/>
      </c>
      <c r="BX182" s="22" t="str">
        <f ca="1">IF(ISNUMBER(AF182-'Choose Housekeeping Genes'!AH$12),AF182-'Choose Housekeeping Genes'!AH$12,"")</f>
        <v/>
      </c>
      <c r="BY182" s="22" t="str">
        <f ca="1">IF(ISNUMBER(AG182-'Choose Housekeeping Genes'!AI$12),AG182-'Choose Housekeeping Genes'!AI$12,"")</f>
        <v/>
      </c>
      <c r="BZ182" s="22" t="str">
        <f ca="1">IF(ISNUMBER(AH182-'Choose Housekeeping Genes'!AJ$12),AH182-'Choose Housekeeping Genes'!AJ$12,"")</f>
        <v/>
      </c>
      <c r="CA182" s="22" t="str">
        <f ca="1">IF(ISNUMBER(AI182-'Choose Housekeeping Genes'!AK$12),AI182-'Choose Housekeeping Genes'!AK$12,"")</f>
        <v/>
      </c>
      <c r="CB182" s="22" t="str">
        <f ca="1">IF(ISNUMBER(AJ182-'Choose Housekeeping Genes'!AL$12),AJ182-'Choose Housekeeping Genes'!AL$12,"")</f>
        <v/>
      </c>
      <c r="CC182" s="22" t="str">
        <f ca="1">IF(ISNUMBER(AK182-'Choose Housekeeping Genes'!AM$12),AK182-'Choose Housekeeping Genes'!AM$12,"")</f>
        <v/>
      </c>
      <c r="CD182" s="22" t="str">
        <f ca="1">IF(ISNUMBER(AL182-'Choose Housekeeping Genes'!AN$12),AL182-'Choose Housekeeping Genes'!AN$12,"")</f>
        <v/>
      </c>
      <c r="CE182" s="22" t="str">
        <f ca="1">IF(ISNUMBER(AM182-'Choose Housekeeping Genes'!AO$12),AM182-'Choose Housekeeping Genes'!AO$12,"")</f>
        <v/>
      </c>
      <c r="CF182" s="22" t="str">
        <f ca="1">IF(ISNUMBER(AN182-'Choose Housekeeping Genes'!AP$12),AN182-'Choose Housekeeping Genes'!AP$12,"")</f>
        <v/>
      </c>
      <c r="CG182" s="22" t="str">
        <f ca="1">IF(ISNUMBER(AO182-'Choose Housekeeping Genes'!AQ$12),AO182-'Choose Housekeeping Genes'!AQ$12,"")</f>
        <v/>
      </c>
      <c r="CH182" s="22" t="str">
        <f ca="1">IF(ISNUMBER(AP182-'Choose Housekeeping Genes'!AR$12),AP182-'Choose Housekeeping Genes'!AR$12,"")</f>
        <v/>
      </c>
      <c r="CI182" s="22" t="str">
        <f ca="1">IF(ISNUMBER(AQ182-'Choose Housekeeping Genes'!AS$12),AQ182-'Choose Housekeeping Genes'!AS$12,"")</f>
        <v/>
      </c>
      <c r="CJ182" s="22" t="str">
        <f ca="1">IF(ISNUMBER(AR182-'Choose Housekeeping Genes'!AT$12),AR182-'Choose Housekeeping Genes'!AT$12,"")</f>
        <v/>
      </c>
      <c r="CK182" s="69" t="e">
        <f t="shared" ca="1" si="93"/>
        <v>#DIV/0!</v>
      </c>
      <c r="CL182" s="148" t="e">
        <f t="shared" ca="1" si="94"/>
        <v>#DIV/0!</v>
      </c>
      <c r="DA182" s="73" t="str">
        <f>'Transcript table'!C190</f>
        <v>Vax2os-2</v>
      </c>
      <c r="DB182" s="21" t="s">
        <v>82</v>
      </c>
      <c r="DC182" s="68" t="str">
        <f t="shared" ca="1" si="95"/>
        <v/>
      </c>
      <c r="DD182" s="68" t="str">
        <f t="shared" ca="1" si="96"/>
        <v/>
      </c>
      <c r="DE182" s="68" t="str">
        <f t="shared" ca="1" si="97"/>
        <v/>
      </c>
      <c r="DF182" s="68" t="str">
        <f t="shared" ca="1" si="98"/>
        <v/>
      </c>
      <c r="DG182" s="68" t="str">
        <f t="shared" ca="1" si="99"/>
        <v/>
      </c>
      <c r="DH182" s="68" t="str">
        <f t="shared" ca="1" si="100"/>
        <v/>
      </c>
      <c r="DI182" s="68" t="str">
        <f t="shared" ca="1" si="101"/>
        <v/>
      </c>
      <c r="DJ182" s="68" t="str">
        <f t="shared" ca="1" si="102"/>
        <v/>
      </c>
      <c r="DK182" s="68" t="str">
        <f t="shared" ca="1" si="103"/>
        <v/>
      </c>
      <c r="DL182" s="68" t="str">
        <f t="shared" ca="1" si="104"/>
        <v/>
      </c>
      <c r="DM182" s="68" t="str">
        <f t="shared" ca="1" si="105"/>
        <v/>
      </c>
      <c r="DN182" s="68" t="str">
        <f t="shared" ca="1" si="106"/>
        <v/>
      </c>
      <c r="DO182" s="68" t="str">
        <f t="shared" ca="1" si="107"/>
        <v/>
      </c>
      <c r="DP182" s="68" t="str">
        <f t="shared" ca="1" si="108"/>
        <v/>
      </c>
      <c r="DQ182" s="68" t="str">
        <f t="shared" ca="1" si="109"/>
        <v/>
      </c>
      <c r="DR182" s="68" t="str">
        <f t="shared" ca="1" si="110"/>
        <v/>
      </c>
      <c r="DS182" s="68" t="str">
        <f t="shared" ca="1" si="111"/>
        <v/>
      </c>
      <c r="DT182" s="68" t="str">
        <f t="shared" ca="1" si="112"/>
        <v/>
      </c>
      <c r="DU182" s="68" t="str">
        <f t="shared" ca="1" si="113"/>
        <v/>
      </c>
      <c r="DV182" s="68" t="str">
        <f t="shared" ca="1" si="114"/>
        <v/>
      </c>
      <c r="DW182" s="146" t="str">
        <f>'Transcript table'!C190</f>
        <v>Vax2os-2</v>
      </c>
      <c r="DX182" s="145" t="s">
        <v>82</v>
      </c>
      <c r="DY182" s="68" t="str">
        <f t="shared" ca="1" si="115"/>
        <v/>
      </c>
      <c r="DZ182" s="68" t="str">
        <f t="shared" ca="1" si="116"/>
        <v/>
      </c>
      <c r="EA182" s="68" t="str">
        <f t="shared" ca="1" si="117"/>
        <v/>
      </c>
      <c r="EB182" s="68" t="str">
        <f t="shared" ca="1" si="118"/>
        <v/>
      </c>
      <c r="EC182" s="68" t="str">
        <f t="shared" ca="1" si="119"/>
        <v/>
      </c>
      <c r="ED182" s="68" t="str">
        <f t="shared" ca="1" si="120"/>
        <v/>
      </c>
      <c r="EE182" s="68" t="str">
        <f t="shared" ca="1" si="121"/>
        <v/>
      </c>
      <c r="EF182" s="68" t="str">
        <f t="shared" ca="1" si="122"/>
        <v/>
      </c>
      <c r="EG182" s="68" t="str">
        <f t="shared" ca="1" si="123"/>
        <v/>
      </c>
      <c r="EH182" s="68" t="str">
        <f t="shared" ca="1" si="124"/>
        <v/>
      </c>
      <c r="EI182" s="68" t="str">
        <f t="shared" ca="1" si="125"/>
        <v/>
      </c>
      <c r="EJ182" s="68" t="str">
        <f t="shared" ca="1" si="126"/>
        <v/>
      </c>
      <c r="EK182" s="68" t="str">
        <f t="shared" ca="1" si="127"/>
        <v/>
      </c>
      <c r="EL182" s="68" t="str">
        <f t="shared" ca="1" si="128"/>
        <v/>
      </c>
      <c r="EM182" s="68" t="str">
        <f t="shared" ca="1" si="129"/>
        <v/>
      </c>
      <c r="EN182" s="68" t="str">
        <f t="shared" ca="1" si="130"/>
        <v/>
      </c>
      <c r="EO182" s="68" t="str">
        <f t="shared" ca="1" si="131"/>
        <v/>
      </c>
      <c r="EP182" s="68" t="str">
        <f t="shared" ca="1" si="132"/>
        <v/>
      </c>
      <c r="EQ182" s="68" t="str">
        <f t="shared" ca="1" si="133"/>
        <v/>
      </c>
      <c r="ER182" s="68" t="str">
        <f t="shared" ca="1" si="134"/>
        <v/>
      </c>
    </row>
    <row r="183" spans="1:148" ht="12.75" customHeight="1">
      <c r="A183" s="139" t="str">
        <f>'Test Sample Data'!A183</f>
        <v>Wt1os</v>
      </c>
      <c r="B183" s="141" t="s">
        <v>80</v>
      </c>
      <c r="C183" s="22" t="str">
        <f>IF(SUM('Test Sample Data'!C$3:C$194)&gt;10,IF(AND(ISNUMBER('Test Sample Data'!C183),'Test Sample Data'!C183&lt;35,'Test Sample Data'!C183&gt;0),'Test Sample Data'!C183-'Choose Housekeeping Genes'!D$20,35-'Choose Housekeeping Genes'!D$20),"")</f>
        <v/>
      </c>
      <c r="D183" s="22" t="str">
        <f>IF(SUM('Test Sample Data'!D$3:D$194)&gt;10,IF(AND(ISNUMBER('Test Sample Data'!D183),'Test Sample Data'!D183&lt;35,'Test Sample Data'!D183&gt;0),'Test Sample Data'!D183-'Choose Housekeeping Genes'!E$20,35-'Choose Housekeeping Genes'!E$20),"")</f>
        <v/>
      </c>
      <c r="E183" s="22" t="str">
        <f>IF(SUM('Test Sample Data'!E$3:E$194)&gt;10,IF(AND(ISNUMBER('Test Sample Data'!E183),'Test Sample Data'!E183&lt;35,'Test Sample Data'!E183&gt;0),'Test Sample Data'!E183-'Choose Housekeeping Genes'!F$20,35-'Choose Housekeeping Genes'!F$20),"")</f>
        <v/>
      </c>
      <c r="F183" s="22" t="str">
        <f>IF(SUM('Test Sample Data'!F$3:F$194)&gt;10,IF(AND(ISNUMBER('Test Sample Data'!F183),'Test Sample Data'!F183&lt;35,'Test Sample Data'!F183&gt;0),'Test Sample Data'!F183-'Choose Housekeeping Genes'!G$20,35-'Choose Housekeeping Genes'!G$20),"")</f>
        <v/>
      </c>
      <c r="G183" s="22" t="str">
        <f>IF(SUM('Test Sample Data'!G$3:G$194)&gt;10,IF(AND(ISNUMBER('Test Sample Data'!G183),'Test Sample Data'!G183&lt;35,'Test Sample Data'!G183&gt;0),'Test Sample Data'!G183-'Choose Housekeeping Genes'!H$20,35-'Choose Housekeeping Genes'!H$20),"")</f>
        <v/>
      </c>
      <c r="H183" s="22" t="str">
        <f>IF(SUM('Test Sample Data'!H$3:H$194)&gt;10,IF(AND(ISNUMBER('Test Sample Data'!H183),'Test Sample Data'!H183&lt;35,'Test Sample Data'!H183&gt;0),'Test Sample Data'!H183-'Choose Housekeeping Genes'!I$20,35-'Choose Housekeeping Genes'!I$20),"")</f>
        <v/>
      </c>
      <c r="I183" s="22" t="str">
        <f>IF(SUM('Test Sample Data'!I$3:I$194)&gt;10,IF(AND(ISNUMBER('Test Sample Data'!I183),'Test Sample Data'!I183&lt;35,'Test Sample Data'!I183&gt;0),'Test Sample Data'!I183-'Choose Housekeeping Genes'!J$20,35-'Choose Housekeeping Genes'!J$20),"")</f>
        <v/>
      </c>
      <c r="J183" s="22" t="str">
        <f>IF(SUM('Test Sample Data'!J$3:J$194)&gt;10,IF(AND(ISNUMBER('Test Sample Data'!J183),'Test Sample Data'!J183&lt;35,'Test Sample Data'!J183&gt;0),'Test Sample Data'!J183-'Choose Housekeeping Genes'!K$20,35-'Choose Housekeeping Genes'!K$20),"")</f>
        <v/>
      </c>
      <c r="K183" s="22" t="str">
        <f>IF(SUM('Test Sample Data'!K$3:K$194)&gt;10,IF(AND(ISNUMBER('Test Sample Data'!K183),'Test Sample Data'!K183&lt;35,'Test Sample Data'!K183&gt;0),'Test Sample Data'!K183-'Choose Housekeeping Genes'!L$20,35-'Choose Housekeeping Genes'!L$20),"")</f>
        <v/>
      </c>
      <c r="L183" s="22" t="str">
        <f>IF(SUM('Test Sample Data'!L$3:L$194)&gt;10,IF(AND(ISNUMBER('Test Sample Data'!L183),'Test Sample Data'!L183&lt;35,'Test Sample Data'!L183&gt;0),'Test Sample Data'!L183-'Choose Housekeeping Genes'!M$20,35-'Choose Housekeeping Genes'!M$20),"")</f>
        <v/>
      </c>
      <c r="M183" s="22" t="str">
        <f>IF(SUM('Test Sample Data'!M$3:M$194)&gt;10,IF(AND(ISNUMBER('Test Sample Data'!M183),'Test Sample Data'!M183&lt;35,'Test Sample Data'!M183&gt;0),'Test Sample Data'!M183-'Choose Housekeeping Genes'!N$20,35-'Choose Housekeeping Genes'!N$20),"")</f>
        <v/>
      </c>
      <c r="N183" s="22" t="str">
        <f>IF(SUM('Test Sample Data'!N$3:N$194)&gt;10,IF(AND(ISNUMBER('Test Sample Data'!N183),'Test Sample Data'!N183&lt;35,'Test Sample Data'!N183&gt;0),'Test Sample Data'!N183-'Choose Housekeeping Genes'!O$20,35-'Choose Housekeeping Genes'!O$20),"")</f>
        <v/>
      </c>
      <c r="O183" s="22" t="str">
        <f>IF(SUM('Test Sample Data'!O$3:O$194)&gt;10,IF(AND(ISNUMBER('Test Sample Data'!O183),'Test Sample Data'!O183&lt;35,'Test Sample Data'!O183&gt;0),'Test Sample Data'!O183-'Choose Housekeeping Genes'!P$20,35-'Choose Housekeeping Genes'!P$20),"")</f>
        <v/>
      </c>
      <c r="P183" s="22" t="str">
        <f>IF(SUM('Test Sample Data'!P$3:P$194)&gt;10,IF(AND(ISNUMBER('Test Sample Data'!P183),'Test Sample Data'!P183&lt;35,'Test Sample Data'!P183&gt;0),'Test Sample Data'!P183-'Choose Housekeeping Genes'!Q$20,35-'Choose Housekeeping Genes'!Q$20),"")</f>
        <v/>
      </c>
      <c r="Q183" s="22" t="str">
        <f>IF(SUM('Test Sample Data'!Q$3:Q$194)&gt;10,IF(AND(ISNUMBER('Test Sample Data'!Q183),'Test Sample Data'!Q183&lt;35,'Test Sample Data'!Q183&gt;0),'Test Sample Data'!Q183-'Choose Housekeeping Genes'!R$20,35-'Choose Housekeeping Genes'!R$20),"")</f>
        <v/>
      </c>
      <c r="R183" s="22" t="str">
        <f>IF(SUM('Test Sample Data'!R$3:R$194)&gt;10,IF(AND(ISNUMBER('Test Sample Data'!R183),'Test Sample Data'!R183&lt;35,'Test Sample Data'!R183&gt;0),'Test Sample Data'!R183-'Choose Housekeeping Genes'!S$20,35-'Choose Housekeeping Genes'!S$20),"")</f>
        <v/>
      </c>
      <c r="S183" s="22" t="str">
        <f>IF(SUM('Test Sample Data'!S$3:S$194)&gt;10,IF(AND(ISNUMBER('Test Sample Data'!S183),'Test Sample Data'!S183&lt;35,'Test Sample Data'!S183&gt;0),'Test Sample Data'!S183-'Choose Housekeeping Genes'!T$20,35-'Choose Housekeeping Genes'!T$20),"")</f>
        <v/>
      </c>
      <c r="T183" s="22" t="str">
        <f>IF(SUM('Test Sample Data'!T$3:T$194)&gt;10,IF(AND(ISNUMBER('Test Sample Data'!T183),'Test Sample Data'!T183&lt;35,'Test Sample Data'!T183&gt;0),'Test Sample Data'!T183-'Choose Housekeeping Genes'!U$20,35-'Choose Housekeeping Genes'!U$20),"")</f>
        <v/>
      </c>
      <c r="U183" s="22" t="str">
        <f>IF(SUM('Test Sample Data'!U$3:U$194)&gt;10,IF(AND(ISNUMBER('Test Sample Data'!U183),'Test Sample Data'!U183&lt;35,'Test Sample Data'!U183&gt;0),'Test Sample Data'!U183-'Choose Housekeeping Genes'!V$20,35-'Choose Housekeeping Genes'!V$20),"")</f>
        <v/>
      </c>
      <c r="V183" s="22" t="str">
        <f>IF(SUM('Test Sample Data'!V$3:V$194)&gt;10,IF(AND(ISNUMBER('Test Sample Data'!V183),'Test Sample Data'!V183&lt;35,'Test Sample Data'!V183&gt;0),'Test Sample Data'!V183-'Choose Housekeeping Genes'!W$20,35-'Choose Housekeeping Genes'!W$20),"")</f>
        <v/>
      </c>
      <c r="W183" s="144" t="str">
        <f>'Control Sample Data'!A183</f>
        <v>Wt1os</v>
      </c>
      <c r="X183" s="145" t="s">
        <v>80</v>
      </c>
      <c r="Y183" s="22" t="str">
        <f>IF(SUM('Control Sample Data'!C$3:C$194)&gt;10,IF(AND(ISNUMBER('Control Sample Data'!C183),'Control Sample Data'!C183&lt;35,'Control Sample Data'!C183&gt;0),'Control Sample Data'!C183-'Choose Housekeeping Genes'!AA$20,35-'Choose Housekeeping Genes'!AA$20),"")</f>
        <v/>
      </c>
      <c r="Z183" s="22" t="str">
        <f>IF(SUM('Control Sample Data'!D$3:D$194)&gt;10,IF(AND(ISNUMBER('Control Sample Data'!D183),'Control Sample Data'!D183&lt;35,'Control Sample Data'!D183&gt;0),'Control Sample Data'!D183-'Choose Housekeeping Genes'!AB$20,35-'Choose Housekeeping Genes'!AB$20),"")</f>
        <v/>
      </c>
      <c r="AA183" s="22" t="str">
        <f>IF(SUM('Control Sample Data'!E$3:E$194)&gt;10,IF(AND(ISNUMBER('Control Sample Data'!E183),'Control Sample Data'!E183&lt;35,'Control Sample Data'!E183&gt;0),'Control Sample Data'!E183-'Choose Housekeeping Genes'!AC$20,35-'Choose Housekeeping Genes'!AC$20),"")</f>
        <v/>
      </c>
      <c r="AB183" s="22" t="str">
        <f>IF(SUM('Control Sample Data'!F$3:F$194)&gt;10,IF(AND(ISNUMBER('Control Sample Data'!F183),'Control Sample Data'!F183&lt;35,'Control Sample Data'!F183&gt;0),'Control Sample Data'!F183-'Choose Housekeeping Genes'!AD$20,35-'Choose Housekeeping Genes'!AD$20),"")</f>
        <v/>
      </c>
      <c r="AC183" s="22" t="str">
        <f>IF(SUM('Control Sample Data'!G$3:G$194)&gt;10,IF(AND(ISNUMBER('Control Sample Data'!G183),'Control Sample Data'!G183&lt;35,'Control Sample Data'!G183&gt;0),'Control Sample Data'!G183-'Choose Housekeeping Genes'!AE$20,35-'Choose Housekeeping Genes'!AE$20),"")</f>
        <v/>
      </c>
      <c r="AD183" s="22" t="str">
        <f>IF(SUM('Control Sample Data'!H$3:H$194)&gt;10,IF(AND(ISNUMBER('Control Sample Data'!H183),'Control Sample Data'!H183&lt;35,'Control Sample Data'!H183&gt;0),'Control Sample Data'!H183-'Choose Housekeeping Genes'!AF$20,35-'Choose Housekeeping Genes'!AF$20),"")</f>
        <v/>
      </c>
      <c r="AE183" s="22" t="str">
        <f>IF(SUM('Control Sample Data'!I$3:I$194)&gt;10,IF(AND(ISNUMBER('Control Sample Data'!I183),'Control Sample Data'!I183&lt;35,'Control Sample Data'!I183&gt;0),'Control Sample Data'!I183-'Choose Housekeeping Genes'!AG$20,35-'Choose Housekeeping Genes'!AG$20),"")</f>
        <v/>
      </c>
      <c r="AF183" s="22" t="str">
        <f>IF(SUM('Control Sample Data'!J$3:J$194)&gt;10,IF(AND(ISNUMBER('Control Sample Data'!J183),'Control Sample Data'!J183&lt;35,'Control Sample Data'!J183&gt;0),'Control Sample Data'!J183-'Choose Housekeeping Genes'!AH$20,35-'Choose Housekeeping Genes'!AH$20),"")</f>
        <v/>
      </c>
      <c r="AG183" s="22" t="str">
        <f>IF(SUM('Control Sample Data'!K$3:K$194)&gt;10,IF(AND(ISNUMBER('Control Sample Data'!K183),'Control Sample Data'!K183&lt;35,'Control Sample Data'!K183&gt;0),'Control Sample Data'!K183-'Choose Housekeeping Genes'!AI$20,35-'Choose Housekeeping Genes'!AI$20),"")</f>
        <v/>
      </c>
      <c r="AH183" s="22" t="str">
        <f>IF(SUM('Control Sample Data'!L$3:L$194)&gt;10,IF(AND(ISNUMBER('Control Sample Data'!L183),'Control Sample Data'!L183&lt;35,'Control Sample Data'!L183&gt;0),'Control Sample Data'!L183-'Choose Housekeeping Genes'!AJ$20,35-'Choose Housekeeping Genes'!AJ$20),"")</f>
        <v/>
      </c>
      <c r="AI183" s="22" t="str">
        <f>IF(SUM('Control Sample Data'!M$3:M$194)&gt;10,IF(AND(ISNUMBER('Control Sample Data'!M183),'Control Sample Data'!M183&lt;35,'Control Sample Data'!M183&gt;0),'Control Sample Data'!M183-'Choose Housekeeping Genes'!AK$20,35-'Choose Housekeeping Genes'!AK$20),"")</f>
        <v/>
      </c>
      <c r="AJ183" s="22" t="str">
        <f>IF(SUM('Control Sample Data'!N$3:N$194)&gt;10,IF(AND(ISNUMBER('Control Sample Data'!N183),'Control Sample Data'!N183&lt;35,'Control Sample Data'!N183&gt;0),'Control Sample Data'!N183-'Choose Housekeeping Genes'!AL$20,35-'Choose Housekeeping Genes'!AL$20),"")</f>
        <v/>
      </c>
      <c r="AK183" s="22" t="str">
        <f>IF(SUM('Control Sample Data'!O$3:O$194)&gt;10,IF(AND(ISNUMBER('Control Sample Data'!O183),'Control Sample Data'!O183&lt;35,'Control Sample Data'!O183&gt;0),'Control Sample Data'!O183-'Choose Housekeeping Genes'!AM$20,35-'Choose Housekeeping Genes'!AM$20),"")</f>
        <v/>
      </c>
      <c r="AL183" s="22" t="str">
        <f>IF(SUM('Control Sample Data'!P$3:P$194)&gt;10,IF(AND(ISNUMBER('Control Sample Data'!P183),'Control Sample Data'!P183&lt;35,'Control Sample Data'!P183&gt;0),'Control Sample Data'!P183-'Choose Housekeeping Genes'!AN$20,35-'Choose Housekeeping Genes'!AN$20),"")</f>
        <v/>
      </c>
      <c r="AM183" s="22" t="str">
        <f>IF(SUM('Control Sample Data'!Q$3:Q$194)&gt;10,IF(AND(ISNUMBER('Control Sample Data'!Q183),'Control Sample Data'!Q183&lt;35,'Control Sample Data'!Q183&gt;0),'Control Sample Data'!Q183-'Choose Housekeeping Genes'!AO$20,35-'Choose Housekeeping Genes'!AO$20),"")</f>
        <v/>
      </c>
      <c r="AN183" s="22" t="str">
        <f>IF(SUM('Control Sample Data'!R$3:R$194)&gt;10,IF(AND(ISNUMBER('Control Sample Data'!R183),'Control Sample Data'!R183&lt;35,'Control Sample Data'!R183&gt;0),'Control Sample Data'!R183-'Choose Housekeeping Genes'!AP$20,35-'Choose Housekeeping Genes'!AP$20),"")</f>
        <v/>
      </c>
      <c r="AO183" s="22" t="str">
        <f>IF(SUM('Control Sample Data'!S$3:S$194)&gt;10,IF(AND(ISNUMBER('Control Sample Data'!S183),'Control Sample Data'!S183&lt;35,'Control Sample Data'!S183&gt;0),'Control Sample Data'!S183-'Choose Housekeeping Genes'!AQ$20,35-'Choose Housekeeping Genes'!AQ$20),"")</f>
        <v/>
      </c>
      <c r="AP183" s="22" t="str">
        <f>IF(SUM('Control Sample Data'!T$3:T$194)&gt;10,IF(AND(ISNUMBER('Control Sample Data'!T183),'Control Sample Data'!T183&lt;35,'Control Sample Data'!T183&gt;0),'Control Sample Data'!T183-'Choose Housekeeping Genes'!AR$20,35-'Choose Housekeeping Genes'!AR$20),"")</f>
        <v/>
      </c>
      <c r="AQ183" s="22" t="str">
        <f>IF(SUM('Control Sample Data'!U$3:U$194)&gt;10,IF(AND(ISNUMBER('Control Sample Data'!U183),'Control Sample Data'!U183&lt;35,'Control Sample Data'!U183&gt;0),'Control Sample Data'!U183-'Choose Housekeeping Genes'!AS$20,35-'Choose Housekeeping Genes'!AS$20),"")</f>
        <v/>
      </c>
      <c r="AR183" s="22" t="str">
        <f>IF(SUM('Control Sample Data'!V$3:V$194)&gt;10,IF(AND(ISNUMBER('Control Sample Data'!V183),'Control Sample Data'!V183&lt;35,'Control Sample Data'!V183&gt;0),'Control Sample Data'!V183-'Choose Housekeeping Genes'!AT$20,35-'Choose Housekeeping Genes'!AT$20),"")</f>
        <v/>
      </c>
      <c r="AS183" s="73" t="str">
        <f>'Control Sample Data'!A183</f>
        <v>Wt1os</v>
      </c>
      <c r="AT183" s="21" t="s">
        <v>80</v>
      </c>
      <c r="AU183" s="22" t="str">
        <f ca="1">IF(ISNUMBER(C183-'Choose Housekeeping Genes'!D$12),C183-'Choose Housekeeping Genes'!D$12,"")</f>
        <v/>
      </c>
      <c r="AV183" s="22" t="str">
        <f ca="1">IF(ISNUMBER(D183-'Choose Housekeeping Genes'!E$12),D183-'Choose Housekeeping Genes'!E$12,"")</f>
        <v/>
      </c>
      <c r="AW183" s="22" t="str">
        <f ca="1">IF(ISNUMBER(E183-'Choose Housekeeping Genes'!F$12),E183-'Choose Housekeeping Genes'!F$12,"")</f>
        <v/>
      </c>
      <c r="AX183" s="22" t="str">
        <f ca="1">IF(ISNUMBER(F183-'Choose Housekeeping Genes'!G$12),F183-'Choose Housekeeping Genes'!G$12,"")</f>
        <v/>
      </c>
      <c r="AY183" s="22" t="str">
        <f ca="1">IF(ISNUMBER(G183-'Choose Housekeeping Genes'!H$12),G183-'Choose Housekeeping Genes'!H$12,"")</f>
        <v/>
      </c>
      <c r="AZ183" s="22" t="str">
        <f ca="1">IF(ISNUMBER(H183-'Choose Housekeeping Genes'!I$12),H183-'Choose Housekeeping Genes'!I$12,"")</f>
        <v/>
      </c>
      <c r="BA183" s="22" t="str">
        <f ca="1">IF(ISNUMBER(I183-'Choose Housekeeping Genes'!J$12),I183-'Choose Housekeeping Genes'!J$12,"")</f>
        <v/>
      </c>
      <c r="BB183" s="22" t="str">
        <f ca="1">IF(ISNUMBER(J183-'Choose Housekeeping Genes'!K$12),J183-'Choose Housekeeping Genes'!K$12,"")</f>
        <v/>
      </c>
      <c r="BC183" s="22" t="str">
        <f ca="1">IF(ISNUMBER(K183-'Choose Housekeeping Genes'!L$12),K183-'Choose Housekeeping Genes'!L$12,"")</f>
        <v/>
      </c>
      <c r="BD183" s="22" t="str">
        <f ca="1">IF(ISNUMBER(L183-'Choose Housekeeping Genes'!M$12),L183-'Choose Housekeeping Genes'!M$12,"")</f>
        <v/>
      </c>
      <c r="BE183" s="22" t="str">
        <f ca="1">IF(ISNUMBER(M183-'Choose Housekeeping Genes'!N$12),M183-'Choose Housekeeping Genes'!N$12,"")</f>
        <v/>
      </c>
      <c r="BF183" s="22" t="str">
        <f ca="1">IF(ISNUMBER(N183-'Choose Housekeeping Genes'!O$12),N183-'Choose Housekeeping Genes'!O$12,"")</f>
        <v/>
      </c>
      <c r="BG183" s="22" t="str">
        <f ca="1">IF(ISNUMBER(O183-'Choose Housekeeping Genes'!P$12),O183-'Choose Housekeeping Genes'!P$12,"")</f>
        <v/>
      </c>
      <c r="BH183" s="22" t="str">
        <f ca="1">IF(ISNUMBER(P183-'Choose Housekeeping Genes'!Q$12),P183-'Choose Housekeeping Genes'!Q$12,"")</f>
        <v/>
      </c>
      <c r="BI183" s="22" t="str">
        <f ca="1">IF(ISNUMBER(Q183-'Choose Housekeeping Genes'!R$12),Q183-'Choose Housekeeping Genes'!R$12,"")</f>
        <v/>
      </c>
      <c r="BJ183" s="22" t="str">
        <f ca="1">IF(ISNUMBER(R183-'Choose Housekeeping Genes'!S$12),R183-'Choose Housekeeping Genes'!S$12,"")</f>
        <v/>
      </c>
      <c r="BK183" s="22" t="str">
        <f ca="1">IF(ISNUMBER(S183-'Choose Housekeeping Genes'!T$12),S183-'Choose Housekeeping Genes'!T$12,"")</f>
        <v/>
      </c>
      <c r="BL183" s="22" t="str">
        <f ca="1">IF(ISNUMBER(T183-'Choose Housekeeping Genes'!U$12),T183-'Choose Housekeeping Genes'!U$12,"")</f>
        <v/>
      </c>
      <c r="BM183" s="22" t="str">
        <f ca="1">IF(ISNUMBER(U183-'Choose Housekeeping Genes'!V$12),U183-'Choose Housekeeping Genes'!V$12,"")</f>
        <v/>
      </c>
      <c r="BN183" s="22" t="str">
        <f ca="1">IF(ISNUMBER(V183-'Choose Housekeeping Genes'!W$12),V183-'Choose Housekeeping Genes'!W$12,"")</f>
        <v/>
      </c>
      <c r="BO183" s="147" t="str">
        <f t="shared" si="135"/>
        <v>Wt1os</v>
      </c>
      <c r="BP183" s="145" t="s">
        <v>80</v>
      </c>
      <c r="BQ183" s="22" t="str">
        <f ca="1">IF(ISNUMBER(Y183-'Choose Housekeeping Genes'!AA$12),Y183-'Choose Housekeeping Genes'!AA$12,"")</f>
        <v/>
      </c>
      <c r="BR183" s="22" t="str">
        <f ca="1">IF(ISNUMBER(Z183-'Choose Housekeeping Genes'!AB$12),Z183-'Choose Housekeeping Genes'!AB$12,"")</f>
        <v/>
      </c>
      <c r="BS183" s="22" t="str">
        <f ca="1">IF(ISNUMBER(AA183-'Choose Housekeeping Genes'!AC$12),AA183-'Choose Housekeeping Genes'!AC$12,"")</f>
        <v/>
      </c>
      <c r="BT183" s="22" t="str">
        <f ca="1">IF(ISNUMBER(AB183-'Choose Housekeeping Genes'!AD$12),AB183-'Choose Housekeeping Genes'!AD$12,"")</f>
        <v/>
      </c>
      <c r="BU183" s="22" t="str">
        <f ca="1">IF(ISNUMBER(AC183-'Choose Housekeeping Genes'!AE$12),AC183-'Choose Housekeeping Genes'!AE$12,"")</f>
        <v/>
      </c>
      <c r="BV183" s="22" t="str">
        <f ca="1">IF(ISNUMBER(AD183-'Choose Housekeeping Genes'!AF$12),AD183-'Choose Housekeeping Genes'!AF$12,"")</f>
        <v/>
      </c>
      <c r="BW183" s="22" t="str">
        <f ca="1">IF(ISNUMBER(AE183-'Choose Housekeeping Genes'!AG$12),AE183-'Choose Housekeeping Genes'!AG$12,"")</f>
        <v/>
      </c>
      <c r="BX183" s="22" t="str">
        <f ca="1">IF(ISNUMBER(AF183-'Choose Housekeeping Genes'!AH$12),AF183-'Choose Housekeeping Genes'!AH$12,"")</f>
        <v/>
      </c>
      <c r="BY183" s="22" t="str">
        <f ca="1">IF(ISNUMBER(AG183-'Choose Housekeeping Genes'!AI$12),AG183-'Choose Housekeeping Genes'!AI$12,"")</f>
        <v/>
      </c>
      <c r="BZ183" s="22" t="str">
        <f ca="1">IF(ISNUMBER(AH183-'Choose Housekeeping Genes'!AJ$12),AH183-'Choose Housekeeping Genes'!AJ$12,"")</f>
        <v/>
      </c>
      <c r="CA183" s="22" t="str">
        <f ca="1">IF(ISNUMBER(AI183-'Choose Housekeeping Genes'!AK$12),AI183-'Choose Housekeeping Genes'!AK$12,"")</f>
        <v/>
      </c>
      <c r="CB183" s="22" t="str">
        <f ca="1">IF(ISNUMBER(AJ183-'Choose Housekeeping Genes'!AL$12),AJ183-'Choose Housekeeping Genes'!AL$12,"")</f>
        <v/>
      </c>
      <c r="CC183" s="22" t="str">
        <f ca="1">IF(ISNUMBER(AK183-'Choose Housekeeping Genes'!AM$12),AK183-'Choose Housekeeping Genes'!AM$12,"")</f>
        <v/>
      </c>
      <c r="CD183" s="22" t="str">
        <f ca="1">IF(ISNUMBER(AL183-'Choose Housekeeping Genes'!AN$12),AL183-'Choose Housekeeping Genes'!AN$12,"")</f>
        <v/>
      </c>
      <c r="CE183" s="22" t="str">
        <f ca="1">IF(ISNUMBER(AM183-'Choose Housekeeping Genes'!AO$12),AM183-'Choose Housekeeping Genes'!AO$12,"")</f>
        <v/>
      </c>
      <c r="CF183" s="22" t="str">
        <f ca="1">IF(ISNUMBER(AN183-'Choose Housekeeping Genes'!AP$12),AN183-'Choose Housekeeping Genes'!AP$12,"")</f>
        <v/>
      </c>
      <c r="CG183" s="22" t="str">
        <f ca="1">IF(ISNUMBER(AO183-'Choose Housekeeping Genes'!AQ$12),AO183-'Choose Housekeeping Genes'!AQ$12,"")</f>
        <v/>
      </c>
      <c r="CH183" s="22" t="str">
        <f ca="1">IF(ISNUMBER(AP183-'Choose Housekeeping Genes'!AR$12),AP183-'Choose Housekeeping Genes'!AR$12,"")</f>
        <v/>
      </c>
      <c r="CI183" s="22" t="str">
        <f ca="1">IF(ISNUMBER(AQ183-'Choose Housekeeping Genes'!AS$12),AQ183-'Choose Housekeeping Genes'!AS$12,"")</f>
        <v/>
      </c>
      <c r="CJ183" s="22" t="str">
        <f ca="1">IF(ISNUMBER(AR183-'Choose Housekeeping Genes'!AT$12),AR183-'Choose Housekeeping Genes'!AT$12,"")</f>
        <v/>
      </c>
      <c r="CK183" s="69" t="e">
        <f t="shared" ca="1" si="93"/>
        <v>#DIV/0!</v>
      </c>
      <c r="CL183" s="148" t="e">
        <f t="shared" ca="1" si="94"/>
        <v>#DIV/0!</v>
      </c>
      <c r="DA183" s="73" t="str">
        <f>'Transcript table'!C191</f>
        <v>Wt1os</v>
      </c>
      <c r="DB183" s="21" t="s">
        <v>80</v>
      </c>
      <c r="DC183" s="68" t="str">
        <f t="shared" ca="1" si="95"/>
        <v/>
      </c>
      <c r="DD183" s="68" t="str">
        <f t="shared" ca="1" si="96"/>
        <v/>
      </c>
      <c r="DE183" s="68" t="str">
        <f t="shared" ca="1" si="97"/>
        <v/>
      </c>
      <c r="DF183" s="68" t="str">
        <f t="shared" ca="1" si="98"/>
        <v/>
      </c>
      <c r="DG183" s="68" t="str">
        <f t="shared" ca="1" si="99"/>
        <v/>
      </c>
      <c r="DH183" s="68" t="str">
        <f t="shared" ca="1" si="100"/>
        <v/>
      </c>
      <c r="DI183" s="68" t="str">
        <f t="shared" ca="1" si="101"/>
        <v/>
      </c>
      <c r="DJ183" s="68" t="str">
        <f t="shared" ca="1" si="102"/>
        <v/>
      </c>
      <c r="DK183" s="68" t="str">
        <f t="shared" ca="1" si="103"/>
        <v/>
      </c>
      <c r="DL183" s="68" t="str">
        <f t="shared" ca="1" si="104"/>
        <v/>
      </c>
      <c r="DM183" s="68" t="str">
        <f t="shared" ca="1" si="105"/>
        <v/>
      </c>
      <c r="DN183" s="68" t="str">
        <f t="shared" ca="1" si="106"/>
        <v/>
      </c>
      <c r="DO183" s="68" t="str">
        <f t="shared" ca="1" si="107"/>
        <v/>
      </c>
      <c r="DP183" s="68" t="str">
        <f t="shared" ca="1" si="108"/>
        <v/>
      </c>
      <c r="DQ183" s="68" t="str">
        <f t="shared" ca="1" si="109"/>
        <v/>
      </c>
      <c r="DR183" s="68" t="str">
        <f t="shared" ca="1" si="110"/>
        <v/>
      </c>
      <c r="DS183" s="68" t="str">
        <f t="shared" ca="1" si="111"/>
        <v/>
      </c>
      <c r="DT183" s="68" t="str">
        <f t="shared" ca="1" si="112"/>
        <v/>
      </c>
      <c r="DU183" s="68" t="str">
        <f t="shared" ca="1" si="113"/>
        <v/>
      </c>
      <c r="DV183" s="68" t="str">
        <f t="shared" ca="1" si="114"/>
        <v/>
      </c>
      <c r="DW183" s="146" t="str">
        <f>'Transcript table'!C191</f>
        <v>Wt1os</v>
      </c>
      <c r="DX183" s="145" t="s">
        <v>80</v>
      </c>
      <c r="DY183" s="68" t="str">
        <f t="shared" ca="1" si="115"/>
        <v/>
      </c>
      <c r="DZ183" s="68" t="str">
        <f t="shared" ca="1" si="116"/>
        <v/>
      </c>
      <c r="EA183" s="68" t="str">
        <f t="shared" ca="1" si="117"/>
        <v/>
      </c>
      <c r="EB183" s="68" t="str">
        <f t="shared" ca="1" si="118"/>
        <v/>
      </c>
      <c r="EC183" s="68" t="str">
        <f t="shared" ca="1" si="119"/>
        <v/>
      </c>
      <c r="ED183" s="68" t="str">
        <f t="shared" ca="1" si="120"/>
        <v/>
      </c>
      <c r="EE183" s="68" t="str">
        <f t="shared" ca="1" si="121"/>
        <v/>
      </c>
      <c r="EF183" s="68" t="str">
        <f t="shared" ca="1" si="122"/>
        <v/>
      </c>
      <c r="EG183" s="68" t="str">
        <f t="shared" ca="1" si="123"/>
        <v/>
      </c>
      <c r="EH183" s="68" t="str">
        <f t="shared" ca="1" si="124"/>
        <v/>
      </c>
      <c r="EI183" s="68" t="str">
        <f t="shared" ca="1" si="125"/>
        <v/>
      </c>
      <c r="EJ183" s="68" t="str">
        <f t="shared" ca="1" si="126"/>
        <v/>
      </c>
      <c r="EK183" s="68" t="str">
        <f t="shared" ca="1" si="127"/>
        <v/>
      </c>
      <c r="EL183" s="68" t="str">
        <f t="shared" ca="1" si="128"/>
        <v/>
      </c>
      <c r="EM183" s="68" t="str">
        <f t="shared" ca="1" si="129"/>
        <v/>
      </c>
      <c r="EN183" s="68" t="str">
        <f t="shared" ca="1" si="130"/>
        <v/>
      </c>
      <c r="EO183" s="68" t="str">
        <f t="shared" ca="1" si="131"/>
        <v/>
      </c>
      <c r="EP183" s="68" t="str">
        <f t="shared" ca="1" si="132"/>
        <v/>
      </c>
      <c r="EQ183" s="68" t="str">
        <f t="shared" ca="1" si="133"/>
        <v/>
      </c>
      <c r="ER183" s="68" t="str">
        <f t="shared" ca="1" si="134"/>
        <v/>
      </c>
    </row>
    <row r="184" spans="1:148" ht="12.75" customHeight="1">
      <c r="A184" s="139" t="str">
        <f>'Test Sample Data'!A184</f>
        <v>Xist-1</v>
      </c>
      <c r="B184" s="141" t="s">
        <v>78</v>
      </c>
      <c r="C184" s="22" t="str">
        <f>IF(SUM('Test Sample Data'!C$3:C$194)&gt;10,IF(AND(ISNUMBER('Test Sample Data'!C184),'Test Sample Data'!C184&lt;35,'Test Sample Data'!C184&gt;0),'Test Sample Data'!C184-'Choose Housekeeping Genes'!D$20,35-'Choose Housekeeping Genes'!D$20),"")</f>
        <v/>
      </c>
      <c r="D184" s="22" t="str">
        <f>IF(SUM('Test Sample Data'!D$3:D$194)&gt;10,IF(AND(ISNUMBER('Test Sample Data'!D184),'Test Sample Data'!D184&lt;35,'Test Sample Data'!D184&gt;0),'Test Sample Data'!D184-'Choose Housekeeping Genes'!E$20,35-'Choose Housekeeping Genes'!E$20),"")</f>
        <v/>
      </c>
      <c r="E184" s="22" t="str">
        <f>IF(SUM('Test Sample Data'!E$3:E$194)&gt;10,IF(AND(ISNUMBER('Test Sample Data'!E184),'Test Sample Data'!E184&lt;35,'Test Sample Data'!E184&gt;0),'Test Sample Data'!E184-'Choose Housekeeping Genes'!F$20,35-'Choose Housekeeping Genes'!F$20),"")</f>
        <v/>
      </c>
      <c r="F184" s="22" t="str">
        <f>IF(SUM('Test Sample Data'!F$3:F$194)&gt;10,IF(AND(ISNUMBER('Test Sample Data'!F184),'Test Sample Data'!F184&lt;35,'Test Sample Data'!F184&gt;0),'Test Sample Data'!F184-'Choose Housekeeping Genes'!G$20,35-'Choose Housekeeping Genes'!G$20),"")</f>
        <v/>
      </c>
      <c r="G184" s="22" t="str">
        <f>IF(SUM('Test Sample Data'!G$3:G$194)&gt;10,IF(AND(ISNUMBER('Test Sample Data'!G184),'Test Sample Data'!G184&lt;35,'Test Sample Data'!G184&gt;0),'Test Sample Data'!G184-'Choose Housekeeping Genes'!H$20,35-'Choose Housekeeping Genes'!H$20),"")</f>
        <v/>
      </c>
      <c r="H184" s="22" t="str">
        <f>IF(SUM('Test Sample Data'!H$3:H$194)&gt;10,IF(AND(ISNUMBER('Test Sample Data'!H184),'Test Sample Data'!H184&lt;35,'Test Sample Data'!H184&gt;0),'Test Sample Data'!H184-'Choose Housekeeping Genes'!I$20,35-'Choose Housekeeping Genes'!I$20),"")</f>
        <v/>
      </c>
      <c r="I184" s="22" t="str">
        <f>IF(SUM('Test Sample Data'!I$3:I$194)&gt;10,IF(AND(ISNUMBER('Test Sample Data'!I184),'Test Sample Data'!I184&lt;35,'Test Sample Data'!I184&gt;0),'Test Sample Data'!I184-'Choose Housekeeping Genes'!J$20,35-'Choose Housekeeping Genes'!J$20),"")</f>
        <v/>
      </c>
      <c r="J184" s="22" t="str">
        <f>IF(SUM('Test Sample Data'!J$3:J$194)&gt;10,IF(AND(ISNUMBER('Test Sample Data'!J184),'Test Sample Data'!J184&lt;35,'Test Sample Data'!J184&gt;0),'Test Sample Data'!J184-'Choose Housekeeping Genes'!K$20,35-'Choose Housekeeping Genes'!K$20),"")</f>
        <v/>
      </c>
      <c r="K184" s="22" t="str">
        <f>IF(SUM('Test Sample Data'!K$3:K$194)&gt;10,IF(AND(ISNUMBER('Test Sample Data'!K184),'Test Sample Data'!K184&lt;35,'Test Sample Data'!K184&gt;0),'Test Sample Data'!K184-'Choose Housekeeping Genes'!L$20,35-'Choose Housekeeping Genes'!L$20),"")</f>
        <v/>
      </c>
      <c r="L184" s="22" t="str">
        <f>IF(SUM('Test Sample Data'!L$3:L$194)&gt;10,IF(AND(ISNUMBER('Test Sample Data'!L184),'Test Sample Data'!L184&lt;35,'Test Sample Data'!L184&gt;0),'Test Sample Data'!L184-'Choose Housekeeping Genes'!M$20,35-'Choose Housekeeping Genes'!M$20),"")</f>
        <v/>
      </c>
      <c r="M184" s="22" t="str">
        <f>IF(SUM('Test Sample Data'!M$3:M$194)&gt;10,IF(AND(ISNUMBER('Test Sample Data'!M184),'Test Sample Data'!M184&lt;35,'Test Sample Data'!M184&gt;0),'Test Sample Data'!M184-'Choose Housekeeping Genes'!N$20,35-'Choose Housekeeping Genes'!N$20),"")</f>
        <v/>
      </c>
      <c r="N184" s="22" t="str">
        <f>IF(SUM('Test Sample Data'!N$3:N$194)&gt;10,IF(AND(ISNUMBER('Test Sample Data'!N184),'Test Sample Data'!N184&lt;35,'Test Sample Data'!N184&gt;0),'Test Sample Data'!N184-'Choose Housekeeping Genes'!O$20,35-'Choose Housekeeping Genes'!O$20),"")</f>
        <v/>
      </c>
      <c r="O184" s="22" t="str">
        <f>IF(SUM('Test Sample Data'!O$3:O$194)&gt;10,IF(AND(ISNUMBER('Test Sample Data'!O184),'Test Sample Data'!O184&lt;35,'Test Sample Data'!O184&gt;0),'Test Sample Data'!O184-'Choose Housekeeping Genes'!P$20,35-'Choose Housekeeping Genes'!P$20),"")</f>
        <v/>
      </c>
      <c r="P184" s="22" t="str">
        <f>IF(SUM('Test Sample Data'!P$3:P$194)&gt;10,IF(AND(ISNUMBER('Test Sample Data'!P184),'Test Sample Data'!P184&lt;35,'Test Sample Data'!P184&gt;0),'Test Sample Data'!P184-'Choose Housekeeping Genes'!Q$20,35-'Choose Housekeeping Genes'!Q$20),"")</f>
        <v/>
      </c>
      <c r="Q184" s="22" t="str">
        <f>IF(SUM('Test Sample Data'!Q$3:Q$194)&gt;10,IF(AND(ISNUMBER('Test Sample Data'!Q184),'Test Sample Data'!Q184&lt;35,'Test Sample Data'!Q184&gt;0),'Test Sample Data'!Q184-'Choose Housekeeping Genes'!R$20,35-'Choose Housekeeping Genes'!R$20),"")</f>
        <v/>
      </c>
      <c r="R184" s="22" t="str">
        <f>IF(SUM('Test Sample Data'!R$3:R$194)&gt;10,IF(AND(ISNUMBER('Test Sample Data'!R184),'Test Sample Data'!R184&lt;35,'Test Sample Data'!R184&gt;0),'Test Sample Data'!R184-'Choose Housekeeping Genes'!S$20,35-'Choose Housekeeping Genes'!S$20),"")</f>
        <v/>
      </c>
      <c r="S184" s="22" t="str">
        <f>IF(SUM('Test Sample Data'!S$3:S$194)&gt;10,IF(AND(ISNUMBER('Test Sample Data'!S184),'Test Sample Data'!S184&lt;35,'Test Sample Data'!S184&gt;0),'Test Sample Data'!S184-'Choose Housekeeping Genes'!T$20,35-'Choose Housekeeping Genes'!T$20),"")</f>
        <v/>
      </c>
      <c r="T184" s="22" t="str">
        <f>IF(SUM('Test Sample Data'!T$3:T$194)&gt;10,IF(AND(ISNUMBER('Test Sample Data'!T184),'Test Sample Data'!T184&lt;35,'Test Sample Data'!T184&gt;0),'Test Sample Data'!T184-'Choose Housekeeping Genes'!U$20,35-'Choose Housekeeping Genes'!U$20),"")</f>
        <v/>
      </c>
      <c r="U184" s="22" t="str">
        <f>IF(SUM('Test Sample Data'!U$3:U$194)&gt;10,IF(AND(ISNUMBER('Test Sample Data'!U184),'Test Sample Data'!U184&lt;35,'Test Sample Data'!U184&gt;0),'Test Sample Data'!U184-'Choose Housekeeping Genes'!V$20,35-'Choose Housekeeping Genes'!V$20),"")</f>
        <v/>
      </c>
      <c r="V184" s="22" t="str">
        <f>IF(SUM('Test Sample Data'!V$3:V$194)&gt;10,IF(AND(ISNUMBER('Test Sample Data'!V184),'Test Sample Data'!V184&lt;35,'Test Sample Data'!V184&gt;0),'Test Sample Data'!V184-'Choose Housekeeping Genes'!W$20,35-'Choose Housekeeping Genes'!W$20),"")</f>
        <v/>
      </c>
      <c r="W184" s="144" t="str">
        <f>'Control Sample Data'!A184</f>
        <v>Xist-1</v>
      </c>
      <c r="X184" s="145" t="s">
        <v>78</v>
      </c>
      <c r="Y184" s="22" t="str">
        <f>IF(SUM('Control Sample Data'!C$3:C$194)&gt;10,IF(AND(ISNUMBER('Control Sample Data'!C184),'Control Sample Data'!C184&lt;35,'Control Sample Data'!C184&gt;0),'Control Sample Data'!C184-'Choose Housekeeping Genes'!AA$20,35-'Choose Housekeeping Genes'!AA$20),"")</f>
        <v/>
      </c>
      <c r="Z184" s="22" t="str">
        <f>IF(SUM('Control Sample Data'!D$3:D$194)&gt;10,IF(AND(ISNUMBER('Control Sample Data'!D184),'Control Sample Data'!D184&lt;35,'Control Sample Data'!D184&gt;0),'Control Sample Data'!D184-'Choose Housekeeping Genes'!AB$20,35-'Choose Housekeeping Genes'!AB$20),"")</f>
        <v/>
      </c>
      <c r="AA184" s="22" t="str">
        <f>IF(SUM('Control Sample Data'!E$3:E$194)&gt;10,IF(AND(ISNUMBER('Control Sample Data'!E184),'Control Sample Data'!E184&lt;35,'Control Sample Data'!E184&gt;0),'Control Sample Data'!E184-'Choose Housekeeping Genes'!AC$20,35-'Choose Housekeeping Genes'!AC$20),"")</f>
        <v/>
      </c>
      <c r="AB184" s="22" t="str">
        <f>IF(SUM('Control Sample Data'!F$3:F$194)&gt;10,IF(AND(ISNUMBER('Control Sample Data'!F184),'Control Sample Data'!F184&lt;35,'Control Sample Data'!F184&gt;0),'Control Sample Data'!F184-'Choose Housekeeping Genes'!AD$20,35-'Choose Housekeeping Genes'!AD$20),"")</f>
        <v/>
      </c>
      <c r="AC184" s="22" t="str">
        <f>IF(SUM('Control Sample Data'!G$3:G$194)&gt;10,IF(AND(ISNUMBER('Control Sample Data'!G184),'Control Sample Data'!G184&lt;35,'Control Sample Data'!G184&gt;0),'Control Sample Data'!G184-'Choose Housekeeping Genes'!AE$20,35-'Choose Housekeeping Genes'!AE$20),"")</f>
        <v/>
      </c>
      <c r="AD184" s="22" t="str">
        <f>IF(SUM('Control Sample Data'!H$3:H$194)&gt;10,IF(AND(ISNUMBER('Control Sample Data'!H184),'Control Sample Data'!H184&lt;35,'Control Sample Data'!H184&gt;0),'Control Sample Data'!H184-'Choose Housekeeping Genes'!AF$20,35-'Choose Housekeeping Genes'!AF$20),"")</f>
        <v/>
      </c>
      <c r="AE184" s="22" t="str">
        <f>IF(SUM('Control Sample Data'!I$3:I$194)&gt;10,IF(AND(ISNUMBER('Control Sample Data'!I184),'Control Sample Data'!I184&lt;35,'Control Sample Data'!I184&gt;0),'Control Sample Data'!I184-'Choose Housekeeping Genes'!AG$20,35-'Choose Housekeeping Genes'!AG$20),"")</f>
        <v/>
      </c>
      <c r="AF184" s="22" t="str">
        <f>IF(SUM('Control Sample Data'!J$3:J$194)&gt;10,IF(AND(ISNUMBER('Control Sample Data'!J184),'Control Sample Data'!J184&lt;35,'Control Sample Data'!J184&gt;0),'Control Sample Data'!J184-'Choose Housekeeping Genes'!AH$20,35-'Choose Housekeeping Genes'!AH$20),"")</f>
        <v/>
      </c>
      <c r="AG184" s="22" t="str">
        <f>IF(SUM('Control Sample Data'!K$3:K$194)&gt;10,IF(AND(ISNUMBER('Control Sample Data'!K184),'Control Sample Data'!K184&lt;35,'Control Sample Data'!K184&gt;0),'Control Sample Data'!K184-'Choose Housekeeping Genes'!AI$20,35-'Choose Housekeeping Genes'!AI$20),"")</f>
        <v/>
      </c>
      <c r="AH184" s="22" t="str">
        <f>IF(SUM('Control Sample Data'!L$3:L$194)&gt;10,IF(AND(ISNUMBER('Control Sample Data'!L184),'Control Sample Data'!L184&lt;35,'Control Sample Data'!L184&gt;0),'Control Sample Data'!L184-'Choose Housekeeping Genes'!AJ$20,35-'Choose Housekeeping Genes'!AJ$20),"")</f>
        <v/>
      </c>
      <c r="AI184" s="22" t="str">
        <f>IF(SUM('Control Sample Data'!M$3:M$194)&gt;10,IF(AND(ISNUMBER('Control Sample Data'!M184),'Control Sample Data'!M184&lt;35,'Control Sample Data'!M184&gt;0),'Control Sample Data'!M184-'Choose Housekeeping Genes'!AK$20,35-'Choose Housekeeping Genes'!AK$20),"")</f>
        <v/>
      </c>
      <c r="AJ184" s="22" t="str">
        <f>IF(SUM('Control Sample Data'!N$3:N$194)&gt;10,IF(AND(ISNUMBER('Control Sample Data'!N184),'Control Sample Data'!N184&lt;35,'Control Sample Data'!N184&gt;0),'Control Sample Data'!N184-'Choose Housekeeping Genes'!AL$20,35-'Choose Housekeeping Genes'!AL$20),"")</f>
        <v/>
      </c>
      <c r="AK184" s="22" t="str">
        <f>IF(SUM('Control Sample Data'!O$3:O$194)&gt;10,IF(AND(ISNUMBER('Control Sample Data'!O184),'Control Sample Data'!O184&lt;35,'Control Sample Data'!O184&gt;0),'Control Sample Data'!O184-'Choose Housekeeping Genes'!AM$20,35-'Choose Housekeeping Genes'!AM$20),"")</f>
        <v/>
      </c>
      <c r="AL184" s="22" t="str">
        <f>IF(SUM('Control Sample Data'!P$3:P$194)&gt;10,IF(AND(ISNUMBER('Control Sample Data'!P184),'Control Sample Data'!P184&lt;35,'Control Sample Data'!P184&gt;0),'Control Sample Data'!P184-'Choose Housekeeping Genes'!AN$20,35-'Choose Housekeeping Genes'!AN$20),"")</f>
        <v/>
      </c>
      <c r="AM184" s="22" t="str">
        <f>IF(SUM('Control Sample Data'!Q$3:Q$194)&gt;10,IF(AND(ISNUMBER('Control Sample Data'!Q184),'Control Sample Data'!Q184&lt;35,'Control Sample Data'!Q184&gt;0),'Control Sample Data'!Q184-'Choose Housekeeping Genes'!AO$20,35-'Choose Housekeeping Genes'!AO$20),"")</f>
        <v/>
      </c>
      <c r="AN184" s="22" t="str">
        <f>IF(SUM('Control Sample Data'!R$3:R$194)&gt;10,IF(AND(ISNUMBER('Control Sample Data'!R184),'Control Sample Data'!R184&lt;35,'Control Sample Data'!R184&gt;0),'Control Sample Data'!R184-'Choose Housekeeping Genes'!AP$20,35-'Choose Housekeeping Genes'!AP$20),"")</f>
        <v/>
      </c>
      <c r="AO184" s="22" t="str">
        <f>IF(SUM('Control Sample Data'!S$3:S$194)&gt;10,IF(AND(ISNUMBER('Control Sample Data'!S184),'Control Sample Data'!S184&lt;35,'Control Sample Data'!S184&gt;0),'Control Sample Data'!S184-'Choose Housekeeping Genes'!AQ$20,35-'Choose Housekeeping Genes'!AQ$20),"")</f>
        <v/>
      </c>
      <c r="AP184" s="22" t="str">
        <f>IF(SUM('Control Sample Data'!T$3:T$194)&gt;10,IF(AND(ISNUMBER('Control Sample Data'!T184),'Control Sample Data'!T184&lt;35,'Control Sample Data'!T184&gt;0),'Control Sample Data'!T184-'Choose Housekeeping Genes'!AR$20,35-'Choose Housekeeping Genes'!AR$20),"")</f>
        <v/>
      </c>
      <c r="AQ184" s="22" t="str">
        <f>IF(SUM('Control Sample Data'!U$3:U$194)&gt;10,IF(AND(ISNUMBER('Control Sample Data'!U184),'Control Sample Data'!U184&lt;35,'Control Sample Data'!U184&gt;0),'Control Sample Data'!U184-'Choose Housekeeping Genes'!AS$20,35-'Choose Housekeeping Genes'!AS$20),"")</f>
        <v/>
      </c>
      <c r="AR184" s="22" t="str">
        <f>IF(SUM('Control Sample Data'!V$3:V$194)&gt;10,IF(AND(ISNUMBER('Control Sample Data'!V184),'Control Sample Data'!V184&lt;35,'Control Sample Data'!V184&gt;0),'Control Sample Data'!V184-'Choose Housekeeping Genes'!AT$20,35-'Choose Housekeeping Genes'!AT$20),"")</f>
        <v/>
      </c>
      <c r="AS184" s="73" t="str">
        <f>'Control Sample Data'!A184</f>
        <v>Xist-1</v>
      </c>
      <c r="AT184" s="21" t="s">
        <v>78</v>
      </c>
      <c r="AU184" s="22" t="str">
        <f ca="1">IF(ISNUMBER(C184-'Choose Housekeeping Genes'!D$12),C184-'Choose Housekeeping Genes'!D$12,"")</f>
        <v/>
      </c>
      <c r="AV184" s="22" t="str">
        <f ca="1">IF(ISNUMBER(D184-'Choose Housekeeping Genes'!E$12),D184-'Choose Housekeeping Genes'!E$12,"")</f>
        <v/>
      </c>
      <c r="AW184" s="22" t="str">
        <f ca="1">IF(ISNUMBER(E184-'Choose Housekeeping Genes'!F$12),E184-'Choose Housekeeping Genes'!F$12,"")</f>
        <v/>
      </c>
      <c r="AX184" s="22" t="str">
        <f ca="1">IF(ISNUMBER(F184-'Choose Housekeeping Genes'!G$12),F184-'Choose Housekeeping Genes'!G$12,"")</f>
        <v/>
      </c>
      <c r="AY184" s="22" t="str">
        <f ca="1">IF(ISNUMBER(G184-'Choose Housekeeping Genes'!H$12),G184-'Choose Housekeeping Genes'!H$12,"")</f>
        <v/>
      </c>
      <c r="AZ184" s="22" t="str">
        <f ca="1">IF(ISNUMBER(H184-'Choose Housekeeping Genes'!I$12),H184-'Choose Housekeeping Genes'!I$12,"")</f>
        <v/>
      </c>
      <c r="BA184" s="22" t="str">
        <f ca="1">IF(ISNUMBER(I184-'Choose Housekeeping Genes'!J$12),I184-'Choose Housekeeping Genes'!J$12,"")</f>
        <v/>
      </c>
      <c r="BB184" s="22" t="str">
        <f ca="1">IF(ISNUMBER(J184-'Choose Housekeeping Genes'!K$12),J184-'Choose Housekeeping Genes'!K$12,"")</f>
        <v/>
      </c>
      <c r="BC184" s="22" t="str">
        <f ca="1">IF(ISNUMBER(K184-'Choose Housekeeping Genes'!L$12),K184-'Choose Housekeeping Genes'!L$12,"")</f>
        <v/>
      </c>
      <c r="BD184" s="22" t="str">
        <f ca="1">IF(ISNUMBER(L184-'Choose Housekeeping Genes'!M$12),L184-'Choose Housekeeping Genes'!M$12,"")</f>
        <v/>
      </c>
      <c r="BE184" s="22" t="str">
        <f ca="1">IF(ISNUMBER(M184-'Choose Housekeeping Genes'!N$12),M184-'Choose Housekeeping Genes'!N$12,"")</f>
        <v/>
      </c>
      <c r="BF184" s="22" t="str">
        <f ca="1">IF(ISNUMBER(N184-'Choose Housekeeping Genes'!O$12),N184-'Choose Housekeeping Genes'!O$12,"")</f>
        <v/>
      </c>
      <c r="BG184" s="22" t="str">
        <f ca="1">IF(ISNUMBER(O184-'Choose Housekeeping Genes'!P$12),O184-'Choose Housekeeping Genes'!P$12,"")</f>
        <v/>
      </c>
      <c r="BH184" s="22" t="str">
        <f ca="1">IF(ISNUMBER(P184-'Choose Housekeeping Genes'!Q$12),P184-'Choose Housekeeping Genes'!Q$12,"")</f>
        <v/>
      </c>
      <c r="BI184" s="22" t="str">
        <f ca="1">IF(ISNUMBER(Q184-'Choose Housekeeping Genes'!R$12),Q184-'Choose Housekeeping Genes'!R$12,"")</f>
        <v/>
      </c>
      <c r="BJ184" s="22" t="str">
        <f ca="1">IF(ISNUMBER(R184-'Choose Housekeeping Genes'!S$12),R184-'Choose Housekeeping Genes'!S$12,"")</f>
        <v/>
      </c>
      <c r="BK184" s="22" t="str">
        <f ca="1">IF(ISNUMBER(S184-'Choose Housekeeping Genes'!T$12),S184-'Choose Housekeeping Genes'!T$12,"")</f>
        <v/>
      </c>
      <c r="BL184" s="22" t="str">
        <f ca="1">IF(ISNUMBER(T184-'Choose Housekeeping Genes'!U$12),T184-'Choose Housekeeping Genes'!U$12,"")</f>
        <v/>
      </c>
      <c r="BM184" s="22" t="str">
        <f ca="1">IF(ISNUMBER(U184-'Choose Housekeeping Genes'!V$12),U184-'Choose Housekeeping Genes'!V$12,"")</f>
        <v/>
      </c>
      <c r="BN184" s="22" t="str">
        <f ca="1">IF(ISNUMBER(V184-'Choose Housekeeping Genes'!W$12),V184-'Choose Housekeeping Genes'!W$12,"")</f>
        <v/>
      </c>
      <c r="BO184" s="147" t="str">
        <f t="shared" si="135"/>
        <v>Xist-1</v>
      </c>
      <c r="BP184" s="145" t="s">
        <v>78</v>
      </c>
      <c r="BQ184" s="22" t="str">
        <f ca="1">IF(ISNUMBER(Y184-'Choose Housekeeping Genes'!AA$12),Y184-'Choose Housekeeping Genes'!AA$12,"")</f>
        <v/>
      </c>
      <c r="BR184" s="22" t="str">
        <f ca="1">IF(ISNUMBER(Z184-'Choose Housekeeping Genes'!AB$12),Z184-'Choose Housekeeping Genes'!AB$12,"")</f>
        <v/>
      </c>
      <c r="BS184" s="22" t="str">
        <f ca="1">IF(ISNUMBER(AA184-'Choose Housekeeping Genes'!AC$12),AA184-'Choose Housekeeping Genes'!AC$12,"")</f>
        <v/>
      </c>
      <c r="BT184" s="22" t="str">
        <f ca="1">IF(ISNUMBER(AB184-'Choose Housekeeping Genes'!AD$12),AB184-'Choose Housekeeping Genes'!AD$12,"")</f>
        <v/>
      </c>
      <c r="BU184" s="22" t="str">
        <f ca="1">IF(ISNUMBER(AC184-'Choose Housekeeping Genes'!AE$12),AC184-'Choose Housekeeping Genes'!AE$12,"")</f>
        <v/>
      </c>
      <c r="BV184" s="22" t="str">
        <f ca="1">IF(ISNUMBER(AD184-'Choose Housekeeping Genes'!AF$12),AD184-'Choose Housekeeping Genes'!AF$12,"")</f>
        <v/>
      </c>
      <c r="BW184" s="22" t="str">
        <f ca="1">IF(ISNUMBER(AE184-'Choose Housekeeping Genes'!AG$12),AE184-'Choose Housekeeping Genes'!AG$12,"")</f>
        <v/>
      </c>
      <c r="BX184" s="22" t="str">
        <f ca="1">IF(ISNUMBER(AF184-'Choose Housekeeping Genes'!AH$12),AF184-'Choose Housekeeping Genes'!AH$12,"")</f>
        <v/>
      </c>
      <c r="BY184" s="22" t="str">
        <f ca="1">IF(ISNUMBER(AG184-'Choose Housekeeping Genes'!AI$12),AG184-'Choose Housekeeping Genes'!AI$12,"")</f>
        <v/>
      </c>
      <c r="BZ184" s="22" t="str">
        <f ca="1">IF(ISNUMBER(AH184-'Choose Housekeeping Genes'!AJ$12),AH184-'Choose Housekeeping Genes'!AJ$12,"")</f>
        <v/>
      </c>
      <c r="CA184" s="22" t="str">
        <f ca="1">IF(ISNUMBER(AI184-'Choose Housekeeping Genes'!AK$12),AI184-'Choose Housekeeping Genes'!AK$12,"")</f>
        <v/>
      </c>
      <c r="CB184" s="22" t="str">
        <f ca="1">IF(ISNUMBER(AJ184-'Choose Housekeeping Genes'!AL$12),AJ184-'Choose Housekeeping Genes'!AL$12,"")</f>
        <v/>
      </c>
      <c r="CC184" s="22" t="str">
        <f ca="1">IF(ISNUMBER(AK184-'Choose Housekeeping Genes'!AM$12),AK184-'Choose Housekeeping Genes'!AM$12,"")</f>
        <v/>
      </c>
      <c r="CD184" s="22" t="str">
        <f ca="1">IF(ISNUMBER(AL184-'Choose Housekeeping Genes'!AN$12),AL184-'Choose Housekeeping Genes'!AN$12,"")</f>
        <v/>
      </c>
      <c r="CE184" s="22" t="str">
        <f ca="1">IF(ISNUMBER(AM184-'Choose Housekeeping Genes'!AO$12),AM184-'Choose Housekeeping Genes'!AO$12,"")</f>
        <v/>
      </c>
      <c r="CF184" s="22" t="str">
        <f ca="1">IF(ISNUMBER(AN184-'Choose Housekeeping Genes'!AP$12),AN184-'Choose Housekeeping Genes'!AP$12,"")</f>
        <v/>
      </c>
      <c r="CG184" s="22" t="str">
        <f ca="1">IF(ISNUMBER(AO184-'Choose Housekeeping Genes'!AQ$12),AO184-'Choose Housekeeping Genes'!AQ$12,"")</f>
        <v/>
      </c>
      <c r="CH184" s="22" t="str">
        <f ca="1">IF(ISNUMBER(AP184-'Choose Housekeeping Genes'!AR$12),AP184-'Choose Housekeeping Genes'!AR$12,"")</f>
        <v/>
      </c>
      <c r="CI184" s="22" t="str">
        <f ca="1">IF(ISNUMBER(AQ184-'Choose Housekeeping Genes'!AS$12),AQ184-'Choose Housekeeping Genes'!AS$12,"")</f>
        <v/>
      </c>
      <c r="CJ184" s="22" t="str">
        <f ca="1">IF(ISNUMBER(AR184-'Choose Housekeeping Genes'!AT$12),AR184-'Choose Housekeeping Genes'!AT$12,"")</f>
        <v/>
      </c>
      <c r="CK184" s="69" t="e">
        <f t="shared" ca="1" si="93"/>
        <v>#DIV/0!</v>
      </c>
      <c r="CL184" s="148" t="e">
        <f t="shared" ca="1" si="94"/>
        <v>#DIV/0!</v>
      </c>
      <c r="DA184" s="73" t="str">
        <f>'Transcript table'!C192</f>
        <v>Xist-1</v>
      </c>
      <c r="DB184" s="21" t="s">
        <v>78</v>
      </c>
      <c r="DC184" s="68" t="str">
        <f t="shared" ca="1" si="95"/>
        <v/>
      </c>
      <c r="DD184" s="68" t="str">
        <f t="shared" ca="1" si="96"/>
        <v/>
      </c>
      <c r="DE184" s="68" t="str">
        <f t="shared" ca="1" si="97"/>
        <v/>
      </c>
      <c r="DF184" s="68" t="str">
        <f t="shared" ca="1" si="98"/>
        <v/>
      </c>
      <c r="DG184" s="68" t="str">
        <f t="shared" ca="1" si="99"/>
        <v/>
      </c>
      <c r="DH184" s="68" t="str">
        <f t="shared" ca="1" si="100"/>
        <v/>
      </c>
      <c r="DI184" s="68" t="str">
        <f t="shared" ca="1" si="101"/>
        <v/>
      </c>
      <c r="DJ184" s="68" t="str">
        <f t="shared" ca="1" si="102"/>
        <v/>
      </c>
      <c r="DK184" s="68" t="str">
        <f t="shared" ca="1" si="103"/>
        <v/>
      </c>
      <c r="DL184" s="68" t="str">
        <f t="shared" ca="1" si="104"/>
        <v/>
      </c>
      <c r="DM184" s="68" t="str">
        <f t="shared" ca="1" si="105"/>
        <v/>
      </c>
      <c r="DN184" s="68" t="str">
        <f t="shared" ca="1" si="106"/>
        <v/>
      </c>
      <c r="DO184" s="68" t="str">
        <f t="shared" ca="1" si="107"/>
        <v/>
      </c>
      <c r="DP184" s="68" t="str">
        <f t="shared" ca="1" si="108"/>
        <v/>
      </c>
      <c r="DQ184" s="68" t="str">
        <f t="shared" ca="1" si="109"/>
        <v/>
      </c>
      <c r="DR184" s="68" t="str">
        <f t="shared" ca="1" si="110"/>
        <v/>
      </c>
      <c r="DS184" s="68" t="str">
        <f t="shared" ca="1" si="111"/>
        <v/>
      </c>
      <c r="DT184" s="68" t="str">
        <f t="shared" ca="1" si="112"/>
        <v/>
      </c>
      <c r="DU184" s="68" t="str">
        <f t="shared" ca="1" si="113"/>
        <v/>
      </c>
      <c r="DV184" s="68" t="str">
        <f t="shared" ca="1" si="114"/>
        <v/>
      </c>
      <c r="DW184" s="146" t="str">
        <f>'Transcript table'!C192</f>
        <v>Xist-1</v>
      </c>
      <c r="DX184" s="145" t="s">
        <v>78</v>
      </c>
      <c r="DY184" s="68" t="str">
        <f t="shared" ca="1" si="115"/>
        <v/>
      </c>
      <c r="DZ184" s="68" t="str">
        <f t="shared" ca="1" si="116"/>
        <v/>
      </c>
      <c r="EA184" s="68" t="str">
        <f t="shared" ca="1" si="117"/>
        <v/>
      </c>
      <c r="EB184" s="68" t="str">
        <f t="shared" ca="1" si="118"/>
        <v/>
      </c>
      <c r="EC184" s="68" t="str">
        <f t="shared" ca="1" si="119"/>
        <v/>
      </c>
      <c r="ED184" s="68" t="str">
        <f t="shared" ca="1" si="120"/>
        <v/>
      </c>
      <c r="EE184" s="68" t="str">
        <f t="shared" ca="1" si="121"/>
        <v/>
      </c>
      <c r="EF184" s="68" t="str">
        <f t="shared" ca="1" si="122"/>
        <v/>
      </c>
      <c r="EG184" s="68" t="str">
        <f t="shared" ca="1" si="123"/>
        <v/>
      </c>
      <c r="EH184" s="68" t="str">
        <f t="shared" ca="1" si="124"/>
        <v/>
      </c>
      <c r="EI184" s="68" t="str">
        <f t="shared" ca="1" si="125"/>
        <v/>
      </c>
      <c r="EJ184" s="68" t="str">
        <f t="shared" ca="1" si="126"/>
        <v/>
      </c>
      <c r="EK184" s="68" t="str">
        <f t="shared" ca="1" si="127"/>
        <v/>
      </c>
      <c r="EL184" s="68" t="str">
        <f t="shared" ca="1" si="128"/>
        <v/>
      </c>
      <c r="EM184" s="68" t="str">
        <f t="shared" ca="1" si="129"/>
        <v/>
      </c>
      <c r="EN184" s="68" t="str">
        <f t="shared" ca="1" si="130"/>
        <v/>
      </c>
      <c r="EO184" s="68" t="str">
        <f t="shared" ca="1" si="131"/>
        <v/>
      </c>
      <c r="EP184" s="68" t="str">
        <f t="shared" ca="1" si="132"/>
        <v/>
      </c>
      <c r="EQ184" s="68" t="str">
        <f t="shared" ca="1" si="133"/>
        <v/>
      </c>
      <c r="ER184" s="68" t="str">
        <f t="shared" ca="1" si="134"/>
        <v/>
      </c>
    </row>
    <row r="185" spans="1:148" ht="12.75" customHeight="1">
      <c r="A185" s="139" t="str">
        <f>'Test Sample Data'!A185</f>
        <v>Xist-2</v>
      </c>
      <c r="B185" s="141" t="s">
        <v>76</v>
      </c>
      <c r="C185" s="22" t="str">
        <f>IF(SUM('Test Sample Data'!C$3:C$194)&gt;10,IF(AND(ISNUMBER('Test Sample Data'!C185),'Test Sample Data'!C185&lt;35,'Test Sample Data'!C185&gt;0),'Test Sample Data'!C185-'Choose Housekeeping Genes'!D$20,35-'Choose Housekeeping Genes'!D$20),"")</f>
        <v/>
      </c>
      <c r="D185" s="22" t="str">
        <f>IF(SUM('Test Sample Data'!D$3:D$194)&gt;10,IF(AND(ISNUMBER('Test Sample Data'!D185),'Test Sample Data'!D185&lt;35,'Test Sample Data'!D185&gt;0),'Test Sample Data'!D185-'Choose Housekeeping Genes'!E$20,35-'Choose Housekeeping Genes'!E$20),"")</f>
        <v/>
      </c>
      <c r="E185" s="22" t="str">
        <f>IF(SUM('Test Sample Data'!E$3:E$194)&gt;10,IF(AND(ISNUMBER('Test Sample Data'!E185),'Test Sample Data'!E185&lt;35,'Test Sample Data'!E185&gt;0),'Test Sample Data'!E185-'Choose Housekeeping Genes'!F$20,35-'Choose Housekeeping Genes'!F$20),"")</f>
        <v/>
      </c>
      <c r="F185" s="22" t="str">
        <f>IF(SUM('Test Sample Data'!F$3:F$194)&gt;10,IF(AND(ISNUMBER('Test Sample Data'!F185),'Test Sample Data'!F185&lt;35,'Test Sample Data'!F185&gt;0),'Test Sample Data'!F185-'Choose Housekeeping Genes'!G$20,35-'Choose Housekeeping Genes'!G$20),"")</f>
        <v/>
      </c>
      <c r="G185" s="22" t="str">
        <f>IF(SUM('Test Sample Data'!G$3:G$194)&gt;10,IF(AND(ISNUMBER('Test Sample Data'!G185),'Test Sample Data'!G185&lt;35,'Test Sample Data'!G185&gt;0),'Test Sample Data'!G185-'Choose Housekeeping Genes'!H$20,35-'Choose Housekeeping Genes'!H$20),"")</f>
        <v/>
      </c>
      <c r="H185" s="22" t="str">
        <f>IF(SUM('Test Sample Data'!H$3:H$194)&gt;10,IF(AND(ISNUMBER('Test Sample Data'!H185),'Test Sample Data'!H185&lt;35,'Test Sample Data'!H185&gt;0),'Test Sample Data'!H185-'Choose Housekeeping Genes'!I$20,35-'Choose Housekeeping Genes'!I$20),"")</f>
        <v/>
      </c>
      <c r="I185" s="22" t="str">
        <f>IF(SUM('Test Sample Data'!I$3:I$194)&gt;10,IF(AND(ISNUMBER('Test Sample Data'!I185),'Test Sample Data'!I185&lt;35,'Test Sample Data'!I185&gt;0),'Test Sample Data'!I185-'Choose Housekeeping Genes'!J$20,35-'Choose Housekeeping Genes'!J$20),"")</f>
        <v/>
      </c>
      <c r="J185" s="22" t="str">
        <f>IF(SUM('Test Sample Data'!J$3:J$194)&gt;10,IF(AND(ISNUMBER('Test Sample Data'!J185),'Test Sample Data'!J185&lt;35,'Test Sample Data'!J185&gt;0),'Test Sample Data'!J185-'Choose Housekeeping Genes'!K$20,35-'Choose Housekeeping Genes'!K$20),"")</f>
        <v/>
      </c>
      <c r="K185" s="22" t="str">
        <f>IF(SUM('Test Sample Data'!K$3:K$194)&gt;10,IF(AND(ISNUMBER('Test Sample Data'!K185),'Test Sample Data'!K185&lt;35,'Test Sample Data'!K185&gt;0),'Test Sample Data'!K185-'Choose Housekeeping Genes'!L$20,35-'Choose Housekeeping Genes'!L$20),"")</f>
        <v/>
      </c>
      <c r="L185" s="22" t="str">
        <f>IF(SUM('Test Sample Data'!L$3:L$194)&gt;10,IF(AND(ISNUMBER('Test Sample Data'!L185),'Test Sample Data'!L185&lt;35,'Test Sample Data'!L185&gt;0),'Test Sample Data'!L185-'Choose Housekeeping Genes'!M$20,35-'Choose Housekeeping Genes'!M$20),"")</f>
        <v/>
      </c>
      <c r="M185" s="22" t="str">
        <f>IF(SUM('Test Sample Data'!M$3:M$194)&gt;10,IF(AND(ISNUMBER('Test Sample Data'!M185),'Test Sample Data'!M185&lt;35,'Test Sample Data'!M185&gt;0),'Test Sample Data'!M185-'Choose Housekeeping Genes'!N$20,35-'Choose Housekeeping Genes'!N$20),"")</f>
        <v/>
      </c>
      <c r="N185" s="22" t="str">
        <f>IF(SUM('Test Sample Data'!N$3:N$194)&gt;10,IF(AND(ISNUMBER('Test Sample Data'!N185),'Test Sample Data'!N185&lt;35,'Test Sample Data'!N185&gt;0),'Test Sample Data'!N185-'Choose Housekeeping Genes'!O$20,35-'Choose Housekeeping Genes'!O$20),"")</f>
        <v/>
      </c>
      <c r="O185" s="22" t="str">
        <f>IF(SUM('Test Sample Data'!O$3:O$194)&gt;10,IF(AND(ISNUMBER('Test Sample Data'!O185),'Test Sample Data'!O185&lt;35,'Test Sample Data'!O185&gt;0),'Test Sample Data'!O185-'Choose Housekeeping Genes'!P$20,35-'Choose Housekeeping Genes'!P$20),"")</f>
        <v/>
      </c>
      <c r="P185" s="22" t="str">
        <f>IF(SUM('Test Sample Data'!P$3:P$194)&gt;10,IF(AND(ISNUMBER('Test Sample Data'!P185),'Test Sample Data'!P185&lt;35,'Test Sample Data'!P185&gt;0),'Test Sample Data'!P185-'Choose Housekeeping Genes'!Q$20,35-'Choose Housekeeping Genes'!Q$20),"")</f>
        <v/>
      </c>
      <c r="Q185" s="22" t="str">
        <f>IF(SUM('Test Sample Data'!Q$3:Q$194)&gt;10,IF(AND(ISNUMBER('Test Sample Data'!Q185),'Test Sample Data'!Q185&lt;35,'Test Sample Data'!Q185&gt;0),'Test Sample Data'!Q185-'Choose Housekeeping Genes'!R$20,35-'Choose Housekeeping Genes'!R$20),"")</f>
        <v/>
      </c>
      <c r="R185" s="22" t="str">
        <f>IF(SUM('Test Sample Data'!R$3:R$194)&gt;10,IF(AND(ISNUMBER('Test Sample Data'!R185),'Test Sample Data'!R185&lt;35,'Test Sample Data'!R185&gt;0),'Test Sample Data'!R185-'Choose Housekeeping Genes'!S$20,35-'Choose Housekeeping Genes'!S$20),"")</f>
        <v/>
      </c>
      <c r="S185" s="22" t="str">
        <f>IF(SUM('Test Sample Data'!S$3:S$194)&gt;10,IF(AND(ISNUMBER('Test Sample Data'!S185),'Test Sample Data'!S185&lt;35,'Test Sample Data'!S185&gt;0),'Test Sample Data'!S185-'Choose Housekeeping Genes'!T$20,35-'Choose Housekeeping Genes'!T$20),"")</f>
        <v/>
      </c>
      <c r="T185" s="22" t="str">
        <f>IF(SUM('Test Sample Data'!T$3:T$194)&gt;10,IF(AND(ISNUMBER('Test Sample Data'!T185),'Test Sample Data'!T185&lt;35,'Test Sample Data'!T185&gt;0),'Test Sample Data'!T185-'Choose Housekeeping Genes'!U$20,35-'Choose Housekeeping Genes'!U$20),"")</f>
        <v/>
      </c>
      <c r="U185" s="22" t="str">
        <f>IF(SUM('Test Sample Data'!U$3:U$194)&gt;10,IF(AND(ISNUMBER('Test Sample Data'!U185),'Test Sample Data'!U185&lt;35,'Test Sample Data'!U185&gt;0),'Test Sample Data'!U185-'Choose Housekeeping Genes'!V$20,35-'Choose Housekeeping Genes'!V$20),"")</f>
        <v/>
      </c>
      <c r="V185" s="22" t="str">
        <f>IF(SUM('Test Sample Data'!V$3:V$194)&gt;10,IF(AND(ISNUMBER('Test Sample Data'!V185),'Test Sample Data'!V185&lt;35,'Test Sample Data'!V185&gt;0),'Test Sample Data'!V185-'Choose Housekeeping Genes'!W$20,35-'Choose Housekeeping Genes'!W$20),"")</f>
        <v/>
      </c>
      <c r="W185" s="144" t="str">
        <f>'Control Sample Data'!A185</f>
        <v>Xist-2</v>
      </c>
      <c r="X185" s="145" t="s">
        <v>76</v>
      </c>
      <c r="Y185" s="22" t="str">
        <f>IF(SUM('Control Sample Data'!C$3:C$194)&gt;10,IF(AND(ISNUMBER('Control Sample Data'!C185),'Control Sample Data'!C185&lt;35,'Control Sample Data'!C185&gt;0),'Control Sample Data'!C185-'Choose Housekeeping Genes'!AA$20,35-'Choose Housekeeping Genes'!AA$20),"")</f>
        <v/>
      </c>
      <c r="Z185" s="22" t="str">
        <f>IF(SUM('Control Sample Data'!D$3:D$194)&gt;10,IF(AND(ISNUMBER('Control Sample Data'!D185),'Control Sample Data'!D185&lt;35,'Control Sample Data'!D185&gt;0),'Control Sample Data'!D185-'Choose Housekeeping Genes'!AB$20,35-'Choose Housekeeping Genes'!AB$20),"")</f>
        <v/>
      </c>
      <c r="AA185" s="22" t="str">
        <f>IF(SUM('Control Sample Data'!E$3:E$194)&gt;10,IF(AND(ISNUMBER('Control Sample Data'!E185),'Control Sample Data'!E185&lt;35,'Control Sample Data'!E185&gt;0),'Control Sample Data'!E185-'Choose Housekeeping Genes'!AC$20,35-'Choose Housekeeping Genes'!AC$20),"")</f>
        <v/>
      </c>
      <c r="AB185" s="22" t="str">
        <f>IF(SUM('Control Sample Data'!F$3:F$194)&gt;10,IF(AND(ISNUMBER('Control Sample Data'!F185),'Control Sample Data'!F185&lt;35,'Control Sample Data'!F185&gt;0),'Control Sample Data'!F185-'Choose Housekeeping Genes'!AD$20,35-'Choose Housekeeping Genes'!AD$20),"")</f>
        <v/>
      </c>
      <c r="AC185" s="22" t="str">
        <f>IF(SUM('Control Sample Data'!G$3:G$194)&gt;10,IF(AND(ISNUMBER('Control Sample Data'!G185),'Control Sample Data'!G185&lt;35,'Control Sample Data'!G185&gt;0),'Control Sample Data'!G185-'Choose Housekeeping Genes'!AE$20,35-'Choose Housekeeping Genes'!AE$20),"")</f>
        <v/>
      </c>
      <c r="AD185" s="22" t="str">
        <f>IF(SUM('Control Sample Data'!H$3:H$194)&gt;10,IF(AND(ISNUMBER('Control Sample Data'!H185),'Control Sample Data'!H185&lt;35,'Control Sample Data'!H185&gt;0),'Control Sample Data'!H185-'Choose Housekeeping Genes'!AF$20,35-'Choose Housekeeping Genes'!AF$20),"")</f>
        <v/>
      </c>
      <c r="AE185" s="22" t="str">
        <f>IF(SUM('Control Sample Data'!I$3:I$194)&gt;10,IF(AND(ISNUMBER('Control Sample Data'!I185),'Control Sample Data'!I185&lt;35,'Control Sample Data'!I185&gt;0),'Control Sample Data'!I185-'Choose Housekeeping Genes'!AG$20,35-'Choose Housekeeping Genes'!AG$20),"")</f>
        <v/>
      </c>
      <c r="AF185" s="22" t="str">
        <f>IF(SUM('Control Sample Data'!J$3:J$194)&gt;10,IF(AND(ISNUMBER('Control Sample Data'!J185),'Control Sample Data'!J185&lt;35,'Control Sample Data'!J185&gt;0),'Control Sample Data'!J185-'Choose Housekeeping Genes'!AH$20,35-'Choose Housekeeping Genes'!AH$20),"")</f>
        <v/>
      </c>
      <c r="AG185" s="22" t="str">
        <f>IF(SUM('Control Sample Data'!K$3:K$194)&gt;10,IF(AND(ISNUMBER('Control Sample Data'!K185),'Control Sample Data'!K185&lt;35,'Control Sample Data'!K185&gt;0),'Control Sample Data'!K185-'Choose Housekeeping Genes'!AI$20,35-'Choose Housekeeping Genes'!AI$20),"")</f>
        <v/>
      </c>
      <c r="AH185" s="22" t="str">
        <f>IF(SUM('Control Sample Data'!L$3:L$194)&gt;10,IF(AND(ISNUMBER('Control Sample Data'!L185),'Control Sample Data'!L185&lt;35,'Control Sample Data'!L185&gt;0),'Control Sample Data'!L185-'Choose Housekeeping Genes'!AJ$20,35-'Choose Housekeeping Genes'!AJ$20),"")</f>
        <v/>
      </c>
      <c r="AI185" s="22" t="str">
        <f>IF(SUM('Control Sample Data'!M$3:M$194)&gt;10,IF(AND(ISNUMBER('Control Sample Data'!M185),'Control Sample Data'!M185&lt;35,'Control Sample Data'!M185&gt;0),'Control Sample Data'!M185-'Choose Housekeeping Genes'!AK$20,35-'Choose Housekeeping Genes'!AK$20),"")</f>
        <v/>
      </c>
      <c r="AJ185" s="22" t="str">
        <f>IF(SUM('Control Sample Data'!N$3:N$194)&gt;10,IF(AND(ISNUMBER('Control Sample Data'!N185),'Control Sample Data'!N185&lt;35,'Control Sample Data'!N185&gt;0),'Control Sample Data'!N185-'Choose Housekeeping Genes'!AL$20,35-'Choose Housekeeping Genes'!AL$20),"")</f>
        <v/>
      </c>
      <c r="AK185" s="22" t="str">
        <f>IF(SUM('Control Sample Data'!O$3:O$194)&gt;10,IF(AND(ISNUMBER('Control Sample Data'!O185),'Control Sample Data'!O185&lt;35,'Control Sample Data'!O185&gt;0),'Control Sample Data'!O185-'Choose Housekeeping Genes'!AM$20,35-'Choose Housekeeping Genes'!AM$20),"")</f>
        <v/>
      </c>
      <c r="AL185" s="22" t="str">
        <f>IF(SUM('Control Sample Data'!P$3:P$194)&gt;10,IF(AND(ISNUMBER('Control Sample Data'!P185),'Control Sample Data'!P185&lt;35,'Control Sample Data'!P185&gt;0),'Control Sample Data'!P185-'Choose Housekeeping Genes'!AN$20,35-'Choose Housekeeping Genes'!AN$20),"")</f>
        <v/>
      </c>
      <c r="AM185" s="22" t="str">
        <f>IF(SUM('Control Sample Data'!Q$3:Q$194)&gt;10,IF(AND(ISNUMBER('Control Sample Data'!Q185),'Control Sample Data'!Q185&lt;35,'Control Sample Data'!Q185&gt;0),'Control Sample Data'!Q185-'Choose Housekeeping Genes'!AO$20,35-'Choose Housekeeping Genes'!AO$20),"")</f>
        <v/>
      </c>
      <c r="AN185" s="22" t="str">
        <f>IF(SUM('Control Sample Data'!R$3:R$194)&gt;10,IF(AND(ISNUMBER('Control Sample Data'!R185),'Control Sample Data'!R185&lt;35,'Control Sample Data'!R185&gt;0),'Control Sample Data'!R185-'Choose Housekeeping Genes'!AP$20,35-'Choose Housekeeping Genes'!AP$20),"")</f>
        <v/>
      </c>
      <c r="AO185" s="22" t="str">
        <f>IF(SUM('Control Sample Data'!S$3:S$194)&gt;10,IF(AND(ISNUMBER('Control Sample Data'!S185),'Control Sample Data'!S185&lt;35,'Control Sample Data'!S185&gt;0),'Control Sample Data'!S185-'Choose Housekeeping Genes'!AQ$20,35-'Choose Housekeeping Genes'!AQ$20),"")</f>
        <v/>
      </c>
      <c r="AP185" s="22" t="str">
        <f>IF(SUM('Control Sample Data'!T$3:T$194)&gt;10,IF(AND(ISNUMBER('Control Sample Data'!T185),'Control Sample Data'!T185&lt;35,'Control Sample Data'!T185&gt;0),'Control Sample Data'!T185-'Choose Housekeeping Genes'!AR$20,35-'Choose Housekeeping Genes'!AR$20),"")</f>
        <v/>
      </c>
      <c r="AQ185" s="22" t="str">
        <f>IF(SUM('Control Sample Data'!U$3:U$194)&gt;10,IF(AND(ISNUMBER('Control Sample Data'!U185),'Control Sample Data'!U185&lt;35,'Control Sample Data'!U185&gt;0),'Control Sample Data'!U185-'Choose Housekeeping Genes'!AS$20,35-'Choose Housekeeping Genes'!AS$20),"")</f>
        <v/>
      </c>
      <c r="AR185" s="22" t="str">
        <f>IF(SUM('Control Sample Data'!V$3:V$194)&gt;10,IF(AND(ISNUMBER('Control Sample Data'!V185),'Control Sample Data'!V185&lt;35,'Control Sample Data'!V185&gt;0),'Control Sample Data'!V185-'Choose Housekeeping Genes'!AT$20,35-'Choose Housekeeping Genes'!AT$20),"")</f>
        <v/>
      </c>
      <c r="AS185" s="73" t="str">
        <f>'Control Sample Data'!A185</f>
        <v>Xist-2</v>
      </c>
      <c r="AT185" s="21" t="s">
        <v>76</v>
      </c>
      <c r="AU185" s="22" t="str">
        <f ca="1">IF(ISNUMBER(C185-'Choose Housekeeping Genes'!D$12),C185-'Choose Housekeeping Genes'!D$12,"")</f>
        <v/>
      </c>
      <c r="AV185" s="22" t="str">
        <f ca="1">IF(ISNUMBER(D185-'Choose Housekeeping Genes'!E$12),D185-'Choose Housekeeping Genes'!E$12,"")</f>
        <v/>
      </c>
      <c r="AW185" s="22" t="str">
        <f ca="1">IF(ISNUMBER(E185-'Choose Housekeeping Genes'!F$12),E185-'Choose Housekeeping Genes'!F$12,"")</f>
        <v/>
      </c>
      <c r="AX185" s="22" t="str">
        <f ca="1">IF(ISNUMBER(F185-'Choose Housekeeping Genes'!G$12),F185-'Choose Housekeeping Genes'!G$12,"")</f>
        <v/>
      </c>
      <c r="AY185" s="22" t="str">
        <f ca="1">IF(ISNUMBER(G185-'Choose Housekeeping Genes'!H$12),G185-'Choose Housekeeping Genes'!H$12,"")</f>
        <v/>
      </c>
      <c r="AZ185" s="22" t="str">
        <f ca="1">IF(ISNUMBER(H185-'Choose Housekeeping Genes'!I$12),H185-'Choose Housekeeping Genes'!I$12,"")</f>
        <v/>
      </c>
      <c r="BA185" s="22" t="str">
        <f ca="1">IF(ISNUMBER(I185-'Choose Housekeeping Genes'!J$12),I185-'Choose Housekeeping Genes'!J$12,"")</f>
        <v/>
      </c>
      <c r="BB185" s="22" t="str">
        <f ca="1">IF(ISNUMBER(J185-'Choose Housekeeping Genes'!K$12),J185-'Choose Housekeeping Genes'!K$12,"")</f>
        <v/>
      </c>
      <c r="BC185" s="22" t="str">
        <f ca="1">IF(ISNUMBER(K185-'Choose Housekeeping Genes'!L$12),K185-'Choose Housekeeping Genes'!L$12,"")</f>
        <v/>
      </c>
      <c r="BD185" s="22" t="str">
        <f ca="1">IF(ISNUMBER(L185-'Choose Housekeeping Genes'!M$12),L185-'Choose Housekeeping Genes'!M$12,"")</f>
        <v/>
      </c>
      <c r="BE185" s="22" t="str">
        <f ca="1">IF(ISNUMBER(M185-'Choose Housekeeping Genes'!N$12),M185-'Choose Housekeeping Genes'!N$12,"")</f>
        <v/>
      </c>
      <c r="BF185" s="22" t="str">
        <f ca="1">IF(ISNUMBER(N185-'Choose Housekeeping Genes'!O$12),N185-'Choose Housekeeping Genes'!O$12,"")</f>
        <v/>
      </c>
      <c r="BG185" s="22" t="str">
        <f ca="1">IF(ISNUMBER(O185-'Choose Housekeeping Genes'!P$12),O185-'Choose Housekeeping Genes'!P$12,"")</f>
        <v/>
      </c>
      <c r="BH185" s="22" t="str">
        <f ca="1">IF(ISNUMBER(P185-'Choose Housekeeping Genes'!Q$12),P185-'Choose Housekeeping Genes'!Q$12,"")</f>
        <v/>
      </c>
      <c r="BI185" s="22" t="str">
        <f ca="1">IF(ISNUMBER(Q185-'Choose Housekeeping Genes'!R$12),Q185-'Choose Housekeeping Genes'!R$12,"")</f>
        <v/>
      </c>
      <c r="BJ185" s="22" t="str">
        <f ca="1">IF(ISNUMBER(R185-'Choose Housekeeping Genes'!S$12),R185-'Choose Housekeeping Genes'!S$12,"")</f>
        <v/>
      </c>
      <c r="BK185" s="22" t="str">
        <f ca="1">IF(ISNUMBER(S185-'Choose Housekeeping Genes'!T$12),S185-'Choose Housekeeping Genes'!T$12,"")</f>
        <v/>
      </c>
      <c r="BL185" s="22" t="str">
        <f ca="1">IF(ISNUMBER(T185-'Choose Housekeeping Genes'!U$12),T185-'Choose Housekeeping Genes'!U$12,"")</f>
        <v/>
      </c>
      <c r="BM185" s="22" t="str">
        <f ca="1">IF(ISNUMBER(U185-'Choose Housekeeping Genes'!V$12),U185-'Choose Housekeeping Genes'!V$12,"")</f>
        <v/>
      </c>
      <c r="BN185" s="22" t="str">
        <f ca="1">IF(ISNUMBER(V185-'Choose Housekeeping Genes'!W$12),V185-'Choose Housekeeping Genes'!W$12,"")</f>
        <v/>
      </c>
      <c r="BO185" s="147" t="str">
        <f t="shared" si="135"/>
        <v>Xist-2</v>
      </c>
      <c r="BP185" s="145" t="s">
        <v>76</v>
      </c>
      <c r="BQ185" s="22" t="str">
        <f ca="1">IF(ISNUMBER(Y185-'Choose Housekeeping Genes'!AA$12),Y185-'Choose Housekeeping Genes'!AA$12,"")</f>
        <v/>
      </c>
      <c r="BR185" s="22" t="str">
        <f ca="1">IF(ISNUMBER(Z185-'Choose Housekeeping Genes'!AB$12),Z185-'Choose Housekeeping Genes'!AB$12,"")</f>
        <v/>
      </c>
      <c r="BS185" s="22" t="str">
        <f ca="1">IF(ISNUMBER(AA185-'Choose Housekeeping Genes'!AC$12),AA185-'Choose Housekeeping Genes'!AC$12,"")</f>
        <v/>
      </c>
      <c r="BT185" s="22" t="str">
        <f ca="1">IF(ISNUMBER(AB185-'Choose Housekeeping Genes'!AD$12),AB185-'Choose Housekeeping Genes'!AD$12,"")</f>
        <v/>
      </c>
      <c r="BU185" s="22" t="str">
        <f ca="1">IF(ISNUMBER(AC185-'Choose Housekeeping Genes'!AE$12),AC185-'Choose Housekeeping Genes'!AE$12,"")</f>
        <v/>
      </c>
      <c r="BV185" s="22" t="str">
        <f ca="1">IF(ISNUMBER(AD185-'Choose Housekeeping Genes'!AF$12),AD185-'Choose Housekeeping Genes'!AF$12,"")</f>
        <v/>
      </c>
      <c r="BW185" s="22" t="str">
        <f ca="1">IF(ISNUMBER(AE185-'Choose Housekeeping Genes'!AG$12),AE185-'Choose Housekeeping Genes'!AG$12,"")</f>
        <v/>
      </c>
      <c r="BX185" s="22" t="str">
        <f ca="1">IF(ISNUMBER(AF185-'Choose Housekeeping Genes'!AH$12),AF185-'Choose Housekeeping Genes'!AH$12,"")</f>
        <v/>
      </c>
      <c r="BY185" s="22" t="str">
        <f ca="1">IF(ISNUMBER(AG185-'Choose Housekeeping Genes'!AI$12),AG185-'Choose Housekeeping Genes'!AI$12,"")</f>
        <v/>
      </c>
      <c r="BZ185" s="22" t="str">
        <f ca="1">IF(ISNUMBER(AH185-'Choose Housekeeping Genes'!AJ$12),AH185-'Choose Housekeeping Genes'!AJ$12,"")</f>
        <v/>
      </c>
      <c r="CA185" s="22" t="str">
        <f ca="1">IF(ISNUMBER(AI185-'Choose Housekeeping Genes'!AK$12),AI185-'Choose Housekeeping Genes'!AK$12,"")</f>
        <v/>
      </c>
      <c r="CB185" s="22" t="str">
        <f ca="1">IF(ISNUMBER(AJ185-'Choose Housekeeping Genes'!AL$12),AJ185-'Choose Housekeeping Genes'!AL$12,"")</f>
        <v/>
      </c>
      <c r="CC185" s="22" t="str">
        <f ca="1">IF(ISNUMBER(AK185-'Choose Housekeeping Genes'!AM$12),AK185-'Choose Housekeeping Genes'!AM$12,"")</f>
        <v/>
      </c>
      <c r="CD185" s="22" t="str">
        <f ca="1">IF(ISNUMBER(AL185-'Choose Housekeeping Genes'!AN$12),AL185-'Choose Housekeeping Genes'!AN$12,"")</f>
        <v/>
      </c>
      <c r="CE185" s="22" t="str">
        <f ca="1">IF(ISNUMBER(AM185-'Choose Housekeeping Genes'!AO$12),AM185-'Choose Housekeeping Genes'!AO$12,"")</f>
        <v/>
      </c>
      <c r="CF185" s="22" t="str">
        <f ca="1">IF(ISNUMBER(AN185-'Choose Housekeeping Genes'!AP$12),AN185-'Choose Housekeeping Genes'!AP$12,"")</f>
        <v/>
      </c>
      <c r="CG185" s="22" t="str">
        <f ca="1">IF(ISNUMBER(AO185-'Choose Housekeeping Genes'!AQ$12),AO185-'Choose Housekeeping Genes'!AQ$12,"")</f>
        <v/>
      </c>
      <c r="CH185" s="22" t="str">
        <f ca="1">IF(ISNUMBER(AP185-'Choose Housekeeping Genes'!AR$12),AP185-'Choose Housekeeping Genes'!AR$12,"")</f>
        <v/>
      </c>
      <c r="CI185" s="22" t="str">
        <f ca="1">IF(ISNUMBER(AQ185-'Choose Housekeeping Genes'!AS$12),AQ185-'Choose Housekeeping Genes'!AS$12,"")</f>
        <v/>
      </c>
      <c r="CJ185" s="22" t="str">
        <f ca="1">IF(ISNUMBER(AR185-'Choose Housekeeping Genes'!AT$12),AR185-'Choose Housekeeping Genes'!AT$12,"")</f>
        <v/>
      </c>
      <c r="CK185" s="69" t="e">
        <f t="shared" ca="1" si="93"/>
        <v>#DIV/0!</v>
      </c>
      <c r="CL185" s="148" t="e">
        <f t="shared" ca="1" si="94"/>
        <v>#DIV/0!</v>
      </c>
      <c r="DA185" s="73" t="str">
        <f>'Transcript table'!C193</f>
        <v>Xist-2</v>
      </c>
      <c r="DB185" s="21" t="s">
        <v>76</v>
      </c>
      <c r="DC185" s="68" t="str">
        <f t="shared" ca="1" si="95"/>
        <v/>
      </c>
      <c r="DD185" s="68" t="str">
        <f t="shared" ca="1" si="96"/>
        <v/>
      </c>
      <c r="DE185" s="68" t="str">
        <f t="shared" ca="1" si="97"/>
        <v/>
      </c>
      <c r="DF185" s="68" t="str">
        <f t="shared" ca="1" si="98"/>
        <v/>
      </c>
      <c r="DG185" s="68" t="str">
        <f t="shared" ca="1" si="99"/>
        <v/>
      </c>
      <c r="DH185" s="68" t="str">
        <f t="shared" ca="1" si="100"/>
        <v/>
      </c>
      <c r="DI185" s="68" t="str">
        <f t="shared" ca="1" si="101"/>
        <v/>
      </c>
      <c r="DJ185" s="68" t="str">
        <f t="shared" ca="1" si="102"/>
        <v/>
      </c>
      <c r="DK185" s="68" t="str">
        <f t="shared" ca="1" si="103"/>
        <v/>
      </c>
      <c r="DL185" s="68" t="str">
        <f t="shared" ca="1" si="104"/>
        <v/>
      </c>
      <c r="DM185" s="68" t="str">
        <f t="shared" ca="1" si="105"/>
        <v/>
      </c>
      <c r="DN185" s="68" t="str">
        <f t="shared" ca="1" si="106"/>
        <v/>
      </c>
      <c r="DO185" s="68" t="str">
        <f t="shared" ca="1" si="107"/>
        <v/>
      </c>
      <c r="DP185" s="68" t="str">
        <f t="shared" ca="1" si="108"/>
        <v/>
      </c>
      <c r="DQ185" s="68" t="str">
        <f t="shared" ca="1" si="109"/>
        <v/>
      </c>
      <c r="DR185" s="68" t="str">
        <f t="shared" ca="1" si="110"/>
        <v/>
      </c>
      <c r="DS185" s="68" t="str">
        <f t="shared" ca="1" si="111"/>
        <v/>
      </c>
      <c r="DT185" s="68" t="str">
        <f t="shared" ca="1" si="112"/>
        <v/>
      </c>
      <c r="DU185" s="68" t="str">
        <f t="shared" ca="1" si="113"/>
        <v/>
      </c>
      <c r="DV185" s="68" t="str">
        <f t="shared" ca="1" si="114"/>
        <v/>
      </c>
      <c r="DW185" s="146" t="str">
        <f>'Transcript table'!C193</f>
        <v>Xist-2</v>
      </c>
      <c r="DX185" s="145" t="s">
        <v>76</v>
      </c>
      <c r="DY185" s="68" t="str">
        <f t="shared" ca="1" si="115"/>
        <v/>
      </c>
      <c r="DZ185" s="68" t="str">
        <f t="shared" ca="1" si="116"/>
        <v/>
      </c>
      <c r="EA185" s="68" t="str">
        <f t="shared" ca="1" si="117"/>
        <v/>
      </c>
      <c r="EB185" s="68" t="str">
        <f t="shared" ca="1" si="118"/>
        <v/>
      </c>
      <c r="EC185" s="68" t="str">
        <f t="shared" ca="1" si="119"/>
        <v/>
      </c>
      <c r="ED185" s="68" t="str">
        <f t="shared" ca="1" si="120"/>
        <v/>
      </c>
      <c r="EE185" s="68" t="str">
        <f t="shared" ca="1" si="121"/>
        <v/>
      </c>
      <c r="EF185" s="68" t="str">
        <f t="shared" ca="1" si="122"/>
        <v/>
      </c>
      <c r="EG185" s="68" t="str">
        <f t="shared" ca="1" si="123"/>
        <v/>
      </c>
      <c r="EH185" s="68" t="str">
        <f t="shared" ca="1" si="124"/>
        <v/>
      </c>
      <c r="EI185" s="68" t="str">
        <f t="shared" ca="1" si="125"/>
        <v/>
      </c>
      <c r="EJ185" s="68" t="str">
        <f t="shared" ca="1" si="126"/>
        <v/>
      </c>
      <c r="EK185" s="68" t="str">
        <f t="shared" ca="1" si="127"/>
        <v/>
      </c>
      <c r="EL185" s="68" t="str">
        <f t="shared" ca="1" si="128"/>
        <v/>
      </c>
      <c r="EM185" s="68" t="str">
        <f t="shared" ca="1" si="129"/>
        <v/>
      </c>
      <c r="EN185" s="68" t="str">
        <f t="shared" ca="1" si="130"/>
        <v/>
      </c>
      <c r="EO185" s="68" t="str">
        <f t="shared" ca="1" si="131"/>
        <v/>
      </c>
      <c r="EP185" s="68" t="str">
        <f t="shared" ca="1" si="132"/>
        <v/>
      </c>
      <c r="EQ185" s="68" t="str">
        <f t="shared" ca="1" si="133"/>
        <v/>
      </c>
      <c r="ER185" s="68" t="str">
        <f t="shared" ca="1" si="134"/>
        <v/>
      </c>
    </row>
    <row r="186" spans="1:148" ht="12.75" customHeight="1">
      <c r="A186" s="139" t="str">
        <f>'Test Sample Data'!A186</f>
        <v>Yam-1</v>
      </c>
      <c r="B186" s="141" t="s">
        <v>74</v>
      </c>
      <c r="C186" s="22" t="str">
        <f>IF(SUM('Test Sample Data'!C$3:C$194)&gt;10,IF(AND(ISNUMBER('Test Sample Data'!C186),'Test Sample Data'!C186&lt;35,'Test Sample Data'!C186&gt;0),'Test Sample Data'!C186-'Choose Housekeeping Genes'!D$20,35-'Choose Housekeeping Genes'!D$20),"")</f>
        <v/>
      </c>
      <c r="D186" s="22" t="str">
        <f>IF(SUM('Test Sample Data'!D$3:D$194)&gt;10,IF(AND(ISNUMBER('Test Sample Data'!D186),'Test Sample Data'!D186&lt;35,'Test Sample Data'!D186&gt;0),'Test Sample Data'!D186-'Choose Housekeeping Genes'!E$20,35-'Choose Housekeeping Genes'!E$20),"")</f>
        <v/>
      </c>
      <c r="E186" s="22" t="str">
        <f>IF(SUM('Test Sample Data'!E$3:E$194)&gt;10,IF(AND(ISNUMBER('Test Sample Data'!E186),'Test Sample Data'!E186&lt;35,'Test Sample Data'!E186&gt;0),'Test Sample Data'!E186-'Choose Housekeeping Genes'!F$20,35-'Choose Housekeeping Genes'!F$20),"")</f>
        <v/>
      </c>
      <c r="F186" s="22" t="str">
        <f>IF(SUM('Test Sample Data'!F$3:F$194)&gt;10,IF(AND(ISNUMBER('Test Sample Data'!F186),'Test Sample Data'!F186&lt;35,'Test Sample Data'!F186&gt;0),'Test Sample Data'!F186-'Choose Housekeeping Genes'!G$20,35-'Choose Housekeeping Genes'!G$20),"")</f>
        <v/>
      </c>
      <c r="G186" s="22" t="str">
        <f>IF(SUM('Test Sample Data'!G$3:G$194)&gt;10,IF(AND(ISNUMBER('Test Sample Data'!G186),'Test Sample Data'!G186&lt;35,'Test Sample Data'!G186&gt;0),'Test Sample Data'!G186-'Choose Housekeeping Genes'!H$20,35-'Choose Housekeeping Genes'!H$20),"")</f>
        <v/>
      </c>
      <c r="H186" s="22" t="str">
        <f>IF(SUM('Test Sample Data'!H$3:H$194)&gt;10,IF(AND(ISNUMBER('Test Sample Data'!H186),'Test Sample Data'!H186&lt;35,'Test Sample Data'!H186&gt;0),'Test Sample Data'!H186-'Choose Housekeeping Genes'!I$20,35-'Choose Housekeeping Genes'!I$20),"")</f>
        <v/>
      </c>
      <c r="I186" s="22" t="str">
        <f>IF(SUM('Test Sample Data'!I$3:I$194)&gt;10,IF(AND(ISNUMBER('Test Sample Data'!I186),'Test Sample Data'!I186&lt;35,'Test Sample Data'!I186&gt;0),'Test Sample Data'!I186-'Choose Housekeeping Genes'!J$20,35-'Choose Housekeeping Genes'!J$20),"")</f>
        <v/>
      </c>
      <c r="J186" s="22" t="str">
        <f>IF(SUM('Test Sample Data'!J$3:J$194)&gt;10,IF(AND(ISNUMBER('Test Sample Data'!J186),'Test Sample Data'!J186&lt;35,'Test Sample Data'!J186&gt;0),'Test Sample Data'!J186-'Choose Housekeeping Genes'!K$20,35-'Choose Housekeeping Genes'!K$20),"")</f>
        <v/>
      </c>
      <c r="K186" s="22" t="str">
        <f>IF(SUM('Test Sample Data'!K$3:K$194)&gt;10,IF(AND(ISNUMBER('Test Sample Data'!K186),'Test Sample Data'!K186&lt;35,'Test Sample Data'!K186&gt;0),'Test Sample Data'!K186-'Choose Housekeeping Genes'!L$20,35-'Choose Housekeeping Genes'!L$20),"")</f>
        <v/>
      </c>
      <c r="L186" s="22" t="str">
        <f>IF(SUM('Test Sample Data'!L$3:L$194)&gt;10,IF(AND(ISNUMBER('Test Sample Data'!L186),'Test Sample Data'!L186&lt;35,'Test Sample Data'!L186&gt;0),'Test Sample Data'!L186-'Choose Housekeeping Genes'!M$20,35-'Choose Housekeeping Genes'!M$20),"")</f>
        <v/>
      </c>
      <c r="M186" s="22" t="str">
        <f>IF(SUM('Test Sample Data'!M$3:M$194)&gt;10,IF(AND(ISNUMBER('Test Sample Data'!M186),'Test Sample Data'!M186&lt;35,'Test Sample Data'!M186&gt;0),'Test Sample Data'!M186-'Choose Housekeeping Genes'!N$20,35-'Choose Housekeeping Genes'!N$20),"")</f>
        <v/>
      </c>
      <c r="N186" s="22" t="str">
        <f>IF(SUM('Test Sample Data'!N$3:N$194)&gt;10,IF(AND(ISNUMBER('Test Sample Data'!N186),'Test Sample Data'!N186&lt;35,'Test Sample Data'!N186&gt;0),'Test Sample Data'!N186-'Choose Housekeeping Genes'!O$20,35-'Choose Housekeeping Genes'!O$20),"")</f>
        <v/>
      </c>
      <c r="O186" s="22" t="str">
        <f>IF(SUM('Test Sample Data'!O$3:O$194)&gt;10,IF(AND(ISNUMBER('Test Sample Data'!O186),'Test Sample Data'!O186&lt;35,'Test Sample Data'!O186&gt;0),'Test Sample Data'!O186-'Choose Housekeeping Genes'!P$20,35-'Choose Housekeeping Genes'!P$20),"")</f>
        <v/>
      </c>
      <c r="P186" s="22" t="str">
        <f>IF(SUM('Test Sample Data'!P$3:P$194)&gt;10,IF(AND(ISNUMBER('Test Sample Data'!P186),'Test Sample Data'!P186&lt;35,'Test Sample Data'!P186&gt;0),'Test Sample Data'!P186-'Choose Housekeeping Genes'!Q$20,35-'Choose Housekeeping Genes'!Q$20),"")</f>
        <v/>
      </c>
      <c r="Q186" s="22" t="str">
        <f>IF(SUM('Test Sample Data'!Q$3:Q$194)&gt;10,IF(AND(ISNUMBER('Test Sample Data'!Q186),'Test Sample Data'!Q186&lt;35,'Test Sample Data'!Q186&gt;0),'Test Sample Data'!Q186-'Choose Housekeeping Genes'!R$20,35-'Choose Housekeeping Genes'!R$20),"")</f>
        <v/>
      </c>
      <c r="R186" s="22" t="str">
        <f>IF(SUM('Test Sample Data'!R$3:R$194)&gt;10,IF(AND(ISNUMBER('Test Sample Data'!R186),'Test Sample Data'!R186&lt;35,'Test Sample Data'!R186&gt;0),'Test Sample Data'!R186-'Choose Housekeeping Genes'!S$20,35-'Choose Housekeeping Genes'!S$20),"")</f>
        <v/>
      </c>
      <c r="S186" s="22" t="str">
        <f>IF(SUM('Test Sample Data'!S$3:S$194)&gt;10,IF(AND(ISNUMBER('Test Sample Data'!S186),'Test Sample Data'!S186&lt;35,'Test Sample Data'!S186&gt;0),'Test Sample Data'!S186-'Choose Housekeeping Genes'!T$20,35-'Choose Housekeeping Genes'!T$20),"")</f>
        <v/>
      </c>
      <c r="T186" s="22" t="str">
        <f>IF(SUM('Test Sample Data'!T$3:T$194)&gt;10,IF(AND(ISNUMBER('Test Sample Data'!T186),'Test Sample Data'!T186&lt;35,'Test Sample Data'!T186&gt;0),'Test Sample Data'!T186-'Choose Housekeeping Genes'!U$20,35-'Choose Housekeeping Genes'!U$20),"")</f>
        <v/>
      </c>
      <c r="U186" s="22" t="str">
        <f>IF(SUM('Test Sample Data'!U$3:U$194)&gt;10,IF(AND(ISNUMBER('Test Sample Data'!U186),'Test Sample Data'!U186&lt;35,'Test Sample Data'!U186&gt;0),'Test Sample Data'!U186-'Choose Housekeeping Genes'!V$20,35-'Choose Housekeeping Genes'!V$20),"")</f>
        <v/>
      </c>
      <c r="V186" s="22" t="str">
        <f>IF(SUM('Test Sample Data'!V$3:V$194)&gt;10,IF(AND(ISNUMBER('Test Sample Data'!V186),'Test Sample Data'!V186&lt;35,'Test Sample Data'!V186&gt;0),'Test Sample Data'!V186-'Choose Housekeeping Genes'!W$20,35-'Choose Housekeeping Genes'!W$20),"")</f>
        <v/>
      </c>
      <c r="W186" s="144" t="str">
        <f>'Control Sample Data'!A186</f>
        <v>Yam-1</v>
      </c>
      <c r="X186" s="145" t="s">
        <v>74</v>
      </c>
      <c r="Y186" s="22" t="str">
        <f>IF(SUM('Control Sample Data'!C$3:C$194)&gt;10,IF(AND(ISNUMBER('Control Sample Data'!C186),'Control Sample Data'!C186&lt;35,'Control Sample Data'!C186&gt;0),'Control Sample Data'!C186-'Choose Housekeeping Genes'!AA$20,35-'Choose Housekeeping Genes'!AA$20),"")</f>
        <v/>
      </c>
      <c r="Z186" s="22" t="str">
        <f>IF(SUM('Control Sample Data'!D$3:D$194)&gt;10,IF(AND(ISNUMBER('Control Sample Data'!D186),'Control Sample Data'!D186&lt;35,'Control Sample Data'!D186&gt;0),'Control Sample Data'!D186-'Choose Housekeeping Genes'!AB$20,35-'Choose Housekeeping Genes'!AB$20),"")</f>
        <v/>
      </c>
      <c r="AA186" s="22" t="str">
        <f>IF(SUM('Control Sample Data'!E$3:E$194)&gt;10,IF(AND(ISNUMBER('Control Sample Data'!E186),'Control Sample Data'!E186&lt;35,'Control Sample Data'!E186&gt;0),'Control Sample Data'!E186-'Choose Housekeeping Genes'!AC$20,35-'Choose Housekeeping Genes'!AC$20),"")</f>
        <v/>
      </c>
      <c r="AB186" s="22" t="str">
        <f>IF(SUM('Control Sample Data'!F$3:F$194)&gt;10,IF(AND(ISNUMBER('Control Sample Data'!F186),'Control Sample Data'!F186&lt;35,'Control Sample Data'!F186&gt;0),'Control Sample Data'!F186-'Choose Housekeeping Genes'!AD$20,35-'Choose Housekeeping Genes'!AD$20),"")</f>
        <v/>
      </c>
      <c r="AC186" s="22" t="str">
        <f>IF(SUM('Control Sample Data'!G$3:G$194)&gt;10,IF(AND(ISNUMBER('Control Sample Data'!G186),'Control Sample Data'!G186&lt;35,'Control Sample Data'!G186&gt;0),'Control Sample Data'!G186-'Choose Housekeeping Genes'!AE$20,35-'Choose Housekeeping Genes'!AE$20),"")</f>
        <v/>
      </c>
      <c r="AD186" s="22" t="str">
        <f>IF(SUM('Control Sample Data'!H$3:H$194)&gt;10,IF(AND(ISNUMBER('Control Sample Data'!H186),'Control Sample Data'!H186&lt;35,'Control Sample Data'!H186&gt;0),'Control Sample Data'!H186-'Choose Housekeeping Genes'!AF$20,35-'Choose Housekeeping Genes'!AF$20),"")</f>
        <v/>
      </c>
      <c r="AE186" s="22" t="str">
        <f>IF(SUM('Control Sample Data'!I$3:I$194)&gt;10,IF(AND(ISNUMBER('Control Sample Data'!I186),'Control Sample Data'!I186&lt;35,'Control Sample Data'!I186&gt;0),'Control Sample Data'!I186-'Choose Housekeeping Genes'!AG$20,35-'Choose Housekeeping Genes'!AG$20),"")</f>
        <v/>
      </c>
      <c r="AF186" s="22" t="str">
        <f>IF(SUM('Control Sample Data'!J$3:J$194)&gt;10,IF(AND(ISNUMBER('Control Sample Data'!J186),'Control Sample Data'!J186&lt;35,'Control Sample Data'!J186&gt;0),'Control Sample Data'!J186-'Choose Housekeeping Genes'!AH$20,35-'Choose Housekeeping Genes'!AH$20),"")</f>
        <v/>
      </c>
      <c r="AG186" s="22" t="str">
        <f>IF(SUM('Control Sample Data'!K$3:K$194)&gt;10,IF(AND(ISNUMBER('Control Sample Data'!K186),'Control Sample Data'!K186&lt;35,'Control Sample Data'!K186&gt;0),'Control Sample Data'!K186-'Choose Housekeeping Genes'!AI$20,35-'Choose Housekeeping Genes'!AI$20),"")</f>
        <v/>
      </c>
      <c r="AH186" s="22" t="str">
        <f>IF(SUM('Control Sample Data'!L$3:L$194)&gt;10,IF(AND(ISNUMBER('Control Sample Data'!L186),'Control Sample Data'!L186&lt;35,'Control Sample Data'!L186&gt;0),'Control Sample Data'!L186-'Choose Housekeeping Genes'!AJ$20,35-'Choose Housekeeping Genes'!AJ$20),"")</f>
        <v/>
      </c>
      <c r="AI186" s="22" t="str">
        <f>IF(SUM('Control Sample Data'!M$3:M$194)&gt;10,IF(AND(ISNUMBER('Control Sample Data'!M186),'Control Sample Data'!M186&lt;35,'Control Sample Data'!M186&gt;0),'Control Sample Data'!M186-'Choose Housekeeping Genes'!AK$20,35-'Choose Housekeeping Genes'!AK$20),"")</f>
        <v/>
      </c>
      <c r="AJ186" s="22" t="str">
        <f>IF(SUM('Control Sample Data'!N$3:N$194)&gt;10,IF(AND(ISNUMBER('Control Sample Data'!N186),'Control Sample Data'!N186&lt;35,'Control Sample Data'!N186&gt;0),'Control Sample Data'!N186-'Choose Housekeeping Genes'!AL$20,35-'Choose Housekeeping Genes'!AL$20),"")</f>
        <v/>
      </c>
      <c r="AK186" s="22" t="str">
        <f>IF(SUM('Control Sample Data'!O$3:O$194)&gt;10,IF(AND(ISNUMBER('Control Sample Data'!O186),'Control Sample Data'!O186&lt;35,'Control Sample Data'!O186&gt;0),'Control Sample Data'!O186-'Choose Housekeeping Genes'!AM$20,35-'Choose Housekeeping Genes'!AM$20),"")</f>
        <v/>
      </c>
      <c r="AL186" s="22" t="str">
        <f>IF(SUM('Control Sample Data'!P$3:P$194)&gt;10,IF(AND(ISNUMBER('Control Sample Data'!P186),'Control Sample Data'!P186&lt;35,'Control Sample Data'!P186&gt;0),'Control Sample Data'!P186-'Choose Housekeeping Genes'!AN$20,35-'Choose Housekeeping Genes'!AN$20),"")</f>
        <v/>
      </c>
      <c r="AM186" s="22" t="str">
        <f>IF(SUM('Control Sample Data'!Q$3:Q$194)&gt;10,IF(AND(ISNUMBER('Control Sample Data'!Q186),'Control Sample Data'!Q186&lt;35,'Control Sample Data'!Q186&gt;0),'Control Sample Data'!Q186-'Choose Housekeeping Genes'!AO$20,35-'Choose Housekeeping Genes'!AO$20),"")</f>
        <v/>
      </c>
      <c r="AN186" s="22" t="str">
        <f>IF(SUM('Control Sample Data'!R$3:R$194)&gt;10,IF(AND(ISNUMBER('Control Sample Data'!R186),'Control Sample Data'!R186&lt;35,'Control Sample Data'!R186&gt;0),'Control Sample Data'!R186-'Choose Housekeeping Genes'!AP$20,35-'Choose Housekeeping Genes'!AP$20),"")</f>
        <v/>
      </c>
      <c r="AO186" s="22" t="str">
        <f>IF(SUM('Control Sample Data'!S$3:S$194)&gt;10,IF(AND(ISNUMBER('Control Sample Data'!S186),'Control Sample Data'!S186&lt;35,'Control Sample Data'!S186&gt;0),'Control Sample Data'!S186-'Choose Housekeeping Genes'!AQ$20,35-'Choose Housekeeping Genes'!AQ$20),"")</f>
        <v/>
      </c>
      <c r="AP186" s="22" t="str">
        <f>IF(SUM('Control Sample Data'!T$3:T$194)&gt;10,IF(AND(ISNUMBER('Control Sample Data'!T186),'Control Sample Data'!T186&lt;35,'Control Sample Data'!T186&gt;0),'Control Sample Data'!T186-'Choose Housekeeping Genes'!AR$20,35-'Choose Housekeeping Genes'!AR$20),"")</f>
        <v/>
      </c>
      <c r="AQ186" s="22" t="str">
        <f>IF(SUM('Control Sample Data'!U$3:U$194)&gt;10,IF(AND(ISNUMBER('Control Sample Data'!U186),'Control Sample Data'!U186&lt;35,'Control Sample Data'!U186&gt;0),'Control Sample Data'!U186-'Choose Housekeeping Genes'!AS$20,35-'Choose Housekeeping Genes'!AS$20),"")</f>
        <v/>
      </c>
      <c r="AR186" s="22" t="str">
        <f>IF(SUM('Control Sample Data'!V$3:V$194)&gt;10,IF(AND(ISNUMBER('Control Sample Data'!V186),'Control Sample Data'!V186&lt;35,'Control Sample Data'!V186&gt;0),'Control Sample Data'!V186-'Choose Housekeeping Genes'!AT$20,35-'Choose Housekeeping Genes'!AT$20),"")</f>
        <v/>
      </c>
      <c r="AS186" s="73" t="str">
        <f>'Control Sample Data'!A186</f>
        <v>Yam-1</v>
      </c>
      <c r="AT186" s="21" t="s">
        <v>74</v>
      </c>
      <c r="AU186" s="22" t="str">
        <f ca="1">IF(ISNUMBER(C186-'Choose Housekeeping Genes'!D$12),C186-'Choose Housekeeping Genes'!D$12,"")</f>
        <v/>
      </c>
      <c r="AV186" s="22" t="str">
        <f ca="1">IF(ISNUMBER(D186-'Choose Housekeeping Genes'!E$12),D186-'Choose Housekeeping Genes'!E$12,"")</f>
        <v/>
      </c>
      <c r="AW186" s="22" t="str">
        <f ca="1">IF(ISNUMBER(E186-'Choose Housekeeping Genes'!F$12),E186-'Choose Housekeeping Genes'!F$12,"")</f>
        <v/>
      </c>
      <c r="AX186" s="22" t="str">
        <f ca="1">IF(ISNUMBER(F186-'Choose Housekeeping Genes'!G$12),F186-'Choose Housekeeping Genes'!G$12,"")</f>
        <v/>
      </c>
      <c r="AY186" s="22" t="str">
        <f ca="1">IF(ISNUMBER(G186-'Choose Housekeeping Genes'!H$12),G186-'Choose Housekeeping Genes'!H$12,"")</f>
        <v/>
      </c>
      <c r="AZ186" s="22" t="str">
        <f ca="1">IF(ISNUMBER(H186-'Choose Housekeeping Genes'!I$12),H186-'Choose Housekeeping Genes'!I$12,"")</f>
        <v/>
      </c>
      <c r="BA186" s="22" t="str">
        <f ca="1">IF(ISNUMBER(I186-'Choose Housekeeping Genes'!J$12),I186-'Choose Housekeeping Genes'!J$12,"")</f>
        <v/>
      </c>
      <c r="BB186" s="22" t="str">
        <f ca="1">IF(ISNUMBER(J186-'Choose Housekeeping Genes'!K$12),J186-'Choose Housekeeping Genes'!K$12,"")</f>
        <v/>
      </c>
      <c r="BC186" s="22" t="str">
        <f ca="1">IF(ISNUMBER(K186-'Choose Housekeeping Genes'!L$12),K186-'Choose Housekeeping Genes'!L$12,"")</f>
        <v/>
      </c>
      <c r="BD186" s="22" t="str">
        <f ca="1">IF(ISNUMBER(L186-'Choose Housekeeping Genes'!M$12),L186-'Choose Housekeeping Genes'!M$12,"")</f>
        <v/>
      </c>
      <c r="BE186" s="22" t="str">
        <f ca="1">IF(ISNUMBER(M186-'Choose Housekeeping Genes'!N$12),M186-'Choose Housekeeping Genes'!N$12,"")</f>
        <v/>
      </c>
      <c r="BF186" s="22" t="str">
        <f ca="1">IF(ISNUMBER(N186-'Choose Housekeeping Genes'!O$12),N186-'Choose Housekeeping Genes'!O$12,"")</f>
        <v/>
      </c>
      <c r="BG186" s="22" t="str">
        <f ca="1">IF(ISNUMBER(O186-'Choose Housekeeping Genes'!P$12),O186-'Choose Housekeeping Genes'!P$12,"")</f>
        <v/>
      </c>
      <c r="BH186" s="22" t="str">
        <f ca="1">IF(ISNUMBER(P186-'Choose Housekeeping Genes'!Q$12),P186-'Choose Housekeeping Genes'!Q$12,"")</f>
        <v/>
      </c>
      <c r="BI186" s="22" t="str">
        <f ca="1">IF(ISNUMBER(Q186-'Choose Housekeeping Genes'!R$12),Q186-'Choose Housekeeping Genes'!R$12,"")</f>
        <v/>
      </c>
      <c r="BJ186" s="22" t="str">
        <f ca="1">IF(ISNUMBER(R186-'Choose Housekeeping Genes'!S$12),R186-'Choose Housekeeping Genes'!S$12,"")</f>
        <v/>
      </c>
      <c r="BK186" s="22" t="str">
        <f ca="1">IF(ISNUMBER(S186-'Choose Housekeeping Genes'!T$12),S186-'Choose Housekeeping Genes'!T$12,"")</f>
        <v/>
      </c>
      <c r="BL186" s="22" t="str">
        <f ca="1">IF(ISNUMBER(T186-'Choose Housekeeping Genes'!U$12),T186-'Choose Housekeeping Genes'!U$12,"")</f>
        <v/>
      </c>
      <c r="BM186" s="22" t="str">
        <f ca="1">IF(ISNUMBER(U186-'Choose Housekeeping Genes'!V$12),U186-'Choose Housekeeping Genes'!V$12,"")</f>
        <v/>
      </c>
      <c r="BN186" s="22" t="str">
        <f ca="1">IF(ISNUMBER(V186-'Choose Housekeeping Genes'!W$12),V186-'Choose Housekeeping Genes'!W$12,"")</f>
        <v/>
      </c>
      <c r="BO186" s="147" t="str">
        <f t="shared" si="135"/>
        <v>Yam-1</v>
      </c>
      <c r="BP186" s="145" t="s">
        <v>74</v>
      </c>
      <c r="BQ186" s="22" t="str">
        <f ca="1">IF(ISNUMBER(Y186-'Choose Housekeeping Genes'!AA$12),Y186-'Choose Housekeeping Genes'!AA$12,"")</f>
        <v/>
      </c>
      <c r="BR186" s="22" t="str">
        <f ca="1">IF(ISNUMBER(Z186-'Choose Housekeeping Genes'!AB$12),Z186-'Choose Housekeeping Genes'!AB$12,"")</f>
        <v/>
      </c>
      <c r="BS186" s="22" t="str">
        <f ca="1">IF(ISNUMBER(AA186-'Choose Housekeeping Genes'!AC$12),AA186-'Choose Housekeeping Genes'!AC$12,"")</f>
        <v/>
      </c>
      <c r="BT186" s="22" t="str">
        <f ca="1">IF(ISNUMBER(AB186-'Choose Housekeeping Genes'!AD$12),AB186-'Choose Housekeeping Genes'!AD$12,"")</f>
        <v/>
      </c>
      <c r="BU186" s="22" t="str">
        <f ca="1">IF(ISNUMBER(AC186-'Choose Housekeeping Genes'!AE$12),AC186-'Choose Housekeeping Genes'!AE$12,"")</f>
        <v/>
      </c>
      <c r="BV186" s="22" t="str">
        <f ca="1">IF(ISNUMBER(AD186-'Choose Housekeeping Genes'!AF$12),AD186-'Choose Housekeeping Genes'!AF$12,"")</f>
        <v/>
      </c>
      <c r="BW186" s="22" t="str">
        <f ca="1">IF(ISNUMBER(AE186-'Choose Housekeeping Genes'!AG$12),AE186-'Choose Housekeeping Genes'!AG$12,"")</f>
        <v/>
      </c>
      <c r="BX186" s="22" t="str">
        <f ca="1">IF(ISNUMBER(AF186-'Choose Housekeeping Genes'!AH$12),AF186-'Choose Housekeeping Genes'!AH$12,"")</f>
        <v/>
      </c>
      <c r="BY186" s="22" t="str">
        <f ca="1">IF(ISNUMBER(AG186-'Choose Housekeeping Genes'!AI$12),AG186-'Choose Housekeeping Genes'!AI$12,"")</f>
        <v/>
      </c>
      <c r="BZ186" s="22" t="str">
        <f ca="1">IF(ISNUMBER(AH186-'Choose Housekeeping Genes'!AJ$12),AH186-'Choose Housekeeping Genes'!AJ$12,"")</f>
        <v/>
      </c>
      <c r="CA186" s="22" t="str">
        <f ca="1">IF(ISNUMBER(AI186-'Choose Housekeeping Genes'!AK$12),AI186-'Choose Housekeeping Genes'!AK$12,"")</f>
        <v/>
      </c>
      <c r="CB186" s="22" t="str">
        <f ca="1">IF(ISNUMBER(AJ186-'Choose Housekeeping Genes'!AL$12),AJ186-'Choose Housekeeping Genes'!AL$12,"")</f>
        <v/>
      </c>
      <c r="CC186" s="22" t="str">
        <f ca="1">IF(ISNUMBER(AK186-'Choose Housekeeping Genes'!AM$12),AK186-'Choose Housekeeping Genes'!AM$12,"")</f>
        <v/>
      </c>
      <c r="CD186" s="22" t="str">
        <f ca="1">IF(ISNUMBER(AL186-'Choose Housekeeping Genes'!AN$12),AL186-'Choose Housekeeping Genes'!AN$12,"")</f>
        <v/>
      </c>
      <c r="CE186" s="22" t="str">
        <f ca="1">IF(ISNUMBER(AM186-'Choose Housekeeping Genes'!AO$12),AM186-'Choose Housekeeping Genes'!AO$12,"")</f>
        <v/>
      </c>
      <c r="CF186" s="22" t="str">
        <f ca="1">IF(ISNUMBER(AN186-'Choose Housekeeping Genes'!AP$12),AN186-'Choose Housekeeping Genes'!AP$12,"")</f>
        <v/>
      </c>
      <c r="CG186" s="22" t="str">
        <f ca="1">IF(ISNUMBER(AO186-'Choose Housekeeping Genes'!AQ$12),AO186-'Choose Housekeeping Genes'!AQ$12,"")</f>
        <v/>
      </c>
      <c r="CH186" s="22" t="str">
        <f ca="1">IF(ISNUMBER(AP186-'Choose Housekeeping Genes'!AR$12),AP186-'Choose Housekeeping Genes'!AR$12,"")</f>
        <v/>
      </c>
      <c r="CI186" s="22" t="str">
        <f ca="1">IF(ISNUMBER(AQ186-'Choose Housekeeping Genes'!AS$12),AQ186-'Choose Housekeeping Genes'!AS$12,"")</f>
        <v/>
      </c>
      <c r="CJ186" s="22" t="str">
        <f ca="1">IF(ISNUMBER(AR186-'Choose Housekeeping Genes'!AT$12),AR186-'Choose Housekeeping Genes'!AT$12,"")</f>
        <v/>
      </c>
      <c r="CK186" s="69" t="e">
        <f t="shared" ca="1" si="93"/>
        <v>#DIV/0!</v>
      </c>
      <c r="CL186" s="148" t="e">
        <f t="shared" ca="1" si="94"/>
        <v>#DIV/0!</v>
      </c>
      <c r="DA186" s="73" t="str">
        <f>'Transcript table'!C194</f>
        <v>Yam-1</v>
      </c>
      <c r="DB186" s="21" t="s">
        <v>74</v>
      </c>
      <c r="DC186" s="68" t="str">
        <f t="shared" ca="1" si="95"/>
        <v/>
      </c>
      <c r="DD186" s="68" t="str">
        <f t="shared" ca="1" si="96"/>
        <v/>
      </c>
      <c r="DE186" s="68" t="str">
        <f t="shared" ca="1" si="97"/>
        <v/>
      </c>
      <c r="DF186" s="68" t="str">
        <f t="shared" ca="1" si="98"/>
        <v/>
      </c>
      <c r="DG186" s="68" t="str">
        <f t="shared" ca="1" si="99"/>
        <v/>
      </c>
      <c r="DH186" s="68" t="str">
        <f t="shared" ca="1" si="100"/>
        <v/>
      </c>
      <c r="DI186" s="68" t="str">
        <f t="shared" ca="1" si="101"/>
        <v/>
      </c>
      <c r="DJ186" s="68" t="str">
        <f t="shared" ca="1" si="102"/>
        <v/>
      </c>
      <c r="DK186" s="68" t="str">
        <f t="shared" ca="1" si="103"/>
        <v/>
      </c>
      <c r="DL186" s="68" t="str">
        <f t="shared" ca="1" si="104"/>
        <v/>
      </c>
      <c r="DM186" s="68" t="str">
        <f t="shared" ca="1" si="105"/>
        <v/>
      </c>
      <c r="DN186" s="68" t="str">
        <f t="shared" ca="1" si="106"/>
        <v/>
      </c>
      <c r="DO186" s="68" t="str">
        <f t="shared" ca="1" si="107"/>
        <v/>
      </c>
      <c r="DP186" s="68" t="str">
        <f t="shared" ca="1" si="108"/>
        <v/>
      </c>
      <c r="DQ186" s="68" t="str">
        <f t="shared" ca="1" si="109"/>
        <v/>
      </c>
      <c r="DR186" s="68" t="str">
        <f t="shared" ca="1" si="110"/>
        <v/>
      </c>
      <c r="DS186" s="68" t="str">
        <f t="shared" ca="1" si="111"/>
        <v/>
      </c>
      <c r="DT186" s="68" t="str">
        <f t="shared" ca="1" si="112"/>
        <v/>
      </c>
      <c r="DU186" s="68" t="str">
        <f t="shared" ca="1" si="113"/>
        <v/>
      </c>
      <c r="DV186" s="68" t="str">
        <f t="shared" ca="1" si="114"/>
        <v/>
      </c>
      <c r="DW186" s="146" t="str">
        <f>'Transcript table'!C194</f>
        <v>Yam-1</v>
      </c>
      <c r="DX186" s="145" t="s">
        <v>74</v>
      </c>
      <c r="DY186" s="68" t="str">
        <f t="shared" ca="1" si="115"/>
        <v/>
      </c>
      <c r="DZ186" s="68" t="str">
        <f t="shared" ca="1" si="116"/>
        <v/>
      </c>
      <c r="EA186" s="68" t="str">
        <f t="shared" ca="1" si="117"/>
        <v/>
      </c>
      <c r="EB186" s="68" t="str">
        <f t="shared" ca="1" si="118"/>
        <v/>
      </c>
      <c r="EC186" s="68" t="str">
        <f t="shared" ca="1" si="119"/>
        <v/>
      </c>
      <c r="ED186" s="68" t="str">
        <f t="shared" ca="1" si="120"/>
        <v/>
      </c>
      <c r="EE186" s="68" t="str">
        <f t="shared" ca="1" si="121"/>
        <v/>
      </c>
      <c r="EF186" s="68" t="str">
        <f t="shared" ca="1" si="122"/>
        <v/>
      </c>
      <c r="EG186" s="68" t="str">
        <f t="shared" ca="1" si="123"/>
        <v/>
      </c>
      <c r="EH186" s="68" t="str">
        <f t="shared" ca="1" si="124"/>
        <v/>
      </c>
      <c r="EI186" s="68" t="str">
        <f t="shared" ca="1" si="125"/>
        <v/>
      </c>
      <c r="EJ186" s="68" t="str">
        <f t="shared" ca="1" si="126"/>
        <v/>
      </c>
      <c r="EK186" s="68" t="str">
        <f t="shared" ca="1" si="127"/>
        <v/>
      </c>
      <c r="EL186" s="68" t="str">
        <f t="shared" ca="1" si="128"/>
        <v/>
      </c>
      <c r="EM186" s="68" t="str">
        <f t="shared" ca="1" si="129"/>
        <v/>
      </c>
      <c r="EN186" s="68" t="str">
        <f t="shared" ca="1" si="130"/>
        <v/>
      </c>
      <c r="EO186" s="68" t="str">
        <f t="shared" ca="1" si="131"/>
        <v/>
      </c>
      <c r="EP186" s="68" t="str">
        <f t="shared" ca="1" si="132"/>
        <v/>
      </c>
      <c r="EQ186" s="68" t="str">
        <f t="shared" ca="1" si="133"/>
        <v/>
      </c>
      <c r="ER186" s="68" t="str">
        <f t="shared" ca="1" si="134"/>
        <v/>
      </c>
    </row>
    <row r="187" spans="1:148" ht="12.75" customHeight="1">
      <c r="A187" s="139" t="str">
        <f>'Test Sample Data'!A187</f>
        <v>Zfhx2os</v>
      </c>
      <c r="B187" s="141" t="s">
        <v>72</v>
      </c>
      <c r="C187" s="22" t="str">
        <f>IF(SUM('Test Sample Data'!C$3:C$194)&gt;10,IF(AND(ISNUMBER('Test Sample Data'!C187),'Test Sample Data'!C187&lt;35,'Test Sample Data'!C187&gt;0),'Test Sample Data'!C187-'Choose Housekeeping Genes'!D$20,35-'Choose Housekeeping Genes'!D$20),"")</f>
        <v/>
      </c>
      <c r="D187" s="22" t="str">
        <f>IF(SUM('Test Sample Data'!D$3:D$194)&gt;10,IF(AND(ISNUMBER('Test Sample Data'!D187),'Test Sample Data'!D187&lt;35,'Test Sample Data'!D187&gt;0),'Test Sample Data'!D187-'Choose Housekeeping Genes'!E$20,35-'Choose Housekeeping Genes'!E$20),"")</f>
        <v/>
      </c>
      <c r="E187" s="22" t="str">
        <f>IF(SUM('Test Sample Data'!E$3:E$194)&gt;10,IF(AND(ISNUMBER('Test Sample Data'!E187),'Test Sample Data'!E187&lt;35,'Test Sample Data'!E187&gt;0),'Test Sample Data'!E187-'Choose Housekeeping Genes'!F$20,35-'Choose Housekeeping Genes'!F$20),"")</f>
        <v/>
      </c>
      <c r="F187" s="22" t="str">
        <f>IF(SUM('Test Sample Data'!F$3:F$194)&gt;10,IF(AND(ISNUMBER('Test Sample Data'!F187),'Test Sample Data'!F187&lt;35,'Test Sample Data'!F187&gt;0),'Test Sample Data'!F187-'Choose Housekeeping Genes'!G$20,35-'Choose Housekeeping Genes'!G$20),"")</f>
        <v/>
      </c>
      <c r="G187" s="22" t="str">
        <f>IF(SUM('Test Sample Data'!G$3:G$194)&gt;10,IF(AND(ISNUMBER('Test Sample Data'!G187),'Test Sample Data'!G187&lt;35,'Test Sample Data'!G187&gt;0),'Test Sample Data'!G187-'Choose Housekeeping Genes'!H$20,35-'Choose Housekeeping Genes'!H$20),"")</f>
        <v/>
      </c>
      <c r="H187" s="22" t="str">
        <f>IF(SUM('Test Sample Data'!H$3:H$194)&gt;10,IF(AND(ISNUMBER('Test Sample Data'!H187),'Test Sample Data'!H187&lt;35,'Test Sample Data'!H187&gt;0),'Test Sample Data'!H187-'Choose Housekeeping Genes'!I$20,35-'Choose Housekeeping Genes'!I$20),"")</f>
        <v/>
      </c>
      <c r="I187" s="22" t="str">
        <f>IF(SUM('Test Sample Data'!I$3:I$194)&gt;10,IF(AND(ISNUMBER('Test Sample Data'!I187),'Test Sample Data'!I187&lt;35,'Test Sample Data'!I187&gt;0),'Test Sample Data'!I187-'Choose Housekeeping Genes'!J$20,35-'Choose Housekeeping Genes'!J$20),"")</f>
        <v/>
      </c>
      <c r="J187" s="22" t="str">
        <f>IF(SUM('Test Sample Data'!J$3:J$194)&gt;10,IF(AND(ISNUMBER('Test Sample Data'!J187),'Test Sample Data'!J187&lt;35,'Test Sample Data'!J187&gt;0),'Test Sample Data'!J187-'Choose Housekeeping Genes'!K$20,35-'Choose Housekeeping Genes'!K$20),"")</f>
        <v/>
      </c>
      <c r="K187" s="22" t="str">
        <f>IF(SUM('Test Sample Data'!K$3:K$194)&gt;10,IF(AND(ISNUMBER('Test Sample Data'!K187),'Test Sample Data'!K187&lt;35,'Test Sample Data'!K187&gt;0),'Test Sample Data'!K187-'Choose Housekeeping Genes'!L$20,35-'Choose Housekeeping Genes'!L$20),"")</f>
        <v/>
      </c>
      <c r="L187" s="22" t="str">
        <f>IF(SUM('Test Sample Data'!L$3:L$194)&gt;10,IF(AND(ISNUMBER('Test Sample Data'!L187),'Test Sample Data'!L187&lt;35,'Test Sample Data'!L187&gt;0),'Test Sample Data'!L187-'Choose Housekeeping Genes'!M$20,35-'Choose Housekeeping Genes'!M$20),"")</f>
        <v/>
      </c>
      <c r="M187" s="22" t="str">
        <f>IF(SUM('Test Sample Data'!M$3:M$194)&gt;10,IF(AND(ISNUMBER('Test Sample Data'!M187),'Test Sample Data'!M187&lt;35,'Test Sample Data'!M187&gt;0),'Test Sample Data'!M187-'Choose Housekeeping Genes'!N$20,35-'Choose Housekeeping Genes'!N$20),"")</f>
        <v/>
      </c>
      <c r="N187" s="22" t="str">
        <f>IF(SUM('Test Sample Data'!N$3:N$194)&gt;10,IF(AND(ISNUMBER('Test Sample Data'!N187),'Test Sample Data'!N187&lt;35,'Test Sample Data'!N187&gt;0),'Test Sample Data'!N187-'Choose Housekeeping Genes'!O$20,35-'Choose Housekeeping Genes'!O$20),"")</f>
        <v/>
      </c>
      <c r="O187" s="22" t="str">
        <f>IF(SUM('Test Sample Data'!O$3:O$194)&gt;10,IF(AND(ISNUMBER('Test Sample Data'!O187),'Test Sample Data'!O187&lt;35,'Test Sample Data'!O187&gt;0),'Test Sample Data'!O187-'Choose Housekeeping Genes'!P$20,35-'Choose Housekeeping Genes'!P$20),"")</f>
        <v/>
      </c>
      <c r="P187" s="22" t="str">
        <f>IF(SUM('Test Sample Data'!P$3:P$194)&gt;10,IF(AND(ISNUMBER('Test Sample Data'!P187),'Test Sample Data'!P187&lt;35,'Test Sample Data'!P187&gt;0),'Test Sample Data'!P187-'Choose Housekeeping Genes'!Q$20,35-'Choose Housekeeping Genes'!Q$20),"")</f>
        <v/>
      </c>
      <c r="Q187" s="22" t="str">
        <f>IF(SUM('Test Sample Data'!Q$3:Q$194)&gt;10,IF(AND(ISNUMBER('Test Sample Data'!Q187),'Test Sample Data'!Q187&lt;35,'Test Sample Data'!Q187&gt;0),'Test Sample Data'!Q187-'Choose Housekeeping Genes'!R$20,35-'Choose Housekeeping Genes'!R$20),"")</f>
        <v/>
      </c>
      <c r="R187" s="22" t="str">
        <f>IF(SUM('Test Sample Data'!R$3:R$194)&gt;10,IF(AND(ISNUMBER('Test Sample Data'!R187),'Test Sample Data'!R187&lt;35,'Test Sample Data'!R187&gt;0),'Test Sample Data'!R187-'Choose Housekeeping Genes'!S$20,35-'Choose Housekeeping Genes'!S$20),"")</f>
        <v/>
      </c>
      <c r="S187" s="22" t="str">
        <f>IF(SUM('Test Sample Data'!S$3:S$194)&gt;10,IF(AND(ISNUMBER('Test Sample Data'!S187),'Test Sample Data'!S187&lt;35,'Test Sample Data'!S187&gt;0),'Test Sample Data'!S187-'Choose Housekeeping Genes'!T$20,35-'Choose Housekeeping Genes'!T$20),"")</f>
        <v/>
      </c>
      <c r="T187" s="22" t="str">
        <f>IF(SUM('Test Sample Data'!T$3:T$194)&gt;10,IF(AND(ISNUMBER('Test Sample Data'!T187),'Test Sample Data'!T187&lt;35,'Test Sample Data'!T187&gt;0),'Test Sample Data'!T187-'Choose Housekeeping Genes'!U$20,35-'Choose Housekeeping Genes'!U$20),"")</f>
        <v/>
      </c>
      <c r="U187" s="22" t="str">
        <f>IF(SUM('Test Sample Data'!U$3:U$194)&gt;10,IF(AND(ISNUMBER('Test Sample Data'!U187),'Test Sample Data'!U187&lt;35,'Test Sample Data'!U187&gt;0),'Test Sample Data'!U187-'Choose Housekeeping Genes'!V$20,35-'Choose Housekeeping Genes'!V$20),"")</f>
        <v/>
      </c>
      <c r="V187" s="22" t="str">
        <f>IF(SUM('Test Sample Data'!V$3:V$194)&gt;10,IF(AND(ISNUMBER('Test Sample Data'!V187),'Test Sample Data'!V187&lt;35,'Test Sample Data'!V187&gt;0),'Test Sample Data'!V187-'Choose Housekeeping Genes'!W$20,35-'Choose Housekeeping Genes'!W$20),"")</f>
        <v/>
      </c>
      <c r="W187" s="144" t="str">
        <f>'Control Sample Data'!A187</f>
        <v>Zfhx2os</v>
      </c>
      <c r="X187" s="145" t="s">
        <v>72</v>
      </c>
      <c r="Y187" s="22" t="str">
        <f>IF(SUM('Control Sample Data'!C$3:C$194)&gt;10,IF(AND(ISNUMBER('Control Sample Data'!C187),'Control Sample Data'!C187&lt;35,'Control Sample Data'!C187&gt;0),'Control Sample Data'!C187-'Choose Housekeeping Genes'!AA$20,35-'Choose Housekeeping Genes'!AA$20),"")</f>
        <v/>
      </c>
      <c r="Z187" s="22" t="str">
        <f>IF(SUM('Control Sample Data'!D$3:D$194)&gt;10,IF(AND(ISNUMBER('Control Sample Data'!D187),'Control Sample Data'!D187&lt;35,'Control Sample Data'!D187&gt;0),'Control Sample Data'!D187-'Choose Housekeeping Genes'!AB$20,35-'Choose Housekeeping Genes'!AB$20),"")</f>
        <v/>
      </c>
      <c r="AA187" s="22" t="str">
        <f>IF(SUM('Control Sample Data'!E$3:E$194)&gt;10,IF(AND(ISNUMBER('Control Sample Data'!E187),'Control Sample Data'!E187&lt;35,'Control Sample Data'!E187&gt;0),'Control Sample Data'!E187-'Choose Housekeeping Genes'!AC$20,35-'Choose Housekeeping Genes'!AC$20),"")</f>
        <v/>
      </c>
      <c r="AB187" s="22" t="str">
        <f>IF(SUM('Control Sample Data'!F$3:F$194)&gt;10,IF(AND(ISNUMBER('Control Sample Data'!F187),'Control Sample Data'!F187&lt;35,'Control Sample Data'!F187&gt;0),'Control Sample Data'!F187-'Choose Housekeeping Genes'!AD$20,35-'Choose Housekeeping Genes'!AD$20),"")</f>
        <v/>
      </c>
      <c r="AC187" s="22" t="str">
        <f>IF(SUM('Control Sample Data'!G$3:G$194)&gt;10,IF(AND(ISNUMBER('Control Sample Data'!G187),'Control Sample Data'!G187&lt;35,'Control Sample Data'!G187&gt;0),'Control Sample Data'!G187-'Choose Housekeeping Genes'!AE$20,35-'Choose Housekeeping Genes'!AE$20),"")</f>
        <v/>
      </c>
      <c r="AD187" s="22" t="str">
        <f>IF(SUM('Control Sample Data'!H$3:H$194)&gt;10,IF(AND(ISNUMBER('Control Sample Data'!H187),'Control Sample Data'!H187&lt;35,'Control Sample Data'!H187&gt;0),'Control Sample Data'!H187-'Choose Housekeeping Genes'!AF$20,35-'Choose Housekeeping Genes'!AF$20),"")</f>
        <v/>
      </c>
      <c r="AE187" s="22" t="str">
        <f>IF(SUM('Control Sample Data'!I$3:I$194)&gt;10,IF(AND(ISNUMBER('Control Sample Data'!I187),'Control Sample Data'!I187&lt;35,'Control Sample Data'!I187&gt;0),'Control Sample Data'!I187-'Choose Housekeeping Genes'!AG$20,35-'Choose Housekeeping Genes'!AG$20),"")</f>
        <v/>
      </c>
      <c r="AF187" s="22" t="str">
        <f>IF(SUM('Control Sample Data'!J$3:J$194)&gt;10,IF(AND(ISNUMBER('Control Sample Data'!J187),'Control Sample Data'!J187&lt;35,'Control Sample Data'!J187&gt;0),'Control Sample Data'!J187-'Choose Housekeeping Genes'!AH$20,35-'Choose Housekeeping Genes'!AH$20),"")</f>
        <v/>
      </c>
      <c r="AG187" s="22" t="str">
        <f>IF(SUM('Control Sample Data'!K$3:K$194)&gt;10,IF(AND(ISNUMBER('Control Sample Data'!K187),'Control Sample Data'!K187&lt;35,'Control Sample Data'!K187&gt;0),'Control Sample Data'!K187-'Choose Housekeeping Genes'!AI$20,35-'Choose Housekeeping Genes'!AI$20),"")</f>
        <v/>
      </c>
      <c r="AH187" s="22" t="str">
        <f>IF(SUM('Control Sample Data'!L$3:L$194)&gt;10,IF(AND(ISNUMBER('Control Sample Data'!L187),'Control Sample Data'!L187&lt;35,'Control Sample Data'!L187&gt;0),'Control Sample Data'!L187-'Choose Housekeeping Genes'!AJ$20,35-'Choose Housekeeping Genes'!AJ$20),"")</f>
        <v/>
      </c>
      <c r="AI187" s="22" t="str">
        <f>IF(SUM('Control Sample Data'!M$3:M$194)&gt;10,IF(AND(ISNUMBER('Control Sample Data'!M187),'Control Sample Data'!M187&lt;35,'Control Sample Data'!M187&gt;0),'Control Sample Data'!M187-'Choose Housekeeping Genes'!AK$20,35-'Choose Housekeeping Genes'!AK$20),"")</f>
        <v/>
      </c>
      <c r="AJ187" s="22" t="str">
        <f>IF(SUM('Control Sample Data'!N$3:N$194)&gt;10,IF(AND(ISNUMBER('Control Sample Data'!N187),'Control Sample Data'!N187&lt;35,'Control Sample Data'!N187&gt;0),'Control Sample Data'!N187-'Choose Housekeeping Genes'!AL$20,35-'Choose Housekeeping Genes'!AL$20),"")</f>
        <v/>
      </c>
      <c r="AK187" s="22" t="str">
        <f>IF(SUM('Control Sample Data'!O$3:O$194)&gt;10,IF(AND(ISNUMBER('Control Sample Data'!O187),'Control Sample Data'!O187&lt;35,'Control Sample Data'!O187&gt;0),'Control Sample Data'!O187-'Choose Housekeeping Genes'!AM$20,35-'Choose Housekeeping Genes'!AM$20),"")</f>
        <v/>
      </c>
      <c r="AL187" s="22" t="str">
        <f>IF(SUM('Control Sample Data'!P$3:P$194)&gt;10,IF(AND(ISNUMBER('Control Sample Data'!P187),'Control Sample Data'!P187&lt;35,'Control Sample Data'!P187&gt;0),'Control Sample Data'!P187-'Choose Housekeeping Genes'!AN$20,35-'Choose Housekeeping Genes'!AN$20),"")</f>
        <v/>
      </c>
      <c r="AM187" s="22" t="str">
        <f>IF(SUM('Control Sample Data'!Q$3:Q$194)&gt;10,IF(AND(ISNUMBER('Control Sample Data'!Q187),'Control Sample Data'!Q187&lt;35,'Control Sample Data'!Q187&gt;0),'Control Sample Data'!Q187-'Choose Housekeeping Genes'!AO$20,35-'Choose Housekeeping Genes'!AO$20),"")</f>
        <v/>
      </c>
      <c r="AN187" s="22" t="str">
        <f>IF(SUM('Control Sample Data'!R$3:R$194)&gt;10,IF(AND(ISNUMBER('Control Sample Data'!R187),'Control Sample Data'!R187&lt;35,'Control Sample Data'!R187&gt;0),'Control Sample Data'!R187-'Choose Housekeeping Genes'!AP$20,35-'Choose Housekeeping Genes'!AP$20),"")</f>
        <v/>
      </c>
      <c r="AO187" s="22" t="str">
        <f>IF(SUM('Control Sample Data'!S$3:S$194)&gt;10,IF(AND(ISNUMBER('Control Sample Data'!S187),'Control Sample Data'!S187&lt;35,'Control Sample Data'!S187&gt;0),'Control Sample Data'!S187-'Choose Housekeeping Genes'!AQ$20,35-'Choose Housekeeping Genes'!AQ$20),"")</f>
        <v/>
      </c>
      <c r="AP187" s="22" t="str">
        <f>IF(SUM('Control Sample Data'!T$3:T$194)&gt;10,IF(AND(ISNUMBER('Control Sample Data'!T187),'Control Sample Data'!T187&lt;35,'Control Sample Data'!T187&gt;0),'Control Sample Data'!T187-'Choose Housekeeping Genes'!AR$20,35-'Choose Housekeeping Genes'!AR$20),"")</f>
        <v/>
      </c>
      <c r="AQ187" s="22" t="str">
        <f>IF(SUM('Control Sample Data'!U$3:U$194)&gt;10,IF(AND(ISNUMBER('Control Sample Data'!U187),'Control Sample Data'!U187&lt;35,'Control Sample Data'!U187&gt;0),'Control Sample Data'!U187-'Choose Housekeeping Genes'!AS$20,35-'Choose Housekeeping Genes'!AS$20),"")</f>
        <v/>
      </c>
      <c r="AR187" s="22" t="str">
        <f>IF(SUM('Control Sample Data'!V$3:V$194)&gt;10,IF(AND(ISNUMBER('Control Sample Data'!V187),'Control Sample Data'!V187&lt;35,'Control Sample Data'!V187&gt;0),'Control Sample Data'!V187-'Choose Housekeeping Genes'!AT$20,35-'Choose Housekeeping Genes'!AT$20),"")</f>
        <v/>
      </c>
      <c r="AS187" s="73" t="str">
        <f>'Control Sample Data'!A187</f>
        <v>Zfhx2os</v>
      </c>
      <c r="AT187" s="21" t="s">
        <v>72</v>
      </c>
      <c r="AU187" s="22" t="str">
        <f ca="1">IF(ISNUMBER(C187-'Choose Housekeeping Genes'!D$12),C187-'Choose Housekeeping Genes'!D$12,"")</f>
        <v/>
      </c>
      <c r="AV187" s="22" t="str">
        <f ca="1">IF(ISNUMBER(D187-'Choose Housekeeping Genes'!E$12),D187-'Choose Housekeeping Genes'!E$12,"")</f>
        <v/>
      </c>
      <c r="AW187" s="22" t="str">
        <f ca="1">IF(ISNUMBER(E187-'Choose Housekeeping Genes'!F$12),E187-'Choose Housekeeping Genes'!F$12,"")</f>
        <v/>
      </c>
      <c r="AX187" s="22" t="str">
        <f ca="1">IF(ISNUMBER(F187-'Choose Housekeeping Genes'!G$12),F187-'Choose Housekeeping Genes'!G$12,"")</f>
        <v/>
      </c>
      <c r="AY187" s="22" t="str">
        <f ca="1">IF(ISNUMBER(G187-'Choose Housekeeping Genes'!H$12),G187-'Choose Housekeeping Genes'!H$12,"")</f>
        <v/>
      </c>
      <c r="AZ187" s="22" t="str">
        <f ca="1">IF(ISNUMBER(H187-'Choose Housekeeping Genes'!I$12),H187-'Choose Housekeeping Genes'!I$12,"")</f>
        <v/>
      </c>
      <c r="BA187" s="22" t="str">
        <f ca="1">IF(ISNUMBER(I187-'Choose Housekeeping Genes'!J$12),I187-'Choose Housekeeping Genes'!J$12,"")</f>
        <v/>
      </c>
      <c r="BB187" s="22" t="str">
        <f ca="1">IF(ISNUMBER(J187-'Choose Housekeeping Genes'!K$12),J187-'Choose Housekeeping Genes'!K$12,"")</f>
        <v/>
      </c>
      <c r="BC187" s="22" t="str">
        <f ca="1">IF(ISNUMBER(K187-'Choose Housekeeping Genes'!L$12),K187-'Choose Housekeeping Genes'!L$12,"")</f>
        <v/>
      </c>
      <c r="BD187" s="22" t="str">
        <f ca="1">IF(ISNUMBER(L187-'Choose Housekeeping Genes'!M$12),L187-'Choose Housekeeping Genes'!M$12,"")</f>
        <v/>
      </c>
      <c r="BE187" s="22" t="str">
        <f ca="1">IF(ISNUMBER(M187-'Choose Housekeeping Genes'!N$12),M187-'Choose Housekeeping Genes'!N$12,"")</f>
        <v/>
      </c>
      <c r="BF187" s="22" t="str">
        <f ca="1">IF(ISNUMBER(N187-'Choose Housekeeping Genes'!O$12),N187-'Choose Housekeeping Genes'!O$12,"")</f>
        <v/>
      </c>
      <c r="BG187" s="22" t="str">
        <f ca="1">IF(ISNUMBER(O187-'Choose Housekeeping Genes'!P$12),O187-'Choose Housekeeping Genes'!P$12,"")</f>
        <v/>
      </c>
      <c r="BH187" s="22" t="str">
        <f ca="1">IF(ISNUMBER(P187-'Choose Housekeeping Genes'!Q$12),P187-'Choose Housekeeping Genes'!Q$12,"")</f>
        <v/>
      </c>
      <c r="BI187" s="22" t="str">
        <f ca="1">IF(ISNUMBER(Q187-'Choose Housekeeping Genes'!R$12),Q187-'Choose Housekeeping Genes'!R$12,"")</f>
        <v/>
      </c>
      <c r="BJ187" s="22" t="str">
        <f ca="1">IF(ISNUMBER(R187-'Choose Housekeeping Genes'!S$12),R187-'Choose Housekeeping Genes'!S$12,"")</f>
        <v/>
      </c>
      <c r="BK187" s="22" t="str">
        <f ca="1">IF(ISNUMBER(S187-'Choose Housekeeping Genes'!T$12),S187-'Choose Housekeeping Genes'!T$12,"")</f>
        <v/>
      </c>
      <c r="BL187" s="22" t="str">
        <f ca="1">IF(ISNUMBER(T187-'Choose Housekeeping Genes'!U$12),T187-'Choose Housekeeping Genes'!U$12,"")</f>
        <v/>
      </c>
      <c r="BM187" s="22" t="str">
        <f ca="1">IF(ISNUMBER(U187-'Choose Housekeeping Genes'!V$12),U187-'Choose Housekeeping Genes'!V$12,"")</f>
        <v/>
      </c>
      <c r="BN187" s="22" t="str">
        <f ca="1">IF(ISNUMBER(V187-'Choose Housekeeping Genes'!W$12),V187-'Choose Housekeeping Genes'!W$12,"")</f>
        <v/>
      </c>
      <c r="BO187" s="147" t="str">
        <f t="shared" si="135"/>
        <v>Zfhx2os</v>
      </c>
      <c r="BP187" s="145" t="s">
        <v>72</v>
      </c>
      <c r="BQ187" s="22" t="str">
        <f ca="1">IF(ISNUMBER(Y187-'Choose Housekeeping Genes'!AA$12),Y187-'Choose Housekeeping Genes'!AA$12,"")</f>
        <v/>
      </c>
      <c r="BR187" s="22" t="str">
        <f ca="1">IF(ISNUMBER(Z187-'Choose Housekeeping Genes'!AB$12),Z187-'Choose Housekeeping Genes'!AB$12,"")</f>
        <v/>
      </c>
      <c r="BS187" s="22" t="str">
        <f ca="1">IF(ISNUMBER(AA187-'Choose Housekeeping Genes'!AC$12),AA187-'Choose Housekeeping Genes'!AC$12,"")</f>
        <v/>
      </c>
      <c r="BT187" s="22" t="str">
        <f ca="1">IF(ISNUMBER(AB187-'Choose Housekeeping Genes'!AD$12),AB187-'Choose Housekeeping Genes'!AD$12,"")</f>
        <v/>
      </c>
      <c r="BU187" s="22" t="str">
        <f ca="1">IF(ISNUMBER(AC187-'Choose Housekeeping Genes'!AE$12),AC187-'Choose Housekeeping Genes'!AE$12,"")</f>
        <v/>
      </c>
      <c r="BV187" s="22" t="str">
        <f ca="1">IF(ISNUMBER(AD187-'Choose Housekeeping Genes'!AF$12),AD187-'Choose Housekeeping Genes'!AF$12,"")</f>
        <v/>
      </c>
      <c r="BW187" s="22" t="str">
        <f ca="1">IF(ISNUMBER(AE187-'Choose Housekeeping Genes'!AG$12),AE187-'Choose Housekeeping Genes'!AG$12,"")</f>
        <v/>
      </c>
      <c r="BX187" s="22" t="str">
        <f ca="1">IF(ISNUMBER(AF187-'Choose Housekeeping Genes'!AH$12),AF187-'Choose Housekeeping Genes'!AH$12,"")</f>
        <v/>
      </c>
      <c r="BY187" s="22" t="str">
        <f ca="1">IF(ISNUMBER(AG187-'Choose Housekeeping Genes'!AI$12),AG187-'Choose Housekeeping Genes'!AI$12,"")</f>
        <v/>
      </c>
      <c r="BZ187" s="22" t="str">
        <f ca="1">IF(ISNUMBER(AH187-'Choose Housekeeping Genes'!AJ$12),AH187-'Choose Housekeeping Genes'!AJ$12,"")</f>
        <v/>
      </c>
      <c r="CA187" s="22" t="str">
        <f ca="1">IF(ISNUMBER(AI187-'Choose Housekeeping Genes'!AK$12),AI187-'Choose Housekeeping Genes'!AK$12,"")</f>
        <v/>
      </c>
      <c r="CB187" s="22" t="str">
        <f ca="1">IF(ISNUMBER(AJ187-'Choose Housekeeping Genes'!AL$12),AJ187-'Choose Housekeeping Genes'!AL$12,"")</f>
        <v/>
      </c>
      <c r="CC187" s="22" t="str">
        <f ca="1">IF(ISNUMBER(AK187-'Choose Housekeeping Genes'!AM$12),AK187-'Choose Housekeeping Genes'!AM$12,"")</f>
        <v/>
      </c>
      <c r="CD187" s="22" t="str">
        <f ca="1">IF(ISNUMBER(AL187-'Choose Housekeeping Genes'!AN$12),AL187-'Choose Housekeeping Genes'!AN$12,"")</f>
        <v/>
      </c>
      <c r="CE187" s="22" t="str">
        <f ca="1">IF(ISNUMBER(AM187-'Choose Housekeeping Genes'!AO$12),AM187-'Choose Housekeeping Genes'!AO$12,"")</f>
        <v/>
      </c>
      <c r="CF187" s="22" t="str">
        <f ca="1">IF(ISNUMBER(AN187-'Choose Housekeeping Genes'!AP$12),AN187-'Choose Housekeeping Genes'!AP$12,"")</f>
        <v/>
      </c>
      <c r="CG187" s="22" t="str">
        <f ca="1">IF(ISNUMBER(AO187-'Choose Housekeeping Genes'!AQ$12),AO187-'Choose Housekeeping Genes'!AQ$12,"")</f>
        <v/>
      </c>
      <c r="CH187" s="22" t="str">
        <f ca="1">IF(ISNUMBER(AP187-'Choose Housekeeping Genes'!AR$12),AP187-'Choose Housekeeping Genes'!AR$12,"")</f>
        <v/>
      </c>
      <c r="CI187" s="22" t="str">
        <f ca="1">IF(ISNUMBER(AQ187-'Choose Housekeeping Genes'!AS$12),AQ187-'Choose Housekeeping Genes'!AS$12,"")</f>
        <v/>
      </c>
      <c r="CJ187" s="22" t="str">
        <f ca="1">IF(ISNUMBER(AR187-'Choose Housekeeping Genes'!AT$12),AR187-'Choose Housekeeping Genes'!AT$12,"")</f>
        <v/>
      </c>
      <c r="CK187" s="69" t="e">
        <f t="shared" ca="1" si="93"/>
        <v>#DIV/0!</v>
      </c>
      <c r="CL187" s="148" t="e">
        <f t="shared" ca="1" si="94"/>
        <v>#DIV/0!</v>
      </c>
      <c r="DA187" s="73" t="str">
        <f>'Transcript table'!C195</f>
        <v>Zfhx2os</v>
      </c>
      <c r="DB187" s="21" t="s">
        <v>72</v>
      </c>
      <c r="DC187" s="68" t="str">
        <f t="shared" ca="1" si="95"/>
        <v/>
      </c>
      <c r="DD187" s="68" t="str">
        <f t="shared" ca="1" si="96"/>
        <v/>
      </c>
      <c r="DE187" s="68" t="str">
        <f t="shared" ca="1" si="97"/>
        <v/>
      </c>
      <c r="DF187" s="68" t="str">
        <f t="shared" ca="1" si="98"/>
        <v/>
      </c>
      <c r="DG187" s="68" t="str">
        <f t="shared" ca="1" si="99"/>
        <v/>
      </c>
      <c r="DH187" s="68" t="str">
        <f t="shared" ca="1" si="100"/>
        <v/>
      </c>
      <c r="DI187" s="68" t="str">
        <f t="shared" ca="1" si="101"/>
        <v/>
      </c>
      <c r="DJ187" s="68" t="str">
        <f t="shared" ca="1" si="102"/>
        <v/>
      </c>
      <c r="DK187" s="68" t="str">
        <f t="shared" ca="1" si="103"/>
        <v/>
      </c>
      <c r="DL187" s="68" t="str">
        <f t="shared" ca="1" si="104"/>
        <v/>
      </c>
      <c r="DM187" s="68" t="str">
        <f t="shared" ca="1" si="105"/>
        <v/>
      </c>
      <c r="DN187" s="68" t="str">
        <f t="shared" ca="1" si="106"/>
        <v/>
      </c>
      <c r="DO187" s="68" t="str">
        <f t="shared" ca="1" si="107"/>
        <v/>
      </c>
      <c r="DP187" s="68" t="str">
        <f t="shared" ca="1" si="108"/>
        <v/>
      </c>
      <c r="DQ187" s="68" t="str">
        <f t="shared" ca="1" si="109"/>
        <v/>
      </c>
      <c r="DR187" s="68" t="str">
        <f t="shared" ca="1" si="110"/>
        <v/>
      </c>
      <c r="DS187" s="68" t="str">
        <f t="shared" ca="1" si="111"/>
        <v/>
      </c>
      <c r="DT187" s="68" t="str">
        <f t="shared" ca="1" si="112"/>
        <v/>
      </c>
      <c r="DU187" s="68" t="str">
        <f t="shared" ca="1" si="113"/>
        <v/>
      </c>
      <c r="DV187" s="68" t="str">
        <f t="shared" ca="1" si="114"/>
        <v/>
      </c>
      <c r="DW187" s="146" t="str">
        <f>'Transcript table'!C195</f>
        <v>Zfhx2os</v>
      </c>
      <c r="DX187" s="145" t="s">
        <v>72</v>
      </c>
      <c r="DY187" s="68" t="str">
        <f t="shared" ca="1" si="115"/>
        <v/>
      </c>
      <c r="DZ187" s="68" t="str">
        <f t="shared" ca="1" si="116"/>
        <v/>
      </c>
      <c r="EA187" s="68" t="str">
        <f t="shared" ca="1" si="117"/>
        <v/>
      </c>
      <c r="EB187" s="68" t="str">
        <f t="shared" ca="1" si="118"/>
        <v/>
      </c>
      <c r="EC187" s="68" t="str">
        <f t="shared" ca="1" si="119"/>
        <v/>
      </c>
      <c r="ED187" s="68" t="str">
        <f t="shared" ca="1" si="120"/>
        <v/>
      </c>
      <c r="EE187" s="68" t="str">
        <f t="shared" ca="1" si="121"/>
        <v/>
      </c>
      <c r="EF187" s="68" t="str">
        <f t="shared" ca="1" si="122"/>
        <v/>
      </c>
      <c r="EG187" s="68" t="str">
        <f t="shared" ca="1" si="123"/>
        <v/>
      </c>
      <c r="EH187" s="68" t="str">
        <f t="shared" ca="1" si="124"/>
        <v/>
      </c>
      <c r="EI187" s="68" t="str">
        <f t="shared" ca="1" si="125"/>
        <v/>
      </c>
      <c r="EJ187" s="68" t="str">
        <f t="shared" ca="1" si="126"/>
        <v/>
      </c>
      <c r="EK187" s="68" t="str">
        <f t="shared" ca="1" si="127"/>
        <v/>
      </c>
      <c r="EL187" s="68" t="str">
        <f t="shared" ca="1" si="128"/>
        <v/>
      </c>
      <c r="EM187" s="68" t="str">
        <f t="shared" ca="1" si="129"/>
        <v/>
      </c>
      <c r="EN187" s="68" t="str">
        <f t="shared" ca="1" si="130"/>
        <v/>
      </c>
      <c r="EO187" s="68" t="str">
        <f t="shared" ca="1" si="131"/>
        <v/>
      </c>
      <c r="EP187" s="68" t="str">
        <f t="shared" ca="1" si="132"/>
        <v/>
      </c>
      <c r="EQ187" s="68" t="str">
        <f t="shared" ca="1" si="133"/>
        <v/>
      </c>
      <c r="ER187" s="68" t="str">
        <f t="shared" ca="1" si="134"/>
        <v/>
      </c>
    </row>
    <row r="188" spans="1:148" ht="12.75" customHeight="1">
      <c r="A188" s="139" t="str">
        <f>'Test Sample Data'!A188</f>
        <v>ACTB</v>
      </c>
      <c r="B188" s="141" t="s">
        <v>70</v>
      </c>
      <c r="C188" s="22" t="str">
        <f>IF(SUM('Test Sample Data'!C$3:C$194)&gt;10,IF(AND(ISNUMBER('Test Sample Data'!C188),'Test Sample Data'!C188&lt;35,'Test Sample Data'!C188&gt;0),'Test Sample Data'!C188-'Choose Housekeeping Genes'!D$20,35-'Choose Housekeeping Genes'!D$20),"")</f>
        <v/>
      </c>
      <c r="D188" s="22" t="str">
        <f>IF(SUM('Test Sample Data'!D$3:D$194)&gt;10,IF(AND(ISNUMBER('Test Sample Data'!D188),'Test Sample Data'!D188&lt;35,'Test Sample Data'!D188&gt;0),'Test Sample Data'!D188-'Choose Housekeeping Genes'!E$20,35-'Choose Housekeeping Genes'!E$20),"")</f>
        <v/>
      </c>
      <c r="E188" s="22" t="str">
        <f>IF(SUM('Test Sample Data'!E$3:E$194)&gt;10,IF(AND(ISNUMBER('Test Sample Data'!E188),'Test Sample Data'!E188&lt;35,'Test Sample Data'!E188&gt;0),'Test Sample Data'!E188-'Choose Housekeeping Genes'!F$20,35-'Choose Housekeeping Genes'!F$20),"")</f>
        <v/>
      </c>
      <c r="F188" s="22" t="str">
        <f>IF(SUM('Test Sample Data'!F$3:F$194)&gt;10,IF(AND(ISNUMBER('Test Sample Data'!F188),'Test Sample Data'!F188&lt;35,'Test Sample Data'!F188&gt;0),'Test Sample Data'!F188-'Choose Housekeeping Genes'!G$20,35-'Choose Housekeeping Genes'!G$20),"")</f>
        <v/>
      </c>
      <c r="G188" s="22" t="str">
        <f>IF(SUM('Test Sample Data'!G$3:G$194)&gt;10,IF(AND(ISNUMBER('Test Sample Data'!G188),'Test Sample Data'!G188&lt;35,'Test Sample Data'!G188&gt;0),'Test Sample Data'!G188-'Choose Housekeeping Genes'!H$20,35-'Choose Housekeeping Genes'!H$20),"")</f>
        <v/>
      </c>
      <c r="H188" s="22" t="str">
        <f>IF(SUM('Test Sample Data'!H$3:H$194)&gt;10,IF(AND(ISNUMBER('Test Sample Data'!H188),'Test Sample Data'!H188&lt;35,'Test Sample Data'!H188&gt;0),'Test Sample Data'!H188-'Choose Housekeeping Genes'!I$20,35-'Choose Housekeeping Genes'!I$20),"")</f>
        <v/>
      </c>
      <c r="I188" s="22" t="str">
        <f>IF(SUM('Test Sample Data'!I$3:I$194)&gt;10,IF(AND(ISNUMBER('Test Sample Data'!I188),'Test Sample Data'!I188&lt;35,'Test Sample Data'!I188&gt;0),'Test Sample Data'!I188-'Choose Housekeeping Genes'!J$20,35-'Choose Housekeeping Genes'!J$20),"")</f>
        <v/>
      </c>
      <c r="J188" s="22" t="str">
        <f>IF(SUM('Test Sample Data'!J$3:J$194)&gt;10,IF(AND(ISNUMBER('Test Sample Data'!J188),'Test Sample Data'!J188&lt;35,'Test Sample Data'!J188&gt;0),'Test Sample Data'!J188-'Choose Housekeeping Genes'!K$20,35-'Choose Housekeeping Genes'!K$20),"")</f>
        <v/>
      </c>
      <c r="K188" s="22" t="str">
        <f>IF(SUM('Test Sample Data'!K$3:K$194)&gt;10,IF(AND(ISNUMBER('Test Sample Data'!K188),'Test Sample Data'!K188&lt;35,'Test Sample Data'!K188&gt;0),'Test Sample Data'!K188-'Choose Housekeeping Genes'!L$20,35-'Choose Housekeeping Genes'!L$20),"")</f>
        <v/>
      </c>
      <c r="L188" s="22" t="str">
        <f>IF(SUM('Test Sample Data'!L$3:L$194)&gt;10,IF(AND(ISNUMBER('Test Sample Data'!L188),'Test Sample Data'!L188&lt;35,'Test Sample Data'!L188&gt;0),'Test Sample Data'!L188-'Choose Housekeeping Genes'!M$20,35-'Choose Housekeeping Genes'!M$20),"")</f>
        <v/>
      </c>
      <c r="M188" s="22" t="str">
        <f>IF(SUM('Test Sample Data'!M$3:M$194)&gt;10,IF(AND(ISNUMBER('Test Sample Data'!M188),'Test Sample Data'!M188&lt;35,'Test Sample Data'!M188&gt;0),'Test Sample Data'!M188-'Choose Housekeeping Genes'!N$20,35-'Choose Housekeeping Genes'!N$20),"")</f>
        <v/>
      </c>
      <c r="N188" s="22" t="str">
        <f>IF(SUM('Test Sample Data'!N$3:N$194)&gt;10,IF(AND(ISNUMBER('Test Sample Data'!N188),'Test Sample Data'!N188&lt;35,'Test Sample Data'!N188&gt;0),'Test Sample Data'!N188-'Choose Housekeeping Genes'!O$20,35-'Choose Housekeeping Genes'!O$20),"")</f>
        <v/>
      </c>
      <c r="O188" s="22" t="str">
        <f>IF(SUM('Test Sample Data'!O$3:O$194)&gt;10,IF(AND(ISNUMBER('Test Sample Data'!O188),'Test Sample Data'!O188&lt;35,'Test Sample Data'!O188&gt;0),'Test Sample Data'!O188-'Choose Housekeeping Genes'!P$20,35-'Choose Housekeeping Genes'!P$20),"")</f>
        <v/>
      </c>
      <c r="P188" s="22" t="str">
        <f>IF(SUM('Test Sample Data'!P$3:P$194)&gt;10,IF(AND(ISNUMBER('Test Sample Data'!P188),'Test Sample Data'!P188&lt;35,'Test Sample Data'!P188&gt;0),'Test Sample Data'!P188-'Choose Housekeeping Genes'!Q$20,35-'Choose Housekeeping Genes'!Q$20),"")</f>
        <v/>
      </c>
      <c r="Q188" s="22" t="str">
        <f>IF(SUM('Test Sample Data'!Q$3:Q$194)&gt;10,IF(AND(ISNUMBER('Test Sample Data'!Q188),'Test Sample Data'!Q188&lt;35,'Test Sample Data'!Q188&gt;0),'Test Sample Data'!Q188-'Choose Housekeeping Genes'!R$20,35-'Choose Housekeeping Genes'!R$20),"")</f>
        <v/>
      </c>
      <c r="R188" s="22" t="str">
        <f>IF(SUM('Test Sample Data'!R$3:R$194)&gt;10,IF(AND(ISNUMBER('Test Sample Data'!R188),'Test Sample Data'!R188&lt;35,'Test Sample Data'!R188&gt;0),'Test Sample Data'!R188-'Choose Housekeeping Genes'!S$20,35-'Choose Housekeeping Genes'!S$20),"")</f>
        <v/>
      </c>
      <c r="S188" s="22" t="str">
        <f>IF(SUM('Test Sample Data'!S$3:S$194)&gt;10,IF(AND(ISNUMBER('Test Sample Data'!S188),'Test Sample Data'!S188&lt;35,'Test Sample Data'!S188&gt;0),'Test Sample Data'!S188-'Choose Housekeeping Genes'!T$20,35-'Choose Housekeeping Genes'!T$20),"")</f>
        <v/>
      </c>
      <c r="T188" s="22" t="str">
        <f>IF(SUM('Test Sample Data'!T$3:T$194)&gt;10,IF(AND(ISNUMBER('Test Sample Data'!T188),'Test Sample Data'!T188&lt;35,'Test Sample Data'!T188&gt;0),'Test Sample Data'!T188-'Choose Housekeeping Genes'!U$20,35-'Choose Housekeeping Genes'!U$20),"")</f>
        <v/>
      </c>
      <c r="U188" s="22" t="str">
        <f>IF(SUM('Test Sample Data'!U$3:U$194)&gt;10,IF(AND(ISNUMBER('Test Sample Data'!U188),'Test Sample Data'!U188&lt;35,'Test Sample Data'!U188&gt;0),'Test Sample Data'!U188-'Choose Housekeeping Genes'!V$20,35-'Choose Housekeeping Genes'!V$20),"")</f>
        <v/>
      </c>
      <c r="V188" s="22" t="str">
        <f>IF(SUM('Test Sample Data'!V$3:V$194)&gt;10,IF(AND(ISNUMBER('Test Sample Data'!V188),'Test Sample Data'!V188&lt;35,'Test Sample Data'!V188&gt;0),'Test Sample Data'!V188-'Choose Housekeeping Genes'!W$20,35-'Choose Housekeeping Genes'!W$20),"")</f>
        <v/>
      </c>
      <c r="W188" s="144" t="str">
        <f>'Control Sample Data'!A188</f>
        <v>ACTB</v>
      </c>
      <c r="X188" s="145" t="s">
        <v>70</v>
      </c>
      <c r="Y188" s="22" t="str">
        <f>IF(SUM('Control Sample Data'!C$3:C$194)&gt;10,IF(AND(ISNUMBER('Control Sample Data'!C188),'Control Sample Data'!C188&lt;35,'Control Sample Data'!C188&gt;0),'Control Sample Data'!C188-'Choose Housekeeping Genes'!AA$20,35-'Choose Housekeeping Genes'!AA$20),"")</f>
        <v/>
      </c>
      <c r="Z188" s="22" t="str">
        <f>IF(SUM('Control Sample Data'!D$3:D$194)&gt;10,IF(AND(ISNUMBER('Control Sample Data'!D188),'Control Sample Data'!D188&lt;35,'Control Sample Data'!D188&gt;0),'Control Sample Data'!D188-'Choose Housekeeping Genes'!AB$20,35-'Choose Housekeeping Genes'!AB$20),"")</f>
        <v/>
      </c>
      <c r="AA188" s="22" t="str">
        <f>IF(SUM('Control Sample Data'!E$3:E$194)&gt;10,IF(AND(ISNUMBER('Control Sample Data'!E188),'Control Sample Data'!E188&lt;35,'Control Sample Data'!E188&gt;0),'Control Sample Data'!E188-'Choose Housekeeping Genes'!AC$20,35-'Choose Housekeeping Genes'!AC$20),"")</f>
        <v/>
      </c>
      <c r="AB188" s="22" t="str">
        <f>IF(SUM('Control Sample Data'!F$3:F$194)&gt;10,IF(AND(ISNUMBER('Control Sample Data'!F188),'Control Sample Data'!F188&lt;35,'Control Sample Data'!F188&gt;0),'Control Sample Data'!F188-'Choose Housekeeping Genes'!AD$20,35-'Choose Housekeeping Genes'!AD$20),"")</f>
        <v/>
      </c>
      <c r="AC188" s="22" t="str">
        <f>IF(SUM('Control Sample Data'!G$3:G$194)&gt;10,IF(AND(ISNUMBER('Control Sample Data'!G188),'Control Sample Data'!G188&lt;35,'Control Sample Data'!G188&gt;0),'Control Sample Data'!G188-'Choose Housekeeping Genes'!AE$20,35-'Choose Housekeeping Genes'!AE$20),"")</f>
        <v/>
      </c>
      <c r="AD188" s="22" t="str">
        <f>IF(SUM('Control Sample Data'!H$3:H$194)&gt;10,IF(AND(ISNUMBER('Control Sample Data'!H188),'Control Sample Data'!H188&lt;35,'Control Sample Data'!H188&gt;0),'Control Sample Data'!H188-'Choose Housekeeping Genes'!AF$20,35-'Choose Housekeeping Genes'!AF$20),"")</f>
        <v/>
      </c>
      <c r="AE188" s="22" t="str">
        <f>IF(SUM('Control Sample Data'!I$3:I$194)&gt;10,IF(AND(ISNUMBER('Control Sample Data'!I188),'Control Sample Data'!I188&lt;35,'Control Sample Data'!I188&gt;0),'Control Sample Data'!I188-'Choose Housekeeping Genes'!AG$20,35-'Choose Housekeeping Genes'!AG$20),"")</f>
        <v/>
      </c>
      <c r="AF188" s="22" t="str">
        <f>IF(SUM('Control Sample Data'!J$3:J$194)&gt;10,IF(AND(ISNUMBER('Control Sample Data'!J188),'Control Sample Data'!J188&lt;35,'Control Sample Data'!J188&gt;0),'Control Sample Data'!J188-'Choose Housekeeping Genes'!AH$20,35-'Choose Housekeeping Genes'!AH$20),"")</f>
        <v/>
      </c>
      <c r="AG188" s="22" t="str">
        <f>IF(SUM('Control Sample Data'!K$3:K$194)&gt;10,IF(AND(ISNUMBER('Control Sample Data'!K188),'Control Sample Data'!K188&lt;35,'Control Sample Data'!K188&gt;0),'Control Sample Data'!K188-'Choose Housekeeping Genes'!AI$20,35-'Choose Housekeeping Genes'!AI$20),"")</f>
        <v/>
      </c>
      <c r="AH188" s="22" t="str">
        <f>IF(SUM('Control Sample Data'!L$3:L$194)&gt;10,IF(AND(ISNUMBER('Control Sample Data'!L188),'Control Sample Data'!L188&lt;35,'Control Sample Data'!L188&gt;0),'Control Sample Data'!L188-'Choose Housekeeping Genes'!AJ$20,35-'Choose Housekeeping Genes'!AJ$20),"")</f>
        <v/>
      </c>
      <c r="AI188" s="22" t="str">
        <f>IF(SUM('Control Sample Data'!M$3:M$194)&gt;10,IF(AND(ISNUMBER('Control Sample Data'!M188),'Control Sample Data'!M188&lt;35,'Control Sample Data'!M188&gt;0),'Control Sample Data'!M188-'Choose Housekeeping Genes'!AK$20,35-'Choose Housekeeping Genes'!AK$20),"")</f>
        <v/>
      </c>
      <c r="AJ188" s="22" t="str">
        <f>IF(SUM('Control Sample Data'!N$3:N$194)&gt;10,IF(AND(ISNUMBER('Control Sample Data'!N188),'Control Sample Data'!N188&lt;35,'Control Sample Data'!N188&gt;0),'Control Sample Data'!N188-'Choose Housekeeping Genes'!AL$20,35-'Choose Housekeeping Genes'!AL$20),"")</f>
        <v/>
      </c>
      <c r="AK188" s="22" t="str">
        <f>IF(SUM('Control Sample Data'!O$3:O$194)&gt;10,IF(AND(ISNUMBER('Control Sample Data'!O188),'Control Sample Data'!O188&lt;35,'Control Sample Data'!O188&gt;0),'Control Sample Data'!O188-'Choose Housekeeping Genes'!AM$20,35-'Choose Housekeeping Genes'!AM$20),"")</f>
        <v/>
      </c>
      <c r="AL188" s="22" t="str">
        <f>IF(SUM('Control Sample Data'!P$3:P$194)&gt;10,IF(AND(ISNUMBER('Control Sample Data'!P188),'Control Sample Data'!P188&lt;35,'Control Sample Data'!P188&gt;0),'Control Sample Data'!P188-'Choose Housekeeping Genes'!AN$20,35-'Choose Housekeeping Genes'!AN$20),"")</f>
        <v/>
      </c>
      <c r="AM188" s="22" t="str">
        <f>IF(SUM('Control Sample Data'!Q$3:Q$194)&gt;10,IF(AND(ISNUMBER('Control Sample Data'!Q188),'Control Sample Data'!Q188&lt;35,'Control Sample Data'!Q188&gt;0),'Control Sample Data'!Q188-'Choose Housekeeping Genes'!AO$20,35-'Choose Housekeeping Genes'!AO$20),"")</f>
        <v/>
      </c>
      <c r="AN188" s="22" t="str">
        <f>IF(SUM('Control Sample Data'!R$3:R$194)&gt;10,IF(AND(ISNUMBER('Control Sample Data'!R188),'Control Sample Data'!R188&lt;35,'Control Sample Data'!R188&gt;0),'Control Sample Data'!R188-'Choose Housekeeping Genes'!AP$20,35-'Choose Housekeeping Genes'!AP$20),"")</f>
        <v/>
      </c>
      <c r="AO188" s="22" t="str">
        <f>IF(SUM('Control Sample Data'!S$3:S$194)&gt;10,IF(AND(ISNUMBER('Control Sample Data'!S188),'Control Sample Data'!S188&lt;35,'Control Sample Data'!S188&gt;0),'Control Sample Data'!S188-'Choose Housekeeping Genes'!AQ$20,35-'Choose Housekeeping Genes'!AQ$20),"")</f>
        <v/>
      </c>
      <c r="AP188" s="22" t="str">
        <f>IF(SUM('Control Sample Data'!T$3:T$194)&gt;10,IF(AND(ISNUMBER('Control Sample Data'!T188),'Control Sample Data'!T188&lt;35,'Control Sample Data'!T188&gt;0),'Control Sample Data'!T188-'Choose Housekeeping Genes'!AR$20,35-'Choose Housekeeping Genes'!AR$20),"")</f>
        <v/>
      </c>
      <c r="AQ188" s="22" t="str">
        <f>IF(SUM('Control Sample Data'!U$3:U$194)&gt;10,IF(AND(ISNUMBER('Control Sample Data'!U188),'Control Sample Data'!U188&lt;35,'Control Sample Data'!U188&gt;0),'Control Sample Data'!U188-'Choose Housekeeping Genes'!AS$20,35-'Choose Housekeeping Genes'!AS$20),"")</f>
        <v/>
      </c>
      <c r="AR188" s="22" t="str">
        <f>IF(SUM('Control Sample Data'!V$3:V$194)&gt;10,IF(AND(ISNUMBER('Control Sample Data'!V188),'Control Sample Data'!V188&lt;35,'Control Sample Data'!V188&gt;0),'Control Sample Data'!V188-'Choose Housekeeping Genes'!AT$20,35-'Choose Housekeeping Genes'!AT$20),"")</f>
        <v/>
      </c>
      <c r="AS188" s="73" t="str">
        <f>'Control Sample Data'!A188</f>
        <v>ACTB</v>
      </c>
      <c r="AT188" s="21" t="s">
        <v>70</v>
      </c>
      <c r="AU188" s="22" t="str">
        <f ca="1">IF(ISNUMBER(C188-'Choose Housekeeping Genes'!D$12),C188-'Choose Housekeeping Genes'!D$12,"")</f>
        <v/>
      </c>
      <c r="AV188" s="22" t="str">
        <f ca="1">IF(ISNUMBER(D188-'Choose Housekeeping Genes'!E$12),D188-'Choose Housekeeping Genes'!E$12,"")</f>
        <v/>
      </c>
      <c r="AW188" s="22" t="str">
        <f ca="1">IF(ISNUMBER(E188-'Choose Housekeeping Genes'!F$12),E188-'Choose Housekeeping Genes'!F$12,"")</f>
        <v/>
      </c>
      <c r="AX188" s="22" t="str">
        <f ca="1">IF(ISNUMBER(F188-'Choose Housekeeping Genes'!G$12),F188-'Choose Housekeeping Genes'!G$12,"")</f>
        <v/>
      </c>
      <c r="AY188" s="22" t="str">
        <f ca="1">IF(ISNUMBER(G188-'Choose Housekeeping Genes'!H$12),G188-'Choose Housekeeping Genes'!H$12,"")</f>
        <v/>
      </c>
      <c r="AZ188" s="22" t="str">
        <f ca="1">IF(ISNUMBER(H188-'Choose Housekeeping Genes'!I$12),H188-'Choose Housekeeping Genes'!I$12,"")</f>
        <v/>
      </c>
      <c r="BA188" s="22" t="str">
        <f ca="1">IF(ISNUMBER(I188-'Choose Housekeeping Genes'!J$12),I188-'Choose Housekeeping Genes'!J$12,"")</f>
        <v/>
      </c>
      <c r="BB188" s="22" t="str">
        <f ca="1">IF(ISNUMBER(J188-'Choose Housekeeping Genes'!K$12),J188-'Choose Housekeeping Genes'!K$12,"")</f>
        <v/>
      </c>
      <c r="BC188" s="22" t="str">
        <f ca="1">IF(ISNUMBER(K188-'Choose Housekeeping Genes'!L$12),K188-'Choose Housekeeping Genes'!L$12,"")</f>
        <v/>
      </c>
      <c r="BD188" s="22" t="str">
        <f ca="1">IF(ISNUMBER(L188-'Choose Housekeeping Genes'!M$12),L188-'Choose Housekeeping Genes'!M$12,"")</f>
        <v/>
      </c>
      <c r="BE188" s="22" t="str">
        <f ca="1">IF(ISNUMBER(M188-'Choose Housekeeping Genes'!N$12),M188-'Choose Housekeeping Genes'!N$12,"")</f>
        <v/>
      </c>
      <c r="BF188" s="22" t="str">
        <f ca="1">IF(ISNUMBER(N188-'Choose Housekeeping Genes'!O$12),N188-'Choose Housekeeping Genes'!O$12,"")</f>
        <v/>
      </c>
      <c r="BG188" s="22" t="str">
        <f ca="1">IF(ISNUMBER(O188-'Choose Housekeeping Genes'!P$12),O188-'Choose Housekeeping Genes'!P$12,"")</f>
        <v/>
      </c>
      <c r="BH188" s="22" t="str">
        <f ca="1">IF(ISNUMBER(P188-'Choose Housekeeping Genes'!Q$12),P188-'Choose Housekeeping Genes'!Q$12,"")</f>
        <v/>
      </c>
      <c r="BI188" s="22" t="str">
        <f ca="1">IF(ISNUMBER(Q188-'Choose Housekeeping Genes'!R$12),Q188-'Choose Housekeeping Genes'!R$12,"")</f>
        <v/>
      </c>
      <c r="BJ188" s="22" t="str">
        <f ca="1">IF(ISNUMBER(R188-'Choose Housekeeping Genes'!S$12),R188-'Choose Housekeeping Genes'!S$12,"")</f>
        <v/>
      </c>
      <c r="BK188" s="22" t="str">
        <f ca="1">IF(ISNUMBER(S188-'Choose Housekeeping Genes'!T$12),S188-'Choose Housekeeping Genes'!T$12,"")</f>
        <v/>
      </c>
      <c r="BL188" s="22" t="str">
        <f ca="1">IF(ISNUMBER(T188-'Choose Housekeeping Genes'!U$12),T188-'Choose Housekeeping Genes'!U$12,"")</f>
        <v/>
      </c>
      <c r="BM188" s="22" t="str">
        <f ca="1">IF(ISNUMBER(U188-'Choose Housekeeping Genes'!V$12),U188-'Choose Housekeeping Genes'!V$12,"")</f>
        <v/>
      </c>
      <c r="BN188" s="22" t="str">
        <f ca="1">IF(ISNUMBER(V188-'Choose Housekeeping Genes'!W$12),V188-'Choose Housekeeping Genes'!W$12,"")</f>
        <v/>
      </c>
      <c r="BO188" s="147" t="str">
        <f t="shared" si="135"/>
        <v>ACTB</v>
      </c>
      <c r="BP188" s="145" t="s">
        <v>70</v>
      </c>
      <c r="BQ188" s="22" t="str">
        <f ca="1">IF(ISNUMBER(Y188-'Choose Housekeeping Genes'!AA$12),Y188-'Choose Housekeeping Genes'!AA$12,"")</f>
        <v/>
      </c>
      <c r="BR188" s="22" t="str">
        <f ca="1">IF(ISNUMBER(Z188-'Choose Housekeeping Genes'!AB$12),Z188-'Choose Housekeeping Genes'!AB$12,"")</f>
        <v/>
      </c>
      <c r="BS188" s="22" t="str">
        <f ca="1">IF(ISNUMBER(AA188-'Choose Housekeeping Genes'!AC$12),AA188-'Choose Housekeeping Genes'!AC$12,"")</f>
        <v/>
      </c>
      <c r="BT188" s="22" t="str">
        <f ca="1">IF(ISNUMBER(AB188-'Choose Housekeeping Genes'!AD$12),AB188-'Choose Housekeeping Genes'!AD$12,"")</f>
        <v/>
      </c>
      <c r="BU188" s="22" t="str">
        <f ca="1">IF(ISNUMBER(AC188-'Choose Housekeeping Genes'!AE$12),AC188-'Choose Housekeeping Genes'!AE$12,"")</f>
        <v/>
      </c>
      <c r="BV188" s="22" t="str">
        <f ca="1">IF(ISNUMBER(AD188-'Choose Housekeeping Genes'!AF$12),AD188-'Choose Housekeeping Genes'!AF$12,"")</f>
        <v/>
      </c>
      <c r="BW188" s="22" t="str">
        <f ca="1">IF(ISNUMBER(AE188-'Choose Housekeeping Genes'!AG$12),AE188-'Choose Housekeeping Genes'!AG$12,"")</f>
        <v/>
      </c>
      <c r="BX188" s="22" t="str">
        <f ca="1">IF(ISNUMBER(AF188-'Choose Housekeeping Genes'!AH$12),AF188-'Choose Housekeeping Genes'!AH$12,"")</f>
        <v/>
      </c>
      <c r="BY188" s="22" t="str">
        <f ca="1">IF(ISNUMBER(AG188-'Choose Housekeeping Genes'!AI$12),AG188-'Choose Housekeeping Genes'!AI$12,"")</f>
        <v/>
      </c>
      <c r="BZ188" s="22" t="str">
        <f ca="1">IF(ISNUMBER(AH188-'Choose Housekeeping Genes'!AJ$12),AH188-'Choose Housekeeping Genes'!AJ$12,"")</f>
        <v/>
      </c>
      <c r="CA188" s="22" t="str">
        <f ca="1">IF(ISNUMBER(AI188-'Choose Housekeeping Genes'!AK$12),AI188-'Choose Housekeeping Genes'!AK$12,"")</f>
        <v/>
      </c>
      <c r="CB188" s="22" t="str">
        <f ca="1">IF(ISNUMBER(AJ188-'Choose Housekeeping Genes'!AL$12),AJ188-'Choose Housekeeping Genes'!AL$12,"")</f>
        <v/>
      </c>
      <c r="CC188" s="22" t="str">
        <f ca="1">IF(ISNUMBER(AK188-'Choose Housekeeping Genes'!AM$12),AK188-'Choose Housekeeping Genes'!AM$12,"")</f>
        <v/>
      </c>
      <c r="CD188" s="22" t="str">
        <f ca="1">IF(ISNUMBER(AL188-'Choose Housekeeping Genes'!AN$12),AL188-'Choose Housekeeping Genes'!AN$12,"")</f>
        <v/>
      </c>
      <c r="CE188" s="22" t="str">
        <f ca="1">IF(ISNUMBER(AM188-'Choose Housekeeping Genes'!AO$12),AM188-'Choose Housekeeping Genes'!AO$12,"")</f>
        <v/>
      </c>
      <c r="CF188" s="22" t="str">
        <f ca="1">IF(ISNUMBER(AN188-'Choose Housekeeping Genes'!AP$12),AN188-'Choose Housekeeping Genes'!AP$12,"")</f>
        <v/>
      </c>
      <c r="CG188" s="22" t="str">
        <f ca="1">IF(ISNUMBER(AO188-'Choose Housekeeping Genes'!AQ$12),AO188-'Choose Housekeeping Genes'!AQ$12,"")</f>
        <v/>
      </c>
      <c r="CH188" s="22" t="str">
        <f ca="1">IF(ISNUMBER(AP188-'Choose Housekeeping Genes'!AR$12),AP188-'Choose Housekeeping Genes'!AR$12,"")</f>
        <v/>
      </c>
      <c r="CI188" s="22" t="str">
        <f ca="1">IF(ISNUMBER(AQ188-'Choose Housekeeping Genes'!AS$12),AQ188-'Choose Housekeeping Genes'!AS$12,"")</f>
        <v/>
      </c>
      <c r="CJ188" s="22" t="str">
        <f ca="1">IF(ISNUMBER(AR188-'Choose Housekeeping Genes'!AT$12),AR188-'Choose Housekeeping Genes'!AT$12,"")</f>
        <v/>
      </c>
      <c r="CK188" s="69" t="e">
        <f t="shared" ca="1" si="93"/>
        <v>#DIV/0!</v>
      </c>
      <c r="CL188" s="148" t="e">
        <f t="shared" ca="1" si="94"/>
        <v>#DIV/0!</v>
      </c>
      <c r="DA188" s="73" t="str">
        <f>'Transcript table'!C196</f>
        <v>ACTB</v>
      </c>
      <c r="DB188" s="21" t="s">
        <v>70</v>
      </c>
      <c r="DC188" s="68" t="str">
        <f t="shared" ca="1" si="95"/>
        <v/>
      </c>
      <c r="DD188" s="68" t="str">
        <f t="shared" ca="1" si="96"/>
        <v/>
      </c>
      <c r="DE188" s="68" t="str">
        <f t="shared" ca="1" si="97"/>
        <v/>
      </c>
      <c r="DF188" s="68" t="str">
        <f t="shared" ca="1" si="98"/>
        <v/>
      </c>
      <c r="DG188" s="68" t="str">
        <f t="shared" ca="1" si="99"/>
        <v/>
      </c>
      <c r="DH188" s="68" t="str">
        <f t="shared" ca="1" si="100"/>
        <v/>
      </c>
      <c r="DI188" s="68" t="str">
        <f t="shared" ca="1" si="101"/>
        <v/>
      </c>
      <c r="DJ188" s="68" t="str">
        <f t="shared" ca="1" si="102"/>
        <v/>
      </c>
      <c r="DK188" s="68" t="str">
        <f t="shared" ca="1" si="103"/>
        <v/>
      </c>
      <c r="DL188" s="68" t="str">
        <f t="shared" ca="1" si="104"/>
        <v/>
      </c>
      <c r="DM188" s="68" t="str">
        <f t="shared" ca="1" si="105"/>
        <v/>
      </c>
      <c r="DN188" s="68" t="str">
        <f t="shared" ca="1" si="106"/>
        <v/>
      </c>
      <c r="DO188" s="68" t="str">
        <f t="shared" ca="1" si="107"/>
        <v/>
      </c>
      <c r="DP188" s="68" t="str">
        <f t="shared" ca="1" si="108"/>
        <v/>
      </c>
      <c r="DQ188" s="68" t="str">
        <f t="shared" ca="1" si="109"/>
        <v/>
      </c>
      <c r="DR188" s="68" t="str">
        <f t="shared" ca="1" si="110"/>
        <v/>
      </c>
      <c r="DS188" s="68" t="str">
        <f t="shared" ca="1" si="111"/>
        <v/>
      </c>
      <c r="DT188" s="68" t="str">
        <f t="shared" ca="1" si="112"/>
        <v/>
      </c>
      <c r="DU188" s="68" t="str">
        <f t="shared" ca="1" si="113"/>
        <v/>
      </c>
      <c r="DV188" s="68" t="str">
        <f t="shared" ca="1" si="114"/>
        <v/>
      </c>
      <c r="DW188" s="146" t="str">
        <f>'Transcript table'!C196</f>
        <v>ACTB</v>
      </c>
      <c r="DX188" s="145" t="s">
        <v>70</v>
      </c>
      <c r="DY188" s="68" t="str">
        <f t="shared" ca="1" si="115"/>
        <v/>
      </c>
      <c r="DZ188" s="68" t="str">
        <f t="shared" ca="1" si="116"/>
        <v/>
      </c>
      <c r="EA188" s="68" t="str">
        <f t="shared" ca="1" si="117"/>
        <v/>
      </c>
      <c r="EB188" s="68" t="str">
        <f t="shared" ca="1" si="118"/>
        <v/>
      </c>
      <c r="EC188" s="68" t="str">
        <f t="shared" ca="1" si="119"/>
        <v/>
      </c>
      <c r="ED188" s="68" t="str">
        <f t="shared" ca="1" si="120"/>
        <v/>
      </c>
      <c r="EE188" s="68" t="str">
        <f t="shared" ca="1" si="121"/>
        <v/>
      </c>
      <c r="EF188" s="68" t="str">
        <f t="shared" ca="1" si="122"/>
        <v/>
      </c>
      <c r="EG188" s="68" t="str">
        <f t="shared" ca="1" si="123"/>
        <v/>
      </c>
      <c r="EH188" s="68" t="str">
        <f t="shared" ca="1" si="124"/>
        <v/>
      </c>
      <c r="EI188" s="68" t="str">
        <f t="shared" ca="1" si="125"/>
        <v/>
      </c>
      <c r="EJ188" s="68" t="str">
        <f t="shared" ca="1" si="126"/>
        <v/>
      </c>
      <c r="EK188" s="68" t="str">
        <f t="shared" ca="1" si="127"/>
        <v/>
      </c>
      <c r="EL188" s="68" t="str">
        <f t="shared" ca="1" si="128"/>
        <v/>
      </c>
      <c r="EM188" s="68" t="str">
        <f t="shared" ca="1" si="129"/>
        <v/>
      </c>
      <c r="EN188" s="68" t="str">
        <f t="shared" ca="1" si="130"/>
        <v/>
      </c>
      <c r="EO188" s="68" t="str">
        <f t="shared" ca="1" si="131"/>
        <v/>
      </c>
      <c r="EP188" s="68" t="str">
        <f t="shared" ca="1" si="132"/>
        <v/>
      </c>
      <c r="EQ188" s="68" t="str">
        <f t="shared" ca="1" si="133"/>
        <v/>
      </c>
      <c r="ER188" s="68" t="str">
        <f t="shared" ca="1" si="134"/>
        <v/>
      </c>
    </row>
    <row r="189" spans="1:148" ht="12.75" customHeight="1">
      <c r="A189" s="139" t="str">
        <f>'Test Sample Data'!A189</f>
        <v>GAPDH</v>
      </c>
      <c r="B189" s="141" t="s">
        <v>68</v>
      </c>
      <c r="C189" s="22" t="str">
        <f>IF(SUM('Test Sample Data'!C$3:C$194)&gt;10,IF(AND(ISNUMBER('Test Sample Data'!C189),'Test Sample Data'!C189&lt;35,'Test Sample Data'!C189&gt;0),'Test Sample Data'!C189-'Choose Housekeeping Genes'!D$20,35-'Choose Housekeeping Genes'!D$20),"")</f>
        <v/>
      </c>
      <c r="D189" s="22" t="str">
        <f>IF(SUM('Test Sample Data'!D$3:D$194)&gt;10,IF(AND(ISNUMBER('Test Sample Data'!D189),'Test Sample Data'!D189&lt;35,'Test Sample Data'!D189&gt;0),'Test Sample Data'!D189-'Choose Housekeeping Genes'!E$20,35-'Choose Housekeeping Genes'!E$20),"")</f>
        <v/>
      </c>
      <c r="E189" s="22" t="str">
        <f>IF(SUM('Test Sample Data'!E$3:E$194)&gt;10,IF(AND(ISNUMBER('Test Sample Data'!E189),'Test Sample Data'!E189&lt;35,'Test Sample Data'!E189&gt;0),'Test Sample Data'!E189-'Choose Housekeeping Genes'!F$20,35-'Choose Housekeeping Genes'!F$20),"")</f>
        <v/>
      </c>
      <c r="F189" s="22" t="str">
        <f>IF(SUM('Test Sample Data'!F$3:F$194)&gt;10,IF(AND(ISNUMBER('Test Sample Data'!F189),'Test Sample Data'!F189&lt;35,'Test Sample Data'!F189&gt;0),'Test Sample Data'!F189-'Choose Housekeeping Genes'!G$20,35-'Choose Housekeeping Genes'!G$20),"")</f>
        <v/>
      </c>
      <c r="G189" s="22" t="str">
        <f>IF(SUM('Test Sample Data'!G$3:G$194)&gt;10,IF(AND(ISNUMBER('Test Sample Data'!G189),'Test Sample Data'!G189&lt;35,'Test Sample Data'!G189&gt;0),'Test Sample Data'!G189-'Choose Housekeeping Genes'!H$20,35-'Choose Housekeeping Genes'!H$20),"")</f>
        <v/>
      </c>
      <c r="H189" s="22" t="str">
        <f>IF(SUM('Test Sample Data'!H$3:H$194)&gt;10,IF(AND(ISNUMBER('Test Sample Data'!H189),'Test Sample Data'!H189&lt;35,'Test Sample Data'!H189&gt;0),'Test Sample Data'!H189-'Choose Housekeeping Genes'!I$20,35-'Choose Housekeeping Genes'!I$20),"")</f>
        <v/>
      </c>
      <c r="I189" s="22" t="str">
        <f>IF(SUM('Test Sample Data'!I$3:I$194)&gt;10,IF(AND(ISNUMBER('Test Sample Data'!I189),'Test Sample Data'!I189&lt;35,'Test Sample Data'!I189&gt;0),'Test Sample Data'!I189-'Choose Housekeeping Genes'!J$20,35-'Choose Housekeeping Genes'!J$20),"")</f>
        <v/>
      </c>
      <c r="J189" s="22" t="str">
        <f>IF(SUM('Test Sample Data'!J$3:J$194)&gt;10,IF(AND(ISNUMBER('Test Sample Data'!J189),'Test Sample Data'!J189&lt;35,'Test Sample Data'!J189&gt;0),'Test Sample Data'!J189-'Choose Housekeeping Genes'!K$20,35-'Choose Housekeeping Genes'!K$20),"")</f>
        <v/>
      </c>
      <c r="K189" s="22" t="str">
        <f>IF(SUM('Test Sample Data'!K$3:K$194)&gt;10,IF(AND(ISNUMBER('Test Sample Data'!K189),'Test Sample Data'!K189&lt;35,'Test Sample Data'!K189&gt;0),'Test Sample Data'!K189-'Choose Housekeeping Genes'!L$20,35-'Choose Housekeeping Genes'!L$20),"")</f>
        <v/>
      </c>
      <c r="L189" s="22" t="str">
        <f>IF(SUM('Test Sample Data'!L$3:L$194)&gt;10,IF(AND(ISNUMBER('Test Sample Data'!L189),'Test Sample Data'!L189&lt;35,'Test Sample Data'!L189&gt;0),'Test Sample Data'!L189-'Choose Housekeeping Genes'!M$20,35-'Choose Housekeeping Genes'!M$20),"")</f>
        <v/>
      </c>
      <c r="M189" s="22" t="str">
        <f>IF(SUM('Test Sample Data'!M$3:M$194)&gt;10,IF(AND(ISNUMBER('Test Sample Data'!M189),'Test Sample Data'!M189&lt;35,'Test Sample Data'!M189&gt;0),'Test Sample Data'!M189-'Choose Housekeeping Genes'!N$20,35-'Choose Housekeeping Genes'!N$20),"")</f>
        <v/>
      </c>
      <c r="N189" s="22" t="str">
        <f>IF(SUM('Test Sample Data'!N$3:N$194)&gt;10,IF(AND(ISNUMBER('Test Sample Data'!N189),'Test Sample Data'!N189&lt;35,'Test Sample Data'!N189&gt;0),'Test Sample Data'!N189-'Choose Housekeeping Genes'!O$20,35-'Choose Housekeeping Genes'!O$20),"")</f>
        <v/>
      </c>
      <c r="O189" s="22" t="str">
        <f>IF(SUM('Test Sample Data'!O$3:O$194)&gt;10,IF(AND(ISNUMBER('Test Sample Data'!O189),'Test Sample Data'!O189&lt;35,'Test Sample Data'!O189&gt;0),'Test Sample Data'!O189-'Choose Housekeeping Genes'!P$20,35-'Choose Housekeeping Genes'!P$20),"")</f>
        <v/>
      </c>
      <c r="P189" s="22" t="str">
        <f>IF(SUM('Test Sample Data'!P$3:P$194)&gt;10,IF(AND(ISNUMBER('Test Sample Data'!P189),'Test Sample Data'!P189&lt;35,'Test Sample Data'!P189&gt;0),'Test Sample Data'!P189-'Choose Housekeeping Genes'!Q$20,35-'Choose Housekeeping Genes'!Q$20),"")</f>
        <v/>
      </c>
      <c r="Q189" s="22" t="str">
        <f>IF(SUM('Test Sample Data'!Q$3:Q$194)&gt;10,IF(AND(ISNUMBER('Test Sample Data'!Q189),'Test Sample Data'!Q189&lt;35,'Test Sample Data'!Q189&gt;0),'Test Sample Data'!Q189-'Choose Housekeeping Genes'!R$20,35-'Choose Housekeeping Genes'!R$20),"")</f>
        <v/>
      </c>
      <c r="R189" s="22" t="str">
        <f>IF(SUM('Test Sample Data'!R$3:R$194)&gt;10,IF(AND(ISNUMBER('Test Sample Data'!R189),'Test Sample Data'!R189&lt;35,'Test Sample Data'!R189&gt;0),'Test Sample Data'!R189-'Choose Housekeeping Genes'!S$20,35-'Choose Housekeeping Genes'!S$20),"")</f>
        <v/>
      </c>
      <c r="S189" s="22" t="str">
        <f>IF(SUM('Test Sample Data'!S$3:S$194)&gt;10,IF(AND(ISNUMBER('Test Sample Data'!S189),'Test Sample Data'!S189&lt;35,'Test Sample Data'!S189&gt;0),'Test Sample Data'!S189-'Choose Housekeeping Genes'!T$20,35-'Choose Housekeeping Genes'!T$20),"")</f>
        <v/>
      </c>
      <c r="T189" s="22" t="str">
        <f>IF(SUM('Test Sample Data'!T$3:T$194)&gt;10,IF(AND(ISNUMBER('Test Sample Data'!T189),'Test Sample Data'!T189&lt;35,'Test Sample Data'!T189&gt;0),'Test Sample Data'!T189-'Choose Housekeeping Genes'!U$20,35-'Choose Housekeeping Genes'!U$20),"")</f>
        <v/>
      </c>
      <c r="U189" s="22" t="str">
        <f>IF(SUM('Test Sample Data'!U$3:U$194)&gt;10,IF(AND(ISNUMBER('Test Sample Data'!U189),'Test Sample Data'!U189&lt;35,'Test Sample Data'!U189&gt;0),'Test Sample Data'!U189-'Choose Housekeeping Genes'!V$20,35-'Choose Housekeeping Genes'!V$20),"")</f>
        <v/>
      </c>
      <c r="V189" s="22" t="str">
        <f>IF(SUM('Test Sample Data'!V$3:V$194)&gt;10,IF(AND(ISNUMBER('Test Sample Data'!V189),'Test Sample Data'!V189&lt;35,'Test Sample Data'!V189&gt;0),'Test Sample Data'!V189-'Choose Housekeeping Genes'!W$20,35-'Choose Housekeeping Genes'!W$20),"")</f>
        <v/>
      </c>
      <c r="W189" s="144" t="str">
        <f>'Control Sample Data'!A189</f>
        <v>GAPDH</v>
      </c>
      <c r="X189" s="145" t="s">
        <v>68</v>
      </c>
      <c r="Y189" s="22" t="str">
        <f>IF(SUM('Control Sample Data'!C$3:C$194)&gt;10,IF(AND(ISNUMBER('Control Sample Data'!C189),'Control Sample Data'!C189&lt;35,'Control Sample Data'!C189&gt;0),'Control Sample Data'!C189-'Choose Housekeeping Genes'!AA$20,35-'Choose Housekeeping Genes'!AA$20),"")</f>
        <v/>
      </c>
      <c r="Z189" s="22" t="str">
        <f>IF(SUM('Control Sample Data'!D$3:D$194)&gt;10,IF(AND(ISNUMBER('Control Sample Data'!D189),'Control Sample Data'!D189&lt;35,'Control Sample Data'!D189&gt;0),'Control Sample Data'!D189-'Choose Housekeeping Genes'!AB$20,35-'Choose Housekeeping Genes'!AB$20),"")</f>
        <v/>
      </c>
      <c r="AA189" s="22" t="str">
        <f>IF(SUM('Control Sample Data'!E$3:E$194)&gt;10,IF(AND(ISNUMBER('Control Sample Data'!E189),'Control Sample Data'!E189&lt;35,'Control Sample Data'!E189&gt;0),'Control Sample Data'!E189-'Choose Housekeeping Genes'!AC$20,35-'Choose Housekeeping Genes'!AC$20),"")</f>
        <v/>
      </c>
      <c r="AB189" s="22" t="str">
        <f>IF(SUM('Control Sample Data'!F$3:F$194)&gt;10,IF(AND(ISNUMBER('Control Sample Data'!F189),'Control Sample Data'!F189&lt;35,'Control Sample Data'!F189&gt;0),'Control Sample Data'!F189-'Choose Housekeeping Genes'!AD$20,35-'Choose Housekeeping Genes'!AD$20),"")</f>
        <v/>
      </c>
      <c r="AC189" s="22" t="str">
        <f>IF(SUM('Control Sample Data'!G$3:G$194)&gt;10,IF(AND(ISNUMBER('Control Sample Data'!G189),'Control Sample Data'!G189&lt;35,'Control Sample Data'!G189&gt;0),'Control Sample Data'!G189-'Choose Housekeeping Genes'!AE$20,35-'Choose Housekeeping Genes'!AE$20),"")</f>
        <v/>
      </c>
      <c r="AD189" s="22" t="str">
        <f>IF(SUM('Control Sample Data'!H$3:H$194)&gt;10,IF(AND(ISNUMBER('Control Sample Data'!H189),'Control Sample Data'!H189&lt;35,'Control Sample Data'!H189&gt;0),'Control Sample Data'!H189-'Choose Housekeeping Genes'!AF$20,35-'Choose Housekeeping Genes'!AF$20),"")</f>
        <v/>
      </c>
      <c r="AE189" s="22" t="str">
        <f>IF(SUM('Control Sample Data'!I$3:I$194)&gt;10,IF(AND(ISNUMBER('Control Sample Data'!I189),'Control Sample Data'!I189&lt;35,'Control Sample Data'!I189&gt;0),'Control Sample Data'!I189-'Choose Housekeeping Genes'!AG$20,35-'Choose Housekeeping Genes'!AG$20),"")</f>
        <v/>
      </c>
      <c r="AF189" s="22" t="str">
        <f>IF(SUM('Control Sample Data'!J$3:J$194)&gt;10,IF(AND(ISNUMBER('Control Sample Data'!J189),'Control Sample Data'!J189&lt;35,'Control Sample Data'!J189&gt;0),'Control Sample Data'!J189-'Choose Housekeeping Genes'!AH$20,35-'Choose Housekeeping Genes'!AH$20),"")</f>
        <v/>
      </c>
      <c r="AG189" s="22" t="str">
        <f>IF(SUM('Control Sample Data'!K$3:K$194)&gt;10,IF(AND(ISNUMBER('Control Sample Data'!K189),'Control Sample Data'!K189&lt;35,'Control Sample Data'!K189&gt;0),'Control Sample Data'!K189-'Choose Housekeeping Genes'!AI$20,35-'Choose Housekeeping Genes'!AI$20),"")</f>
        <v/>
      </c>
      <c r="AH189" s="22" t="str">
        <f>IF(SUM('Control Sample Data'!L$3:L$194)&gt;10,IF(AND(ISNUMBER('Control Sample Data'!L189),'Control Sample Data'!L189&lt;35,'Control Sample Data'!L189&gt;0),'Control Sample Data'!L189-'Choose Housekeeping Genes'!AJ$20,35-'Choose Housekeeping Genes'!AJ$20),"")</f>
        <v/>
      </c>
      <c r="AI189" s="22" t="str">
        <f>IF(SUM('Control Sample Data'!M$3:M$194)&gt;10,IF(AND(ISNUMBER('Control Sample Data'!M189),'Control Sample Data'!M189&lt;35,'Control Sample Data'!M189&gt;0),'Control Sample Data'!M189-'Choose Housekeeping Genes'!AK$20,35-'Choose Housekeeping Genes'!AK$20),"")</f>
        <v/>
      </c>
      <c r="AJ189" s="22" t="str">
        <f>IF(SUM('Control Sample Data'!N$3:N$194)&gt;10,IF(AND(ISNUMBER('Control Sample Data'!N189),'Control Sample Data'!N189&lt;35,'Control Sample Data'!N189&gt;0),'Control Sample Data'!N189-'Choose Housekeeping Genes'!AL$20,35-'Choose Housekeeping Genes'!AL$20),"")</f>
        <v/>
      </c>
      <c r="AK189" s="22" t="str">
        <f>IF(SUM('Control Sample Data'!O$3:O$194)&gt;10,IF(AND(ISNUMBER('Control Sample Data'!O189),'Control Sample Data'!O189&lt;35,'Control Sample Data'!O189&gt;0),'Control Sample Data'!O189-'Choose Housekeeping Genes'!AM$20,35-'Choose Housekeeping Genes'!AM$20),"")</f>
        <v/>
      </c>
      <c r="AL189" s="22" t="str">
        <f>IF(SUM('Control Sample Data'!P$3:P$194)&gt;10,IF(AND(ISNUMBER('Control Sample Data'!P189),'Control Sample Data'!P189&lt;35,'Control Sample Data'!P189&gt;0),'Control Sample Data'!P189-'Choose Housekeeping Genes'!AN$20,35-'Choose Housekeeping Genes'!AN$20),"")</f>
        <v/>
      </c>
      <c r="AM189" s="22" t="str">
        <f>IF(SUM('Control Sample Data'!Q$3:Q$194)&gt;10,IF(AND(ISNUMBER('Control Sample Data'!Q189),'Control Sample Data'!Q189&lt;35,'Control Sample Data'!Q189&gt;0),'Control Sample Data'!Q189-'Choose Housekeeping Genes'!AO$20,35-'Choose Housekeeping Genes'!AO$20),"")</f>
        <v/>
      </c>
      <c r="AN189" s="22" t="str">
        <f>IF(SUM('Control Sample Data'!R$3:R$194)&gt;10,IF(AND(ISNUMBER('Control Sample Data'!R189),'Control Sample Data'!R189&lt;35,'Control Sample Data'!R189&gt;0),'Control Sample Data'!R189-'Choose Housekeeping Genes'!AP$20,35-'Choose Housekeeping Genes'!AP$20),"")</f>
        <v/>
      </c>
      <c r="AO189" s="22" t="str">
        <f>IF(SUM('Control Sample Data'!S$3:S$194)&gt;10,IF(AND(ISNUMBER('Control Sample Data'!S189),'Control Sample Data'!S189&lt;35,'Control Sample Data'!S189&gt;0),'Control Sample Data'!S189-'Choose Housekeeping Genes'!AQ$20,35-'Choose Housekeeping Genes'!AQ$20),"")</f>
        <v/>
      </c>
      <c r="AP189" s="22" t="str">
        <f>IF(SUM('Control Sample Data'!T$3:T$194)&gt;10,IF(AND(ISNUMBER('Control Sample Data'!T189),'Control Sample Data'!T189&lt;35,'Control Sample Data'!T189&gt;0),'Control Sample Data'!T189-'Choose Housekeeping Genes'!AR$20,35-'Choose Housekeeping Genes'!AR$20),"")</f>
        <v/>
      </c>
      <c r="AQ189" s="22" t="str">
        <f>IF(SUM('Control Sample Data'!U$3:U$194)&gt;10,IF(AND(ISNUMBER('Control Sample Data'!U189),'Control Sample Data'!U189&lt;35,'Control Sample Data'!U189&gt;0),'Control Sample Data'!U189-'Choose Housekeeping Genes'!AS$20,35-'Choose Housekeeping Genes'!AS$20),"")</f>
        <v/>
      </c>
      <c r="AR189" s="22" t="str">
        <f>IF(SUM('Control Sample Data'!V$3:V$194)&gt;10,IF(AND(ISNUMBER('Control Sample Data'!V189),'Control Sample Data'!V189&lt;35,'Control Sample Data'!V189&gt;0),'Control Sample Data'!V189-'Choose Housekeeping Genes'!AT$20,35-'Choose Housekeeping Genes'!AT$20),"")</f>
        <v/>
      </c>
      <c r="AS189" s="73" t="str">
        <f>'Control Sample Data'!A189</f>
        <v>GAPDH</v>
      </c>
      <c r="AT189" s="21" t="s">
        <v>68</v>
      </c>
      <c r="AU189" s="22" t="str">
        <f ca="1">IF(ISNUMBER(C189-'Choose Housekeeping Genes'!D$12),C189-'Choose Housekeeping Genes'!D$12,"")</f>
        <v/>
      </c>
      <c r="AV189" s="22" t="str">
        <f ca="1">IF(ISNUMBER(D189-'Choose Housekeeping Genes'!E$12),D189-'Choose Housekeeping Genes'!E$12,"")</f>
        <v/>
      </c>
      <c r="AW189" s="22" t="str">
        <f ca="1">IF(ISNUMBER(E189-'Choose Housekeeping Genes'!F$12),E189-'Choose Housekeeping Genes'!F$12,"")</f>
        <v/>
      </c>
      <c r="AX189" s="22" t="str">
        <f ca="1">IF(ISNUMBER(F189-'Choose Housekeeping Genes'!G$12),F189-'Choose Housekeeping Genes'!G$12,"")</f>
        <v/>
      </c>
      <c r="AY189" s="22" t="str">
        <f ca="1">IF(ISNUMBER(G189-'Choose Housekeeping Genes'!H$12),G189-'Choose Housekeeping Genes'!H$12,"")</f>
        <v/>
      </c>
      <c r="AZ189" s="22" t="str">
        <f ca="1">IF(ISNUMBER(H189-'Choose Housekeeping Genes'!I$12),H189-'Choose Housekeeping Genes'!I$12,"")</f>
        <v/>
      </c>
      <c r="BA189" s="22" t="str">
        <f ca="1">IF(ISNUMBER(I189-'Choose Housekeeping Genes'!J$12),I189-'Choose Housekeeping Genes'!J$12,"")</f>
        <v/>
      </c>
      <c r="BB189" s="22" t="str">
        <f ca="1">IF(ISNUMBER(J189-'Choose Housekeeping Genes'!K$12),J189-'Choose Housekeeping Genes'!K$12,"")</f>
        <v/>
      </c>
      <c r="BC189" s="22" t="str">
        <f ca="1">IF(ISNUMBER(K189-'Choose Housekeeping Genes'!L$12),K189-'Choose Housekeeping Genes'!L$12,"")</f>
        <v/>
      </c>
      <c r="BD189" s="22" t="str">
        <f ca="1">IF(ISNUMBER(L189-'Choose Housekeeping Genes'!M$12),L189-'Choose Housekeeping Genes'!M$12,"")</f>
        <v/>
      </c>
      <c r="BE189" s="22" t="str">
        <f ca="1">IF(ISNUMBER(M189-'Choose Housekeeping Genes'!N$12),M189-'Choose Housekeeping Genes'!N$12,"")</f>
        <v/>
      </c>
      <c r="BF189" s="22" t="str">
        <f ca="1">IF(ISNUMBER(N189-'Choose Housekeeping Genes'!O$12),N189-'Choose Housekeeping Genes'!O$12,"")</f>
        <v/>
      </c>
      <c r="BG189" s="22" t="str">
        <f ca="1">IF(ISNUMBER(O189-'Choose Housekeeping Genes'!P$12),O189-'Choose Housekeeping Genes'!P$12,"")</f>
        <v/>
      </c>
      <c r="BH189" s="22" t="str">
        <f ca="1">IF(ISNUMBER(P189-'Choose Housekeeping Genes'!Q$12),P189-'Choose Housekeeping Genes'!Q$12,"")</f>
        <v/>
      </c>
      <c r="BI189" s="22" t="str">
        <f ca="1">IF(ISNUMBER(Q189-'Choose Housekeeping Genes'!R$12),Q189-'Choose Housekeeping Genes'!R$12,"")</f>
        <v/>
      </c>
      <c r="BJ189" s="22" t="str">
        <f ca="1">IF(ISNUMBER(R189-'Choose Housekeeping Genes'!S$12),R189-'Choose Housekeeping Genes'!S$12,"")</f>
        <v/>
      </c>
      <c r="BK189" s="22" t="str">
        <f ca="1">IF(ISNUMBER(S189-'Choose Housekeeping Genes'!T$12),S189-'Choose Housekeeping Genes'!T$12,"")</f>
        <v/>
      </c>
      <c r="BL189" s="22" t="str">
        <f ca="1">IF(ISNUMBER(T189-'Choose Housekeeping Genes'!U$12),T189-'Choose Housekeeping Genes'!U$12,"")</f>
        <v/>
      </c>
      <c r="BM189" s="22" t="str">
        <f ca="1">IF(ISNUMBER(U189-'Choose Housekeeping Genes'!V$12),U189-'Choose Housekeeping Genes'!V$12,"")</f>
        <v/>
      </c>
      <c r="BN189" s="22" t="str">
        <f ca="1">IF(ISNUMBER(V189-'Choose Housekeeping Genes'!W$12),V189-'Choose Housekeeping Genes'!W$12,"")</f>
        <v/>
      </c>
      <c r="BO189" s="147" t="str">
        <f t="shared" si="135"/>
        <v>GAPDH</v>
      </c>
      <c r="BP189" s="145" t="s">
        <v>68</v>
      </c>
      <c r="BQ189" s="22" t="str">
        <f ca="1">IF(ISNUMBER(Y189-'Choose Housekeeping Genes'!AA$12),Y189-'Choose Housekeeping Genes'!AA$12,"")</f>
        <v/>
      </c>
      <c r="BR189" s="22" t="str">
        <f ca="1">IF(ISNUMBER(Z189-'Choose Housekeeping Genes'!AB$12),Z189-'Choose Housekeeping Genes'!AB$12,"")</f>
        <v/>
      </c>
      <c r="BS189" s="22" t="str">
        <f ca="1">IF(ISNUMBER(AA189-'Choose Housekeeping Genes'!AC$12),AA189-'Choose Housekeeping Genes'!AC$12,"")</f>
        <v/>
      </c>
      <c r="BT189" s="22" t="str">
        <f ca="1">IF(ISNUMBER(AB189-'Choose Housekeeping Genes'!AD$12),AB189-'Choose Housekeeping Genes'!AD$12,"")</f>
        <v/>
      </c>
      <c r="BU189" s="22" t="str">
        <f ca="1">IF(ISNUMBER(AC189-'Choose Housekeeping Genes'!AE$12),AC189-'Choose Housekeeping Genes'!AE$12,"")</f>
        <v/>
      </c>
      <c r="BV189" s="22" t="str">
        <f ca="1">IF(ISNUMBER(AD189-'Choose Housekeeping Genes'!AF$12),AD189-'Choose Housekeeping Genes'!AF$12,"")</f>
        <v/>
      </c>
      <c r="BW189" s="22" t="str">
        <f ca="1">IF(ISNUMBER(AE189-'Choose Housekeeping Genes'!AG$12),AE189-'Choose Housekeeping Genes'!AG$12,"")</f>
        <v/>
      </c>
      <c r="BX189" s="22" t="str">
        <f ca="1">IF(ISNUMBER(AF189-'Choose Housekeeping Genes'!AH$12),AF189-'Choose Housekeeping Genes'!AH$12,"")</f>
        <v/>
      </c>
      <c r="BY189" s="22" t="str">
        <f ca="1">IF(ISNUMBER(AG189-'Choose Housekeeping Genes'!AI$12),AG189-'Choose Housekeeping Genes'!AI$12,"")</f>
        <v/>
      </c>
      <c r="BZ189" s="22" t="str">
        <f ca="1">IF(ISNUMBER(AH189-'Choose Housekeeping Genes'!AJ$12),AH189-'Choose Housekeeping Genes'!AJ$12,"")</f>
        <v/>
      </c>
      <c r="CA189" s="22" t="str">
        <f ca="1">IF(ISNUMBER(AI189-'Choose Housekeeping Genes'!AK$12),AI189-'Choose Housekeeping Genes'!AK$12,"")</f>
        <v/>
      </c>
      <c r="CB189" s="22" t="str">
        <f ca="1">IF(ISNUMBER(AJ189-'Choose Housekeeping Genes'!AL$12),AJ189-'Choose Housekeeping Genes'!AL$12,"")</f>
        <v/>
      </c>
      <c r="CC189" s="22" t="str">
        <f ca="1">IF(ISNUMBER(AK189-'Choose Housekeeping Genes'!AM$12),AK189-'Choose Housekeeping Genes'!AM$12,"")</f>
        <v/>
      </c>
      <c r="CD189" s="22" t="str">
        <f ca="1">IF(ISNUMBER(AL189-'Choose Housekeeping Genes'!AN$12),AL189-'Choose Housekeeping Genes'!AN$12,"")</f>
        <v/>
      </c>
      <c r="CE189" s="22" t="str">
        <f ca="1">IF(ISNUMBER(AM189-'Choose Housekeeping Genes'!AO$12),AM189-'Choose Housekeeping Genes'!AO$12,"")</f>
        <v/>
      </c>
      <c r="CF189" s="22" t="str">
        <f ca="1">IF(ISNUMBER(AN189-'Choose Housekeeping Genes'!AP$12),AN189-'Choose Housekeeping Genes'!AP$12,"")</f>
        <v/>
      </c>
      <c r="CG189" s="22" t="str">
        <f ca="1">IF(ISNUMBER(AO189-'Choose Housekeeping Genes'!AQ$12),AO189-'Choose Housekeeping Genes'!AQ$12,"")</f>
        <v/>
      </c>
      <c r="CH189" s="22" t="str">
        <f ca="1">IF(ISNUMBER(AP189-'Choose Housekeeping Genes'!AR$12),AP189-'Choose Housekeeping Genes'!AR$12,"")</f>
        <v/>
      </c>
      <c r="CI189" s="22" t="str">
        <f ca="1">IF(ISNUMBER(AQ189-'Choose Housekeeping Genes'!AS$12),AQ189-'Choose Housekeeping Genes'!AS$12,"")</f>
        <v/>
      </c>
      <c r="CJ189" s="22" t="str">
        <f ca="1">IF(ISNUMBER(AR189-'Choose Housekeeping Genes'!AT$12),AR189-'Choose Housekeeping Genes'!AT$12,"")</f>
        <v/>
      </c>
      <c r="CK189" s="69" t="e">
        <f t="shared" ca="1" si="93"/>
        <v>#DIV/0!</v>
      </c>
      <c r="CL189" s="148" t="e">
        <f t="shared" ca="1" si="94"/>
        <v>#DIV/0!</v>
      </c>
      <c r="DA189" s="73" t="str">
        <f>'Transcript table'!C197</f>
        <v>GAPDH</v>
      </c>
      <c r="DB189" s="21" t="s">
        <v>68</v>
      </c>
      <c r="DC189" s="68" t="str">
        <f t="shared" ca="1" si="95"/>
        <v/>
      </c>
      <c r="DD189" s="68" t="str">
        <f t="shared" ca="1" si="96"/>
        <v/>
      </c>
      <c r="DE189" s="68" t="str">
        <f t="shared" ca="1" si="97"/>
        <v/>
      </c>
      <c r="DF189" s="68" t="str">
        <f t="shared" ca="1" si="98"/>
        <v/>
      </c>
      <c r="DG189" s="68" t="str">
        <f t="shared" ca="1" si="99"/>
        <v/>
      </c>
      <c r="DH189" s="68" t="str">
        <f t="shared" ca="1" si="100"/>
        <v/>
      </c>
      <c r="DI189" s="68" t="str">
        <f t="shared" ca="1" si="101"/>
        <v/>
      </c>
      <c r="DJ189" s="68" t="str">
        <f t="shared" ca="1" si="102"/>
        <v/>
      </c>
      <c r="DK189" s="68" t="str">
        <f t="shared" ca="1" si="103"/>
        <v/>
      </c>
      <c r="DL189" s="68" t="str">
        <f t="shared" ca="1" si="104"/>
        <v/>
      </c>
      <c r="DM189" s="68" t="str">
        <f t="shared" ca="1" si="105"/>
        <v/>
      </c>
      <c r="DN189" s="68" t="str">
        <f t="shared" ca="1" si="106"/>
        <v/>
      </c>
      <c r="DO189" s="68" t="str">
        <f t="shared" ca="1" si="107"/>
        <v/>
      </c>
      <c r="DP189" s="68" t="str">
        <f t="shared" ca="1" si="108"/>
        <v/>
      </c>
      <c r="DQ189" s="68" t="str">
        <f t="shared" ca="1" si="109"/>
        <v/>
      </c>
      <c r="DR189" s="68" t="str">
        <f t="shared" ca="1" si="110"/>
        <v/>
      </c>
      <c r="DS189" s="68" t="str">
        <f t="shared" ca="1" si="111"/>
        <v/>
      </c>
      <c r="DT189" s="68" t="str">
        <f t="shared" ca="1" si="112"/>
        <v/>
      </c>
      <c r="DU189" s="68" t="str">
        <f t="shared" ca="1" si="113"/>
        <v/>
      </c>
      <c r="DV189" s="68" t="str">
        <f t="shared" ca="1" si="114"/>
        <v/>
      </c>
      <c r="DW189" s="146" t="str">
        <f>'Transcript table'!C197</f>
        <v>GAPDH</v>
      </c>
      <c r="DX189" s="145" t="s">
        <v>68</v>
      </c>
      <c r="DY189" s="68" t="str">
        <f t="shared" ca="1" si="115"/>
        <v/>
      </c>
      <c r="DZ189" s="68" t="str">
        <f t="shared" ca="1" si="116"/>
        <v/>
      </c>
      <c r="EA189" s="68" t="str">
        <f t="shared" ca="1" si="117"/>
        <v/>
      </c>
      <c r="EB189" s="68" t="str">
        <f t="shared" ca="1" si="118"/>
        <v/>
      </c>
      <c r="EC189" s="68" t="str">
        <f t="shared" ca="1" si="119"/>
        <v/>
      </c>
      <c r="ED189" s="68" t="str">
        <f t="shared" ca="1" si="120"/>
        <v/>
      </c>
      <c r="EE189" s="68" t="str">
        <f t="shared" ca="1" si="121"/>
        <v/>
      </c>
      <c r="EF189" s="68" t="str">
        <f t="shared" ca="1" si="122"/>
        <v/>
      </c>
      <c r="EG189" s="68" t="str">
        <f t="shared" ca="1" si="123"/>
        <v/>
      </c>
      <c r="EH189" s="68" t="str">
        <f t="shared" ca="1" si="124"/>
        <v/>
      </c>
      <c r="EI189" s="68" t="str">
        <f t="shared" ca="1" si="125"/>
        <v/>
      </c>
      <c r="EJ189" s="68" t="str">
        <f t="shared" ca="1" si="126"/>
        <v/>
      </c>
      <c r="EK189" s="68" t="str">
        <f t="shared" ca="1" si="127"/>
        <v/>
      </c>
      <c r="EL189" s="68" t="str">
        <f t="shared" ca="1" si="128"/>
        <v/>
      </c>
      <c r="EM189" s="68" t="str">
        <f t="shared" ca="1" si="129"/>
        <v/>
      </c>
      <c r="EN189" s="68" t="str">
        <f t="shared" ca="1" si="130"/>
        <v/>
      </c>
      <c r="EO189" s="68" t="str">
        <f t="shared" ca="1" si="131"/>
        <v/>
      </c>
      <c r="EP189" s="68" t="str">
        <f t="shared" ca="1" si="132"/>
        <v/>
      </c>
      <c r="EQ189" s="68" t="str">
        <f t="shared" ca="1" si="133"/>
        <v/>
      </c>
      <c r="ER189" s="68" t="str">
        <f t="shared" ca="1" si="134"/>
        <v/>
      </c>
    </row>
    <row r="190" spans="1:148" ht="12.75" customHeight="1">
      <c r="A190" s="139" t="str">
        <f>'Test Sample Data'!A190</f>
        <v>18S rRNA</v>
      </c>
      <c r="B190" s="141" t="s">
        <v>66</v>
      </c>
      <c r="C190" s="22" t="str">
        <f>IF(SUM('Test Sample Data'!C$3:C$194)&gt;10,IF(AND(ISNUMBER('Test Sample Data'!C190),'Test Sample Data'!C190&lt;35,'Test Sample Data'!C190&gt;0),'Test Sample Data'!C190-'Choose Housekeeping Genes'!D$20,35-'Choose Housekeeping Genes'!D$20),"")</f>
        <v/>
      </c>
      <c r="D190" s="22" t="str">
        <f>IF(SUM('Test Sample Data'!D$3:D$194)&gt;10,IF(AND(ISNUMBER('Test Sample Data'!D190),'Test Sample Data'!D190&lt;35,'Test Sample Data'!D190&gt;0),'Test Sample Data'!D190-'Choose Housekeeping Genes'!E$20,35-'Choose Housekeeping Genes'!E$20),"")</f>
        <v/>
      </c>
      <c r="E190" s="22" t="str">
        <f>IF(SUM('Test Sample Data'!E$3:E$194)&gt;10,IF(AND(ISNUMBER('Test Sample Data'!E190),'Test Sample Data'!E190&lt;35,'Test Sample Data'!E190&gt;0),'Test Sample Data'!E190-'Choose Housekeeping Genes'!F$20,35-'Choose Housekeeping Genes'!F$20),"")</f>
        <v/>
      </c>
      <c r="F190" s="22" t="str">
        <f>IF(SUM('Test Sample Data'!F$3:F$194)&gt;10,IF(AND(ISNUMBER('Test Sample Data'!F190),'Test Sample Data'!F190&lt;35,'Test Sample Data'!F190&gt;0),'Test Sample Data'!F190-'Choose Housekeeping Genes'!G$20,35-'Choose Housekeeping Genes'!G$20),"")</f>
        <v/>
      </c>
      <c r="G190" s="22" t="str">
        <f>IF(SUM('Test Sample Data'!G$3:G$194)&gt;10,IF(AND(ISNUMBER('Test Sample Data'!G190),'Test Sample Data'!G190&lt;35,'Test Sample Data'!G190&gt;0),'Test Sample Data'!G190-'Choose Housekeeping Genes'!H$20,35-'Choose Housekeeping Genes'!H$20),"")</f>
        <v/>
      </c>
      <c r="H190" s="22" t="str">
        <f>IF(SUM('Test Sample Data'!H$3:H$194)&gt;10,IF(AND(ISNUMBER('Test Sample Data'!H190),'Test Sample Data'!H190&lt;35,'Test Sample Data'!H190&gt;0),'Test Sample Data'!H190-'Choose Housekeeping Genes'!I$20,35-'Choose Housekeeping Genes'!I$20),"")</f>
        <v/>
      </c>
      <c r="I190" s="22" t="str">
        <f>IF(SUM('Test Sample Data'!I$3:I$194)&gt;10,IF(AND(ISNUMBER('Test Sample Data'!I190),'Test Sample Data'!I190&lt;35,'Test Sample Data'!I190&gt;0),'Test Sample Data'!I190-'Choose Housekeeping Genes'!J$20,35-'Choose Housekeeping Genes'!J$20),"")</f>
        <v/>
      </c>
      <c r="J190" s="22" t="str">
        <f>IF(SUM('Test Sample Data'!J$3:J$194)&gt;10,IF(AND(ISNUMBER('Test Sample Data'!J190),'Test Sample Data'!J190&lt;35,'Test Sample Data'!J190&gt;0),'Test Sample Data'!J190-'Choose Housekeeping Genes'!K$20,35-'Choose Housekeeping Genes'!K$20),"")</f>
        <v/>
      </c>
      <c r="K190" s="22" t="str">
        <f>IF(SUM('Test Sample Data'!K$3:K$194)&gt;10,IF(AND(ISNUMBER('Test Sample Data'!K190),'Test Sample Data'!K190&lt;35,'Test Sample Data'!K190&gt;0),'Test Sample Data'!K190-'Choose Housekeeping Genes'!L$20,35-'Choose Housekeeping Genes'!L$20),"")</f>
        <v/>
      </c>
      <c r="L190" s="22" t="str">
        <f>IF(SUM('Test Sample Data'!L$3:L$194)&gt;10,IF(AND(ISNUMBER('Test Sample Data'!L190),'Test Sample Data'!L190&lt;35,'Test Sample Data'!L190&gt;0),'Test Sample Data'!L190-'Choose Housekeeping Genes'!M$20,35-'Choose Housekeeping Genes'!M$20),"")</f>
        <v/>
      </c>
      <c r="M190" s="22" t="str">
        <f>IF(SUM('Test Sample Data'!M$3:M$194)&gt;10,IF(AND(ISNUMBER('Test Sample Data'!M190),'Test Sample Data'!M190&lt;35,'Test Sample Data'!M190&gt;0),'Test Sample Data'!M190-'Choose Housekeeping Genes'!N$20,35-'Choose Housekeeping Genes'!N$20),"")</f>
        <v/>
      </c>
      <c r="N190" s="22" t="str">
        <f>IF(SUM('Test Sample Data'!N$3:N$194)&gt;10,IF(AND(ISNUMBER('Test Sample Data'!N190),'Test Sample Data'!N190&lt;35,'Test Sample Data'!N190&gt;0),'Test Sample Data'!N190-'Choose Housekeeping Genes'!O$20,35-'Choose Housekeeping Genes'!O$20),"")</f>
        <v/>
      </c>
      <c r="O190" s="22" t="str">
        <f>IF(SUM('Test Sample Data'!O$3:O$194)&gt;10,IF(AND(ISNUMBER('Test Sample Data'!O190),'Test Sample Data'!O190&lt;35,'Test Sample Data'!O190&gt;0),'Test Sample Data'!O190-'Choose Housekeeping Genes'!P$20,35-'Choose Housekeeping Genes'!P$20),"")</f>
        <v/>
      </c>
      <c r="P190" s="22" t="str">
        <f>IF(SUM('Test Sample Data'!P$3:P$194)&gt;10,IF(AND(ISNUMBER('Test Sample Data'!P190),'Test Sample Data'!P190&lt;35,'Test Sample Data'!P190&gt;0),'Test Sample Data'!P190-'Choose Housekeeping Genes'!Q$20,35-'Choose Housekeeping Genes'!Q$20),"")</f>
        <v/>
      </c>
      <c r="Q190" s="22" t="str">
        <f>IF(SUM('Test Sample Data'!Q$3:Q$194)&gt;10,IF(AND(ISNUMBER('Test Sample Data'!Q190),'Test Sample Data'!Q190&lt;35,'Test Sample Data'!Q190&gt;0),'Test Sample Data'!Q190-'Choose Housekeeping Genes'!R$20,35-'Choose Housekeeping Genes'!R$20),"")</f>
        <v/>
      </c>
      <c r="R190" s="22" t="str">
        <f>IF(SUM('Test Sample Data'!R$3:R$194)&gt;10,IF(AND(ISNUMBER('Test Sample Data'!R190),'Test Sample Data'!R190&lt;35,'Test Sample Data'!R190&gt;0),'Test Sample Data'!R190-'Choose Housekeeping Genes'!S$20,35-'Choose Housekeeping Genes'!S$20),"")</f>
        <v/>
      </c>
      <c r="S190" s="22" t="str">
        <f>IF(SUM('Test Sample Data'!S$3:S$194)&gt;10,IF(AND(ISNUMBER('Test Sample Data'!S190),'Test Sample Data'!S190&lt;35,'Test Sample Data'!S190&gt;0),'Test Sample Data'!S190-'Choose Housekeeping Genes'!T$20,35-'Choose Housekeeping Genes'!T$20),"")</f>
        <v/>
      </c>
      <c r="T190" s="22" t="str">
        <f>IF(SUM('Test Sample Data'!T$3:T$194)&gt;10,IF(AND(ISNUMBER('Test Sample Data'!T190),'Test Sample Data'!T190&lt;35,'Test Sample Data'!T190&gt;0),'Test Sample Data'!T190-'Choose Housekeeping Genes'!U$20,35-'Choose Housekeeping Genes'!U$20),"")</f>
        <v/>
      </c>
      <c r="U190" s="22" t="str">
        <f>IF(SUM('Test Sample Data'!U$3:U$194)&gt;10,IF(AND(ISNUMBER('Test Sample Data'!U190),'Test Sample Data'!U190&lt;35,'Test Sample Data'!U190&gt;0),'Test Sample Data'!U190-'Choose Housekeeping Genes'!V$20,35-'Choose Housekeeping Genes'!V$20),"")</f>
        <v/>
      </c>
      <c r="V190" s="22" t="str">
        <f>IF(SUM('Test Sample Data'!V$3:V$194)&gt;10,IF(AND(ISNUMBER('Test Sample Data'!V190),'Test Sample Data'!V190&lt;35,'Test Sample Data'!V190&gt;0),'Test Sample Data'!V190-'Choose Housekeeping Genes'!W$20,35-'Choose Housekeeping Genes'!W$20),"")</f>
        <v/>
      </c>
      <c r="W190" s="144" t="str">
        <f>'Control Sample Data'!A190</f>
        <v>18S rRNA</v>
      </c>
      <c r="X190" s="145" t="s">
        <v>66</v>
      </c>
      <c r="Y190" s="22" t="str">
        <f>IF(SUM('Control Sample Data'!C$3:C$194)&gt;10,IF(AND(ISNUMBER('Control Sample Data'!C190),'Control Sample Data'!C190&lt;35,'Control Sample Data'!C190&gt;0),'Control Sample Data'!C190-'Choose Housekeeping Genes'!AA$20,35-'Choose Housekeeping Genes'!AA$20),"")</f>
        <v/>
      </c>
      <c r="Z190" s="22" t="str">
        <f>IF(SUM('Control Sample Data'!D$3:D$194)&gt;10,IF(AND(ISNUMBER('Control Sample Data'!D190),'Control Sample Data'!D190&lt;35,'Control Sample Data'!D190&gt;0),'Control Sample Data'!D190-'Choose Housekeeping Genes'!AB$20,35-'Choose Housekeeping Genes'!AB$20),"")</f>
        <v/>
      </c>
      <c r="AA190" s="22" t="str">
        <f>IF(SUM('Control Sample Data'!E$3:E$194)&gt;10,IF(AND(ISNUMBER('Control Sample Data'!E190),'Control Sample Data'!E190&lt;35,'Control Sample Data'!E190&gt;0),'Control Sample Data'!E190-'Choose Housekeeping Genes'!AC$20,35-'Choose Housekeeping Genes'!AC$20),"")</f>
        <v/>
      </c>
      <c r="AB190" s="22" t="str">
        <f>IF(SUM('Control Sample Data'!F$3:F$194)&gt;10,IF(AND(ISNUMBER('Control Sample Data'!F190),'Control Sample Data'!F190&lt;35,'Control Sample Data'!F190&gt;0),'Control Sample Data'!F190-'Choose Housekeeping Genes'!AD$20,35-'Choose Housekeeping Genes'!AD$20),"")</f>
        <v/>
      </c>
      <c r="AC190" s="22" t="str">
        <f>IF(SUM('Control Sample Data'!G$3:G$194)&gt;10,IF(AND(ISNUMBER('Control Sample Data'!G190),'Control Sample Data'!G190&lt;35,'Control Sample Data'!G190&gt;0),'Control Sample Data'!G190-'Choose Housekeeping Genes'!AE$20,35-'Choose Housekeeping Genes'!AE$20),"")</f>
        <v/>
      </c>
      <c r="AD190" s="22" t="str">
        <f>IF(SUM('Control Sample Data'!H$3:H$194)&gt;10,IF(AND(ISNUMBER('Control Sample Data'!H190),'Control Sample Data'!H190&lt;35,'Control Sample Data'!H190&gt;0),'Control Sample Data'!H190-'Choose Housekeeping Genes'!AF$20,35-'Choose Housekeeping Genes'!AF$20),"")</f>
        <v/>
      </c>
      <c r="AE190" s="22" t="str">
        <f>IF(SUM('Control Sample Data'!I$3:I$194)&gt;10,IF(AND(ISNUMBER('Control Sample Data'!I190),'Control Sample Data'!I190&lt;35,'Control Sample Data'!I190&gt;0),'Control Sample Data'!I190-'Choose Housekeeping Genes'!AG$20,35-'Choose Housekeeping Genes'!AG$20),"")</f>
        <v/>
      </c>
      <c r="AF190" s="22" t="str">
        <f>IF(SUM('Control Sample Data'!J$3:J$194)&gt;10,IF(AND(ISNUMBER('Control Sample Data'!J190),'Control Sample Data'!J190&lt;35,'Control Sample Data'!J190&gt;0),'Control Sample Data'!J190-'Choose Housekeeping Genes'!AH$20,35-'Choose Housekeeping Genes'!AH$20),"")</f>
        <v/>
      </c>
      <c r="AG190" s="22" t="str">
        <f>IF(SUM('Control Sample Data'!K$3:K$194)&gt;10,IF(AND(ISNUMBER('Control Sample Data'!K190),'Control Sample Data'!K190&lt;35,'Control Sample Data'!K190&gt;0),'Control Sample Data'!K190-'Choose Housekeeping Genes'!AI$20,35-'Choose Housekeeping Genes'!AI$20),"")</f>
        <v/>
      </c>
      <c r="AH190" s="22" t="str">
        <f>IF(SUM('Control Sample Data'!L$3:L$194)&gt;10,IF(AND(ISNUMBER('Control Sample Data'!L190),'Control Sample Data'!L190&lt;35,'Control Sample Data'!L190&gt;0),'Control Sample Data'!L190-'Choose Housekeeping Genes'!AJ$20,35-'Choose Housekeeping Genes'!AJ$20),"")</f>
        <v/>
      </c>
      <c r="AI190" s="22" t="str">
        <f>IF(SUM('Control Sample Data'!M$3:M$194)&gt;10,IF(AND(ISNUMBER('Control Sample Data'!M190),'Control Sample Data'!M190&lt;35,'Control Sample Data'!M190&gt;0),'Control Sample Data'!M190-'Choose Housekeeping Genes'!AK$20,35-'Choose Housekeeping Genes'!AK$20),"")</f>
        <v/>
      </c>
      <c r="AJ190" s="22" t="str">
        <f>IF(SUM('Control Sample Data'!N$3:N$194)&gt;10,IF(AND(ISNUMBER('Control Sample Data'!N190),'Control Sample Data'!N190&lt;35,'Control Sample Data'!N190&gt;0),'Control Sample Data'!N190-'Choose Housekeeping Genes'!AL$20,35-'Choose Housekeeping Genes'!AL$20),"")</f>
        <v/>
      </c>
      <c r="AK190" s="22" t="str">
        <f>IF(SUM('Control Sample Data'!O$3:O$194)&gt;10,IF(AND(ISNUMBER('Control Sample Data'!O190),'Control Sample Data'!O190&lt;35,'Control Sample Data'!O190&gt;0),'Control Sample Data'!O190-'Choose Housekeeping Genes'!AM$20,35-'Choose Housekeeping Genes'!AM$20),"")</f>
        <v/>
      </c>
      <c r="AL190" s="22" t="str">
        <f>IF(SUM('Control Sample Data'!P$3:P$194)&gt;10,IF(AND(ISNUMBER('Control Sample Data'!P190),'Control Sample Data'!P190&lt;35,'Control Sample Data'!P190&gt;0),'Control Sample Data'!P190-'Choose Housekeeping Genes'!AN$20,35-'Choose Housekeeping Genes'!AN$20),"")</f>
        <v/>
      </c>
      <c r="AM190" s="22" t="str">
        <f>IF(SUM('Control Sample Data'!Q$3:Q$194)&gt;10,IF(AND(ISNUMBER('Control Sample Data'!Q190),'Control Sample Data'!Q190&lt;35,'Control Sample Data'!Q190&gt;0),'Control Sample Data'!Q190-'Choose Housekeeping Genes'!AO$20,35-'Choose Housekeeping Genes'!AO$20),"")</f>
        <v/>
      </c>
      <c r="AN190" s="22" t="str">
        <f>IF(SUM('Control Sample Data'!R$3:R$194)&gt;10,IF(AND(ISNUMBER('Control Sample Data'!R190),'Control Sample Data'!R190&lt;35,'Control Sample Data'!R190&gt;0),'Control Sample Data'!R190-'Choose Housekeeping Genes'!AP$20,35-'Choose Housekeeping Genes'!AP$20),"")</f>
        <v/>
      </c>
      <c r="AO190" s="22" t="str">
        <f>IF(SUM('Control Sample Data'!S$3:S$194)&gt;10,IF(AND(ISNUMBER('Control Sample Data'!S190),'Control Sample Data'!S190&lt;35,'Control Sample Data'!S190&gt;0),'Control Sample Data'!S190-'Choose Housekeeping Genes'!AQ$20,35-'Choose Housekeeping Genes'!AQ$20),"")</f>
        <v/>
      </c>
      <c r="AP190" s="22" t="str">
        <f>IF(SUM('Control Sample Data'!T$3:T$194)&gt;10,IF(AND(ISNUMBER('Control Sample Data'!T190),'Control Sample Data'!T190&lt;35,'Control Sample Data'!T190&gt;0),'Control Sample Data'!T190-'Choose Housekeeping Genes'!AR$20,35-'Choose Housekeeping Genes'!AR$20),"")</f>
        <v/>
      </c>
      <c r="AQ190" s="22" t="str">
        <f>IF(SUM('Control Sample Data'!U$3:U$194)&gt;10,IF(AND(ISNUMBER('Control Sample Data'!U190),'Control Sample Data'!U190&lt;35,'Control Sample Data'!U190&gt;0),'Control Sample Data'!U190-'Choose Housekeeping Genes'!AS$20,35-'Choose Housekeeping Genes'!AS$20),"")</f>
        <v/>
      </c>
      <c r="AR190" s="22" t="str">
        <f>IF(SUM('Control Sample Data'!V$3:V$194)&gt;10,IF(AND(ISNUMBER('Control Sample Data'!V190),'Control Sample Data'!V190&lt;35,'Control Sample Data'!V190&gt;0),'Control Sample Data'!V190-'Choose Housekeeping Genes'!AT$20,35-'Choose Housekeeping Genes'!AT$20),"")</f>
        <v/>
      </c>
      <c r="AS190" s="73" t="str">
        <f>'Control Sample Data'!A190</f>
        <v>18S rRNA</v>
      </c>
      <c r="AT190" s="21" t="s">
        <v>66</v>
      </c>
      <c r="AU190" s="22" t="str">
        <f ca="1">IF(ISNUMBER(C190-'Choose Housekeeping Genes'!D$12),C190-'Choose Housekeeping Genes'!D$12,"")</f>
        <v/>
      </c>
      <c r="AV190" s="22" t="str">
        <f ca="1">IF(ISNUMBER(D190-'Choose Housekeeping Genes'!E$12),D190-'Choose Housekeeping Genes'!E$12,"")</f>
        <v/>
      </c>
      <c r="AW190" s="22" t="str">
        <f ca="1">IF(ISNUMBER(E190-'Choose Housekeeping Genes'!F$12),E190-'Choose Housekeeping Genes'!F$12,"")</f>
        <v/>
      </c>
      <c r="AX190" s="22" t="str">
        <f ca="1">IF(ISNUMBER(F190-'Choose Housekeeping Genes'!G$12),F190-'Choose Housekeeping Genes'!G$12,"")</f>
        <v/>
      </c>
      <c r="AY190" s="22" t="str">
        <f ca="1">IF(ISNUMBER(G190-'Choose Housekeeping Genes'!H$12),G190-'Choose Housekeeping Genes'!H$12,"")</f>
        <v/>
      </c>
      <c r="AZ190" s="22" t="str">
        <f ca="1">IF(ISNUMBER(H190-'Choose Housekeeping Genes'!I$12),H190-'Choose Housekeeping Genes'!I$12,"")</f>
        <v/>
      </c>
      <c r="BA190" s="22" t="str">
        <f ca="1">IF(ISNUMBER(I190-'Choose Housekeeping Genes'!J$12),I190-'Choose Housekeeping Genes'!J$12,"")</f>
        <v/>
      </c>
      <c r="BB190" s="22" t="str">
        <f ca="1">IF(ISNUMBER(J190-'Choose Housekeeping Genes'!K$12),J190-'Choose Housekeeping Genes'!K$12,"")</f>
        <v/>
      </c>
      <c r="BC190" s="22" t="str">
        <f ca="1">IF(ISNUMBER(K190-'Choose Housekeeping Genes'!L$12),K190-'Choose Housekeeping Genes'!L$12,"")</f>
        <v/>
      </c>
      <c r="BD190" s="22" t="str">
        <f ca="1">IF(ISNUMBER(L190-'Choose Housekeeping Genes'!M$12),L190-'Choose Housekeeping Genes'!M$12,"")</f>
        <v/>
      </c>
      <c r="BE190" s="22" t="str">
        <f ca="1">IF(ISNUMBER(M190-'Choose Housekeeping Genes'!N$12),M190-'Choose Housekeeping Genes'!N$12,"")</f>
        <v/>
      </c>
      <c r="BF190" s="22" t="str">
        <f ca="1">IF(ISNUMBER(N190-'Choose Housekeeping Genes'!O$12),N190-'Choose Housekeeping Genes'!O$12,"")</f>
        <v/>
      </c>
      <c r="BG190" s="22" t="str">
        <f ca="1">IF(ISNUMBER(O190-'Choose Housekeeping Genes'!P$12),O190-'Choose Housekeeping Genes'!P$12,"")</f>
        <v/>
      </c>
      <c r="BH190" s="22" t="str">
        <f ca="1">IF(ISNUMBER(P190-'Choose Housekeeping Genes'!Q$12),P190-'Choose Housekeeping Genes'!Q$12,"")</f>
        <v/>
      </c>
      <c r="BI190" s="22" t="str">
        <f ca="1">IF(ISNUMBER(Q190-'Choose Housekeeping Genes'!R$12),Q190-'Choose Housekeeping Genes'!R$12,"")</f>
        <v/>
      </c>
      <c r="BJ190" s="22" t="str">
        <f ca="1">IF(ISNUMBER(R190-'Choose Housekeeping Genes'!S$12),R190-'Choose Housekeeping Genes'!S$12,"")</f>
        <v/>
      </c>
      <c r="BK190" s="22" t="str">
        <f ca="1">IF(ISNUMBER(S190-'Choose Housekeeping Genes'!T$12),S190-'Choose Housekeeping Genes'!T$12,"")</f>
        <v/>
      </c>
      <c r="BL190" s="22" t="str">
        <f ca="1">IF(ISNUMBER(T190-'Choose Housekeeping Genes'!U$12),T190-'Choose Housekeeping Genes'!U$12,"")</f>
        <v/>
      </c>
      <c r="BM190" s="22" t="str">
        <f ca="1">IF(ISNUMBER(U190-'Choose Housekeeping Genes'!V$12),U190-'Choose Housekeeping Genes'!V$12,"")</f>
        <v/>
      </c>
      <c r="BN190" s="22" t="str">
        <f ca="1">IF(ISNUMBER(V190-'Choose Housekeeping Genes'!W$12),V190-'Choose Housekeeping Genes'!W$12,"")</f>
        <v/>
      </c>
      <c r="BO190" s="147" t="str">
        <f t="shared" si="135"/>
        <v>18S rRNA</v>
      </c>
      <c r="BP190" s="145" t="s">
        <v>66</v>
      </c>
      <c r="BQ190" s="22" t="str">
        <f ca="1">IF(ISNUMBER(Y190-'Choose Housekeeping Genes'!AA$12),Y190-'Choose Housekeeping Genes'!AA$12,"")</f>
        <v/>
      </c>
      <c r="BR190" s="22" t="str">
        <f ca="1">IF(ISNUMBER(Z190-'Choose Housekeeping Genes'!AB$12),Z190-'Choose Housekeeping Genes'!AB$12,"")</f>
        <v/>
      </c>
      <c r="BS190" s="22" t="str">
        <f ca="1">IF(ISNUMBER(AA190-'Choose Housekeeping Genes'!AC$12),AA190-'Choose Housekeeping Genes'!AC$12,"")</f>
        <v/>
      </c>
      <c r="BT190" s="22" t="str">
        <f ca="1">IF(ISNUMBER(AB190-'Choose Housekeeping Genes'!AD$12),AB190-'Choose Housekeeping Genes'!AD$12,"")</f>
        <v/>
      </c>
      <c r="BU190" s="22" t="str">
        <f ca="1">IF(ISNUMBER(AC190-'Choose Housekeeping Genes'!AE$12),AC190-'Choose Housekeeping Genes'!AE$12,"")</f>
        <v/>
      </c>
      <c r="BV190" s="22" t="str">
        <f ca="1">IF(ISNUMBER(AD190-'Choose Housekeeping Genes'!AF$12),AD190-'Choose Housekeeping Genes'!AF$12,"")</f>
        <v/>
      </c>
      <c r="BW190" s="22" t="str">
        <f ca="1">IF(ISNUMBER(AE190-'Choose Housekeeping Genes'!AG$12),AE190-'Choose Housekeeping Genes'!AG$12,"")</f>
        <v/>
      </c>
      <c r="BX190" s="22" t="str">
        <f ca="1">IF(ISNUMBER(AF190-'Choose Housekeeping Genes'!AH$12),AF190-'Choose Housekeeping Genes'!AH$12,"")</f>
        <v/>
      </c>
      <c r="BY190" s="22" t="str">
        <f ca="1">IF(ISNUMBER(AG190-'Choose Housekeeping Genes'!AI$12),AG190-'Choose Housekeeping Genes'!AI$12,"")</f>
        <v/>
      </c>
      <c r="BZ190" s="22" t="str">
        <f ca="1">IF(ISNUMBER(AH190-'Choose Housekeeping Genes'!AJ$12),AH190-'Choose Housekeeping Genes'!AJ$12,"")</f>
        <v/>
      </c>
      <c r="CA190" s="22" t="str">
        <f ca="1">IF(ISNUMBER(AI190-'Choose Housekeeping Genes'!AK$12),AI190-'Choose Housekeeping Genes'!AK$12,"")</f>
        <v/>
      </c>
      <c r="CB190" s="22" t="str">
        <f ca="1">IF(ISNUMBER(AJ190-'Choose Housekeeping Genes'!AL$12),AJ190-'Choose Housekeeping Genes'!AL$12,"")</f>
        <v/>
      </c>
      <c r="CC190" s="22" t="str">
        <f ca="1">IF(ISNUMBER(AK190-'Choose Housekeeping Genes'!AM$12),AK190-'Choose Housekeeping Genes'!AM$12,"")</f>
        <v/>
      </c>
      <c r="CD190" s="22" t="str">
        <f ca="1">IF(ISNUMBER(AL190-'Choose Housekeeping Genes'!AN$12),AL190-'Choose Housekeeping Genes'!AN$12,"")</f>
        <v/>
      </c>
      <c r="CE190" s="22" t="str">
        <f ca="1">IF(ISNUMBER(AM190-'Choose Housekeeping Genes'!AO$12),AM190-'Choose Housekeeping Genes'!AO$12,"")</f>
        <v/>
      </c>
      <c r="CF190" s="22" t="str">
        <f ca="1">IF(ISNUMBER(AN190-'Choose Housekeeping Genes'!AP$12),AN190-'Choose Housekeeping Genes'!AP$12,"")</f>
        <v/>
      </c>
      <c r="CG190" s="22" t="str">
        <f ca="1">IF(ISNUMBER(AO190-'Choose Housekeeping Genes'!AQ$12),AO190-'Choose Housekeeping Genes'!AQ$12,"")</f>
        <v/>
      </c>
      <c r="CH190" s="22" t="str">
        <f ca="1">IF(ISNUMBER(AP190-'Choose Housekeeping Genes'!AR$12),AP190-'Choose Housekeeping Genes'!AR$12,"")</f>
        <v/>
      </c>
      <c r="CI190" s="22" t="str">
        <f ca="1">IF(ISNUMBER(AQ190-'Choose Housekeeping Genes'!AS$12),AQ190-'Choose Housekeeping Genes'!AS$12,"")</f>
        <v/>
      </c>
      <c r="CJ190" s="22" t="str">
        <f ca="1">IF(ISNUMBER(AR190-'Choose Housekeeping Genes'!AT$12),AR190-'Choose Housekeeping Genes'!AT$12,"")</f>
        <v/>
      </c>
      <c r="CK190" s="69" t="e">
        <f t="shared" ca="1" si="93"/>
        <v>#DIV/0!</v>
      </c>
      <c r="CL190" s="148" t="e">
        <f t="shared" ca="1" si="94"/>
        <v>#DIV/0!</v>
      </c>
      <c r="DA190" s="73" t="str">
        <f>'Transcript table'!C198</f>
        <v>18S rRNA</v>
      </c>
      <c r="DB190" s="21" t="s">
        <v>66</v>
      </c>
      <c r="DC190" s="68" t="str">
        <f t="shared" ca="1" si="95"/>
        <v/>
      </c>
      <c r="DD190" s="68" t="str">
        <f t="shared" ca="1" si="96"/>
        <v/>
      </c>
      <c r="DE190" s="68" t="str">
        <f t="shared" ca="1" si="97"/>
        <v/>
      </c>
      <c r="DF190" s="68" t="str">
        <f t="shared" ca="1" si="98"/>
        <v/>
      </c>
      <c r="DG190" s="68" t="str">
        <f t="shared" ca="1" si="99"/>
        <v/>
      </c>
      <c r="DH190" s="68" t="str">
        <f t="shared" ca="1" si="100"/>
        <v/>
      </c>
      <c r="DI190" s="68" t="str">
        <f t="shared" ca="1" si="101"/>
        <v/>
      </c>
      <c r="DJ190" s="68" t="str">
        <f t="shared" ca="1" si="102"/>
        <v/>
      </c>
      <c r="DK190" s="68" t="str">
        <f t="shared" ca="1" si="103"/>
        <v/>
      </c>
      <c r="DL190" s="68" t="str">
        <f t="shared" ca="1" si="104"/>
        <v/>
      </c>
      <c r="DM190" s="68" t="str">
        <f t="shared" ca="1" si="105"/>
        <v/>
      </c>
      <c r="DN190" s="68" t="str">
        <f t="shared" ca="1" si="106"/>
        <v/>
      </c>
      <c r="DO190" s="68" t="str">
        <f t="shared" ca="1" si="107"/>
        <v/>
      </c>
      <c r="DP190" s="68" t="str">
        <f t="shared" ca="1" si="108"/>
        <v/>
      </c>
      <c r="DQ190" s="68" t="str">
        <f t="shared" ca="1" si="109"/>
        <v/>
      </c>
      <c r="DR190" s="68" t="str">
        <f t="shared" ca="1" si="110"/>
        <v/>
      </c>
      <c r="DS190" s="68" t="str">
        <f t="shared" ca="1" si="111"/>
        <v/>
      </c>
      <c r="DT190" s="68" t="str">
        <f t="shared" ca="1" si="112"/>
        <v/>
      </c>
      <c r="DU190" s="68" t="str">
        <f t="shared" ca="1" si="113"/>
        <v/>
      </c>
      <c r="DV190" s="68" t="str">
        <f t="shared" ca="1" si="114"/>
        <v/>
      </c>
      <c r="DW190" s="146" t="str">
        <f>'Transcript table'!C198</f>
        <v>18S rRNA</v>
      </c>
      <c r="DX190" s="145" t="s">
        <v>66</v>
      </c>
      <c r="DY190" s="68" t="str">
        <f t="shared" ca="1" si="115"/>
        <v/>
      </c>
      <c r="DZ190" s="68" t="str">
        <f t="shared" ca="1" si="116"/>
        <v/>
      </c>
      <c r="EA190" s="68" t="str">
        <f t="shared" ca="1" si="117"/>
        <v/>
      </c>
      <c r="EB190" s="68" t="str">
        <f t="shared" ca="1" si="118"/>
        <v/>
      </c>
      <c r="EC190" s="68" t="str">
        <f t="shared" ca="1" si="119"/>
        <v/>
      </c>
      <c r="ED190" s="68" t="str">
        <f t="shared" ca="1" si="120"/>
        <v/>
      </c>
      <c r="EE190" s="68" t="str">
        <f t="shared" ca="1" si="121"/>
        <v/>
      </c>
      <c r="EF190" s="68" t="str">
        <f t="shared" ca="1" si="122"/>
        <v/>
      </c>
      <c r="EG190" s="68" t="str">
        <f t="shared" ca="1" si="123"/>
        <v/>
      </c>
      <c r="EH190" s="68" t="str">
        <f t="shared" ca="1" si="124"/>
        <v/>
      </c>
      <c r="EI190" s="68" t="str">
        <f t="shared" ca="1" si="125"/>
        <v/>
      </c>
      <c r="EJ190" s="68" t="str">
        <f t="shared" ca="1" si="126"/>
        <v/>
      </c>
      <c r="EK190" s="68" t="str">
        <f t="shared" ca="1" si="127"/>
        <v/>
      </c>
      <c r="EL190" s="68" t="str">
        <f t="shared" ca="1" si="128"/>
        <v/>
      </c>
      <c r="EM190" s="68" t="str">
        <f t="shared" ca="1" si="129"/>
        <v/>
      </c>
      <c r="EN190" s="68" t="str">
        <f t="shared" ca="1" si="130"/>
        <v/>
      </c>
      <c r="EO190" s="68" t="str">
        <f t="shared" ca="1" si="131"/>
        <v/>
      </c>
      <c r="EP190" s="68" t="str">
        <f t="shared" ca="1" si="132"/>
        <v/>
      </c>
      <c r="EQ190" s="68" t="str">
        <f t="shared" ca="1" si="133"/>
        <v/>
      </c>
      <c r="ER190" s="68" t="str">
        <f t="shared" ca="1" si="134"/>
        <v/>
      </c>
    </row>
    <row r="191" spans="1:148" ht="12.75" customHeight="1">
      <c r="A191" s="139" t="str">
        <f>'Test Sample Data'!A191</f>
        <v>Spike-In</v>
      </c>
      <c r="B191" s="141" t="s">
        <v>64</v>
      </c>
      <c r="C191" s="22" t="str">
        <f>IF(SUM('Test Sample Data'!C$3:C$194)&gt;10,IF(AND(ISNUMBER('Test Sample Data'!C191),'Test Sample Data'!C191&lt;35,'Test Sample Data'!C191&gt;0),'Test Sample Data'!C191-'Choose Housekeeping Genes'!D$20,35-'Choose Housekeeping Genes'!D$20),"")</f>
        <v/>
      </c>
      <c r="D191" s="22" t="str">
        <f>IF(SUM('Test Sample Data'!D$3:D$194)&gt;10,IF(AND(ISNUMBER('Test Sample Data'!D191),'Test Sample Data'!D191&lt;35,'Test Sample Data'!D191&gt;0),'Test Sample Data'!D191-'Choose Housekeeping Genes'!E$20,35-'Choose Housekeeping Genes'!E$20),"")</f>
        <v/>
      </c>
      <c r="E191" s="22" t="str">
        <f>IF(SUM('Test Sample Data'!E$3:E$194)&gt;10,IF(AND(ISNUMBER('Test Sample Data'!E191),'Test Sample Data'!E191&lt;35,'Test Sample Data'!E191&gt;0),'Test Sample Data'!E191-'Choose Housekeeping Genes'!F$20,35-'Choose Housekeeping Genes'!F$20),"")</f>
        <v/>
      </c>
      <c r="F191" s="22" t="str">
        <f>IF(SUM('Test Sample Data'!F$3:F$194)&gt;10,IF(AND(ISNUMBER('Test Sample Data'!F191),'Test Sample Data'!F191&lt;35,'Test Sample Data'!F191&gt;0),'Test Sample Data'!F191-'Choose Housekeeping Genes'!G$20,35-'Choose Housekeeping Genes'!G$20),"")</f>
        <v/>
      </c>
      <c r="G191" s="22" t="str">
        <f>IF(SUM('Test Sample Data'!G$3:G$194)&gt;10,IF(AND(ISNUMBER('Test Sample Data'!G191),'Test Sample Data'!G191&lt;35,'Test Sample Data'!G191&gt;0),'Test Sample Data'!G191-'Choose Housekeeping Genes'!H$20,35-'Choose Housekeeping Genes'!H$20),"")</f>
        <v/>
      </c>
      <c r="H191" s="22" t="str">
        <f>IF(SUM('Test Sample Data'!H$3:H$194)&gt;10,IF(AND(ISNUMBER('Test Sample Data'!H191),'Test Sample Data'!H191&lt;35,'Test Sample Data'!H191&gt;0),'Test Sample Data'!H191-'Choose Housekeeping Genes'!I$20,35-'Choose Housekeeping Genes'!I$20),"")</f>
        <v/>
      </c>
      <c r="I191" s="22" t="str">
        <f>IF(SUM('Test Sample Data'!I$3:I$194)&gt;10,IF(AND(ISNUMBER('Test Sample Data'!I191),'Test Sample Data'!I191&lt;35,'Test Sample Data'!I191&gt;0),'Test Sample Data'!I191-'Choose Housekeeping Genes'!J$20,35-'Choose Housekeeping Genes'!J$20),"")</f>
        <v/>
      </c>
      <c r="J191" s="22" t="str">
        <f>IF(SUM('Test Sample Data'!J$3:J$194)&gt;10,IF(AND(ISNUMBER('Test Sample Data'!J191),'Test Sample Data'!J191&lt;35,'Test Sample Data'!J191&gt;0),'Test Sample Data'!J191-'Choose Housekeeping Genes'!K$20,35-'Choose Housekeeping Genes'!K$20),"")</f>
        <v/>
      </c>
      <c r="K191" s="22" t="str">
        <f>IF(SUM('Test Sample Data'!K$3:K$194)&gt;10,IF(AND(ISNUMBER('Test Sample Data'!K191),'Test Sample Data'!K191&lt;35,'Test Sample Data'!K191&gt;0),'Test Sample Data'!K191-'Choose Housekeeping Genes'!L$20,35-'Choose Housekeeping Genes'!L$20),"")</f>
        <v/>
      </c>
      <c r="L191" s="22" t="str">
        <f>IF(SUM('Test Sample Data'!L$3:L$194)&gt;10,IF(AND(ISNUMBER('Test Sample Data'!L191),'Test Sample Data'!L191&lt;35,'Test Sample Data'!L191&gt;0),'Test Sample Data'!L191-'Choose Housekeeping Genes'!M$20,35-'Choose Housekeeping Genes'!M$20),"")</f>
        <v/>
      </c>
      <c r="M191" s="22" t="str">
        <f>IF(SUM('Test Sample Data'!M$3:M$194)&gt;10,IF(AND(ISNUMBER('Test Sample Data'!M191),'Test Sample Data'!M191&lt;35,'Test Sample Data'!M191&gt;0),'Test Sample Data'!M191-'Choose Housekeeping Genes'!N$20,35-'Choose Housekeeping Genes'!N$20),"")</f>
        <v/>
      </c>
      <c r="N191" s="22" t="str">
        <f>IF(SUM('Test Sample Data'!N$3:N$194)&gt;10,IF(AND(ISNUMBER('Test Sample Data'!N191),'Test Sample Data'!N191&lt;35,'Test Sample Data'!N191&gt;0),'Test Sample Data'!N191-'Choose Housekeeping Genes'!O$20,35-'Choose Housekeeping Genes'!O$20),"")</f>
        <v/>
      </c>
      <c r="O191" s="22" t="str">
        <f>IF(SUM('Test Sample Data'!O$3:O$194)&gt;10,IF(AND(ISNUMBER('Test Sample Data'!O191),'Test Sample Data'!O191&lt;35,'Test Sample Data'!O191&gt;0),'Test Sample Data'!O191-'Choose Housekeeping Genes'!P$20,35-'Choose Housekeeping Genes'!P$20),"")</f>
        <v/>
      </c>
      <c r="P191" s="22" t="str">
        <f>IF(SUM('Test Sample Data'!P$3:P$194)&gt;10,IF(AND(ISNUMBER('Test Sample Data'!P191),'Test Sample Data'!P191&lt;35,'Test Sample Data'!P191&gt;0),'Test Sample Data'!P191-'Choose Housekeeping Genes'!Q$20,35-'Choose Housekeeping Genes'!Q$20),"")</f>
        <v/>
      </c>
      <c r="Q191" s="22" t="str">
        <f>IF(SUM('Test Sample Data'!Q$3:Q$194)&gt;10,IF(AND(ISNUMBER('Test Sample Data'!Q191),'Test Sample Data'!Q191&lt;35,'Test Sample Data'!Q191&gt;0),'Test Sample Data'!Q191-'Choose Housekeeping Genes'!R$20,35-'Choose Housekeeping Genes'!R$20),"")</f>
        <v/>
      </c>
      <c r="R191" s="22" t="str">
        <f>IF(SUM('Test Sample Data'!R$3:R$194)&gt;10,IF(AND(ISNUMBER('Test Sample Data'!R191),'Test Sample Data'!R191&lt;35,'Test Sample Data'!R191&gt;0),'Test Sample Data'!R191-'Choose Housekeeping Genes'!S$20,35-'Choose Housekeeping Genes'!S$20),"")</f>
        <v/>
      </c>
      <c r="S191" s="22" t="str">
        <f>IF(SUM('Test Sample Data'!S$3:S$194)&gt;10,IF(AND(ISNUMBER('Test Sample Data'!S191),'Test Sample Data'!S191&lt;35,'Test Sample Data'!S191&gt;0),'Test Sample Data'!S191-'Choose Housekeeping Genes'!T$20,35-'Choose Housekeeping Genes'!T$20),"")</f>
        <v/>
      </c>
      <c r="T191" s="22" t="str">
        <f>IF(SUM('Test Sample Data'!T$3:T$194)&gt;10,IF(AND(ISNUMBER('Test Sample Data'!T191),'Test Sample Data'!T191&lt;35,'Test Sample Data'!T191&gt;0),'Test Sample Data'!T191-'Choose Housekeeping Genes'!U$20,35-'Choose Housekeeping Genes'!U$20),"")</f>
        <v/>
      </c>
      <c r="U191" s="22" t="str">
        <f>IF(SUM('Test Sample Data'!U$3:U$194)&gt;10,IF(AND(ISNUMBER('Test Sample Data'!U191),'Test Sample Data'!U191&lt;35,'Test Sample Data'!U191&gt;0),'Test Sample Data'!U191-'Choose Housekeeping Genes'!V$20,35-'Choose Housekeeping Genes'!V$20),"")</f>
        <v/>
      </c>
      <c r="V191" s="22" t="str">
        <f>IF(SUM('Test Sample Data'!V$3:V$194)&gt;10,IF(AND(ISNUMBER('Test Sample Data'!V191),'Test Sample Data'!V191&lt;35,'Test Sample Data'!V191&gt;0),'Test Sample Data'!V191-'Choose Housekeeping Genes'!W$20,35-'Choose Housekeeping Genes'!W$20),"")</f>
        <v/>
      </c>
      <c r="W191" s="144" t="str">
        <f>'Control Sample Data'!A191</f>
        <v>Spike-In</v>
      </c>
      <c r="X191" s="145" t="s">
        <v>64</v>
      </c>
      <c r="Y191" s="22" t="str">
        <f>IF(SUM('Control Sample Data'!C$3:C$194)&gt;10,IF(AND(ISNUMBER('Control Sample Data'!C191),'Control Sample Data'!C191&lt;35,'Control Sample Data'!C191&gt;0),'Control Sample Data'!C191-'Choose Housekeeping Genes'!AA$20,35-'Choose Housekeeping Genes'!AA$20),"")</f>
        <v/>
      </c>
      <c r="Z191" s="22" t="str">
        <f>IF(SUM('Control Sample Data'!D$3:D$194)&gt;10,IF(AND(ISNUMBER('Control Sample Data'!D191),'Control Sample Data'!D191&lt;35,'Control Sample Data'!D191&gt;0),'Control Sample Data'!D191-'Choose Housekeeping Genes'!AB$20,35-'Choose Housekeeping Genes'!AB$20),"")</f>
        <v/>
      </c>
      <c r="AA191" s="22" t="str">
        <f>IF(SUM('Control Sample Data'!E$3:E$194)&gt;10,IF(AND(ISNUMBER('Control Sample Data'!E191),'Control Sample Data'!E191&lt;35,'Control Sample Data'!E191&gt;0),'Control Sample Data'!E191-'Choose Housekeeping Genes'!AC$20,35-'Choose Housekeeping Genes'!AC$20),"")</f>
        <v/>
      </c>
      <c r="AB191" s="22" t="str">
        <f>IF(SUM('Control Sample Data'!F$3:F$194)&gt;10,IF(AND(ISNUMBER('Control Sample Data'!F191),'Control Sample Data'!F191&lt;35,'Control Sample Data'!F191&gt;0),'Control Sample Data'!F191-'Choose Housekeeping Genes'!AD$20,35-'Choose Housekeeping Genes'!AD$20),"")</f>
        <v/>
      </c>
      <c r="AC191" s="22" t="str">
        <f>IF(SUM('Control Sample Data'!G$3:G$194)&gt;10,IF(AND(ISNUMBER('Control Sample Data'!G191),'Control Sample Data'!G191&lt;35,'Control Sample Data'!G191&gt;0),'Control Sample Data'!G191-'Choose Housekeeping Genes'!AE$20,35-'Choose Housekeeping Genes'!AE$20),"")</f>
        <v/>
      </c>
      <c r="AD191" s="22" t="str">
        <f>IF(SUM('Control Sample Data'!H$3:H$194)&gt;10,IF(AND(ISNUMBER('Control Sample Data'!H191),'Control Sample Data'!H191&lt;35,'Control Sample Data'!H191&gt;0),'Control Sample Data'!H191-'Choose Housekeeping Genes'!AF$20,35-'Choose Housekeeping Genes'!AF$20),"")</f>
        <v/>
      </c>
      <c r="AE191" s="22" t="str">
        <f>IF(SUM('Control Sample Data'!I$3:I$194)&gt;10,IF(AND(ISNUMBER('Control Sample Data'!I191),'Control Sample Data'!I191&lt;35,'Control Sample Data'!I191&gt;0),'Control Sample Data'!I191-'Choose Housekeeping Genes'!AG$20,35-'Choose Housekeeping Genes'!AG$20),"")</f>
        <v/>
      </c>
      <c r="AF191" s="22" t="str">
        <f>IF(SUM('Control Sample Data'!J$3:J$194)&gt;10,IF(AND(ISNUMBER('Control Sample Data'!J191),'Control Sample Data'!J191&lt;35,'Control Sample Data'!J191&gt;0),'Control Sample Data'!J191-'Choose Housekeeping Genes'!AH$20,35-'Choose Housekeeping Genes'!AH$20),"")</f>
        <v/>
      </c>
      <c r="AG191" s="22" t="str">
        <f>IF(SUM('Control Sample Data'!K$3:K$194)&gt;10,IF(AND(ISNUMBER('Control Sample Data'!K191),'Control Sample Data'!K191&lt;35,'Control Sample Data'!K191&gt;0),'Control Sample Data'!K191-'Choose Housekeeping Genes'!AI$20,35-'Choose Housekeeping Genes'!AI$20),"")</f>
        <v/>
      </c>
      <c r="AH191" s="22" t="str">
        <f>IF(SUM('Control Sample Data'!L$3:L$194)&gt;10,IF(AND(ISNUMBER('Control Sample Data'!L191),'Control Sample Data'!L191&lt;35,'Control Sample Data'!L191&gt;0),'Control Sample Data'!L191-'Choose Housekeeping Genes'!AJ$20,35-'Choose Housekeeping Genes'!AJ$20),"")</f>
        <v/>
      </c>
      <c r="AI191" s="22" t="str">
        <f>IF(SUM('Control Sample Data'!M$3:M$194)&gt;10,IF(AND(ISNUMBER('Control Sample Data'!M191),'Control Sample Data'!M191&lt;35,'Control Sample Data'!M191&gt;0),'Control Sample Data'!M191-'Choose Housekeeping Genes'!AK$20,35-'Choose Housekeeping Genes'!AK$20),"")</f>
        <v/>
      </c>
      <c r="AJ191" s="22" t="str">
        <f>IF(SUM('Control Sample Data'!N$3:N$194)&gt;10,IF(AND(ISNUMBER('Control Sample Data'!N191),'Control Sample Data'!N191&lt;35,'Control Sample Data'!N191&gt;0),'Control Sample Data'!N191-'Choose Housekeeping Genes'!AL$20,35-'Choose Housekeeping Genes'!AL$20),"")</f>
        <v/>
      </c>
      <c r="AK191" s="22" t="str">
        <f>IF(SUM('Control Sample Data'!O$3:O$194)&gt;10,IF(AND(ISNUMBER('Control Sample Data'!O191),'Control Sample Data'!O191&lt;35,'Control Sample Data'!O191&gt;0),'Control Sample Data'!O191-'Choose Housekeeping Genes'!AM$20,35-'Choose Housekeeping Genes'!AM$20),"")</f>
        <v/>
      </c>
      <c r="AL191" s="22" t="str">
        <f>IF(SUM('Control Sample Data'!P$3:P$194)&gt;10,IF(AND(ISNUMBER('Control Sample Data'!P191),'Control Sample Data'!P191&lt;35,'Control Sample Data'!P191&gt;0),'Control Sample Data'!P191-'Choose Housekeeping Genes'!AN$20,35-'Choose Housekeeping Genes'!AN$20),"")</f>
        <v/>
      </c>
      <c r="AM191" s="22" t="str">
        <f>IF(SUM('Control Sample Data'!Q$3:Q$194)&gt;10,IF(AND(ISNUMBER('Control Sample Data'!Q191),'Control Sample Data'!Q191&lt;35,'Control Sample Data'!Q191&gt;0),'Control Sample Data'!Q191-'Choose Housekeeping Genes'!AO$20,35-'Choose Housekeeping Genes'!AO$20),"")</f>
        <v/>
      </c>
      <c r="AN191" s="22" t="str">
        <f>IF(SUM('Control Sample Data'!R$3:R$194)&gt;10,IF(AND(ISNUMBER('Control Sample Data'!R191),'Control Sample Data'!R191&lt;35,'Control Sample Data'!R191&gt;0),'Control Sample Data'!R191-'Choose Housekeeping Genes'!AP$20,35-'Choose Housekeeping Genes'!AP$20),"")</f>
        <v/>
      </c>
      <c r="AO191" s="22" t="str">
        <f>IF(SUM('Control Sample Data'!S$3:S$194)&gt;10,IF(AND(ISNUMBER('Control Sample Data'!S191),'Control Sample Data'!S191&lt;35,'Control Sample Data'!S191&gt;0),'Control Sample Data'!S191-'Choose Housekeeping Genes'!AQ$20,35-'Choose Housekeeping Genes'!AQ$20),"")</f>
        <v/>
      </c>
      <c r="AP191" s="22" t="str">
        <f>IF(SUM('Control Sample Data'!T$3:T$194)&gt;10,IF(AND(ISNUMBER('Control Sample Data'!T191),'Control Sample Data'!T191&lt;35,'Control Sample Data'!T191&gt;0),'Control Sample Data'!T191-'Choose Housekeeping Genes'!AR$20,35-'Choose Housekeeping Genes'!AR$20),"")</f>
        <v/>
      </c>
      <c r="AQ191" s="22" t="str">
        <f>IF(SUM('Control Sample Data'!U$3:U$194)&gt;10,IF(AND(ISNUMBER('Control Sample Data'!U191),'Control Sample Data'!U191&lt;35,'Control Sample Data'!U191&gt;0),'Control Sample Data'!U191-'Choose Housekeeping Genes'!AS$20,35-'Choose Housekeeping Genes'!AS$20),"")</f>
        <v/>
      </c>
      <c r="AR191" s="22" t="str">
        <f>IF(SUM('Control Sample Data'!V$3:V$194)&gt;10,IF(AND(ISNUMBER('Control Sample Data'!V191),'Control Sample Data'!V191&lt;35,'Control Sample Data'!V191&gt;0),'Control Sample Data'!V191-'Choose Housekeeping Genes'!AT$20,35-'Choose Housekeeping Genes'!AT$20),"")</f>
        <v/>
      </c>
      <c r="AS191" s="73" t="str">
        <f>'Control Sample Data'!A191</f>
        <v>Spike-In</v>
      </c>
      <c r="AT191" s="21" t="s">
        <v>64</v>
      </c>
      <c r="AU191" s="22" t="str">
        <f ca="1">IF(ISNUMBER(C191-'Choose Housekeeping Genes'!D$12),C191-'Choose Housekeeping Genes'!D$12,"")</f>
        <v/>
      </c>
      <c r="AV191" s="22" t="str">
        <f ca="1">IF(ISNUMBER(D191-'Choose Housekeeping Genes'!E$12),D191-'Choose Housekeeping Genes'!E$12,"")</f>
        <v/>
      </c>
      <c r="AW191" s="22" t="str">
        <f ca="1">IF(ISNUMBER(E191-'Choose Housekeeping Genes'!F$12),E191-'Choose Housekeeping Genes'!F$12,"")</f>
        <v/>
      </c>
      <c r="AX191" s="22" t="str">
        <f ca="1">IF(ISNUMBER(F191-'Choose Housekeeping Genes'!G$12),F191-'Choose Housekeeping Genes'!G$12,"")</f>
        <v/>
      </c>
      <c r="AY191" s="22" t="str">
        <f ca="1">IF(ISNUMBER(G191-'Choose Housekeeping Genes'!H$12),G191-'Choose Housekeeping Genes'!H$12,"")</f>
        <v/>
      </c>
      <c r="AZ191" s="22" t="str">
        <f ca="1">IF(ISNUMBER(H191-'Choose Housekeeping Genes'!I$12),H191-'Choose Housekeeping Genes'!I$12,"")</f>
        <v/>
      </c>
      <c r="BA191" s="22" t="str">
        <f ca="1">IF(ISNUMBER(I191-'Choose Housekeeping Genes'!J$12),I191-'Choose Housekeeping Genes'!J$12,"")</f>
        <v/>
      </c>
      <c r="BB191" s="22" t="str">
        <f ca="1">IF(ISNUMBER(J191-'Choose Housekeeping Genes'!K$12),J191-'Choose Housekeeping Genes'!K$12,"")</f>
        <v/>
      </c>
      <c r="BC191" s="22" t="str">
        <f ca="1">IF(ISNUMBER(K191-'Choose Housekeeping Genes'!L$12),K191-'Choose Housekeeping Genes'!L$12,"")</f>
        <v/>
      </c>
      <c r="BD191" s="22" t="str">
        <f ca="1">IF(ISNUMBER(L191-'Choose Housekeeping Genes'!M$12),L191-'Choose Housekeeping Genes'!M$12,"")</f>
        <v/>
      </c>
      <c r="BE191" s="22" t="str">
        <f ca="1">IF(ISNUMBER(M191-'Choose Housekeeping Genes'!N$12),M191-'Choose Housekeeping Genes'!N$12,"")</f>
        <v/>
      </c>
      <c r="BF191" s="22" t="str">
        <f ca="1">IF(ISNUMBER(N191-'Choose Housekeeping Genes'!O$12),N191-'Choose Housekeeping Genes'!O$12,"")</f>
        <v/>
      </c>
      <c r="BG191" s="22" t="str">
        <f ca="1">IF(ISNUMBER(O191-'Choose Housekeeping Genes'!P$12),O191-'Choose Housekeeping Genes'!P$12,"")</f>
        <v/>
      </c>
      <c r="BH191" s="22" t="str">
        <f ca="1">IF(ISNUMBER(P191-'Choose Housekeeping Genes'!Q$12),P191-'Choose Housekeeping Genes'!Q$12,"")</f>
        <v/>
      </c>
      <c r="BI191" s="22" t="str">
        <f ca="1">IF(ISNUMBER(Q191-'Choose Housekeeping Genes'!R$12),Q191-'Choose Housekeeping Genes'!R$12,"")</f>
        <v/>
      </c>
      <c r="BJ191" s="22" t="str">
        <f ca="1">IF(ISNUMBER(R191-'Choose Housekeeping Genes'!S$12),R191-'Choose Housekeeping Genes'!S$12,"")</f>
        <v/>
      </c>
      <c r="BK191" s="22" t="str">
        <f ca="1">IF(ISNUMBER(S191-'Choose Housekeeping Genes'!T$12),S191-'Choose Housekeeping Genes'!T$12,"")</f>
        <v/>
      </c>
      <c r="BL191" s="22" t="str">
        <f ca="1">IF(ISNUMBER(T191-'Choose Housekeeping Genes'!U$12),T191-'Choose Housekeeping Genes'!U$12,"")</f>
        <v/>
      </c>
      <c r="BM191" s="22" t="str">
        <f ca="1">IF(ISNUMBER(U191-'Choose Housekeeping Genes'!V$12),U191-'Choose Housekeeping Genes'!V$12,"")</f>
        <v/>
      </c>
      <c r="BN191" s="22" t="str">
        <f ca="1">IF(ISNUMBER(V191-'Choose Housekeeping Genes'!W$12),V191-'Choose Housekeeping Genes'!W$12,"")</f>
        <v/>
      </c>
      <c r="BO191" s="147" t="str">
        <f t="shared" si="135"/>
        <v>Spike-In</v>
      </c>
      <c r="BP191" s="145" t="s">
        <v>64</v>
      </c>
      <c r="BQ191" s="22" t="str">
        <f ca="1">IF(ISNUMBER(Y191-'Choose Housekeeping Genes'!AA$12),Y191-'Choose Housekeeping Genes'!AA$12,"")</f>
        <v/>
      </c>
      <c r="BR191" s="22" t="str">
        <f ca="1">IF(ISNUMBER(Z191-'Choose Housekeeping Genes'!AB$12),Z191-'Choose Housekeeping Genes'!AB$12,"")</f>
        <v/>
      </c>
      <c r="BS191" s="22" t="str">
        <f ca="1">IF(ISNUMBER(AA191-'Choose Housekeeping Genes'!AC$12),AA191-'Choose Housekeeping Genes'!AC$12,"")</f>
        <v/>
      </c>
      <c r="BT191" s="22" t="str">
        <f ca="1">IF(ISNUMBER(AB191-'Choose Housekeeping Genes'!AD$12),AB191-'Choose Housekeeping Genes'!AD$12,"")</f>
        <v/>
      </c>
      <c r="BU191" s="22" t="str">
        <f ca="1">IF(ISNUMBER(AC191-'Choose Housekeeping Genes'!AE$12),AC191-'Choose Housekeeping Genes'!AE$12,"")</f>
        <v/>
      </c>
      <c r="BV191" s="22" t="str">
        <f ca="1">IF(ISNUMBER(AD191-'Choose Housekeeping Genes'!AF$12),AD191-'Choose Housekeeping Genes'!AF$12,"")</f>
        <v/>
      </c>
      <c r="BW191" s="22" t="str">
        <f ca="1">IF(ISNUMBER(AE191-'Choose Housekeeping Genes'!AG$12),AE191-'Choose Housekeeping Genes'!AG$12,"")</f>
        <v/>
      </c>
      <c r="BX191" s="22" t="str">
        <f ca="1">IF(ISNUMBER(AF191-'Choose Housekeeping Genes'!AH$12),AF191-'Choose Housekeeping Genes'!AH$12,"")</f>
        <v/>
      </c>
      <c r="BY191" s="22" t="str">
        <f ca="1">IF(ISNUMBER(AG191-'Choose Housekeeping Genes'!AI$12),AG191-'Choose Housekeeping Genes'!AI$12,"")</f>
        <v/>
      </c>
      <c r="BZ191" s="22" t="str">
        <f ca="1">IF(ISNUMBER(AH191-'Choose Housekeeping Genes'!AJ$12),AH191-'Choose Housekeeping Genes'!AJ$12,"")</f>
        <v/>
      </c>
      <c r="CA191" s="22" t="str">
        <f ca="1">IF(ISNUMBER(AI191-'Choose Housekeeping Genes'!AK$12),AI191-'Choose Housekeeping Genes'!AK$12,"")</f>
        <v/>
      </c>
      <c r="CB191" s="22" t="str">
        <f ca="1">IF(ISNUMBER(AJ191-'Choose Housekeeping Genes'!AL$12),AJ191-'Choose Housekeeping Genes'!AL$12,"")</f>
        <v/>
      </c>
      <c r="CC191" s="22" t="str">
        <f ca="1">IF(ISNUMBER(AK191-'Choose Housekeeping Genes'!AM$12),AK191-'Choose Housekeeping Genes'!AM$12,"")</f>
        <v/>
      </c>
      <c r="CD191" s="22" t="str">
        <f ca="1">IF(ISNUMBER(AL191-'Choose Housekeeping Genes'!AN$12),AL191-'Choose Housekeeping Genes'!AN$12,"")</f>
        <v/>
      </c>
      <c r="CE191" s="22" t="str">
        <f ca="1">IF(ISNUMBER(AM191-'Choose Housekeeping Genes'!AO$12),AM191-'Choose Housekeeping Genes'!AO$12,"")</f>
        <v/>
      </c>
      <c r="CF191" s="22" t="str">
        <f ca="1">IF(ISNUMBER(AN191-'Choose Housekeeping Genes'!AP$12),AN191-'Choose Housekeeping Genes'!AP$12,"")</f>
        <v/>
      </c>
      <c r="CG191" s="22" t="str">
        <f ca="1">IF(ISNUMBER(AO191-'Choose Housekeeping Genes'!AQ$12),AO191-'Choose Housekeeping Genes'!AQ$12,"")</f>
        <v/>
      </c>
      <c r="CH191" s="22" t="str">
        <f ca="1">IF(ISNUMBER(AP191-'Choose Housekeeping Genes'!AR$12),AP191-'Choose Housekeeping Genes'!AR$12,"")</f>
        <v/>
      </c>
      <c r="CI191" s="22" t="str">
        <f ca="1">IF(ISNUMBER(AQ191-'Choose Housekeeping Genes'!AS$12),AQ191-'Choose Housekeeping Genes'!AS$12,"")</f>
        <v/>
      </c>
      <c r="CJ191" s="22" t="str">
        <f ca="1">IF(ISNUMBER(AR191-'Choose Housekeeping Genes'!AT$12),AR191-'Choose Housekeeping Genes'!AT$12,"")</f>
        <v/>
      </c>
      <c r="CK191" s="69" t="e">
        <f t="shared" ca="1" si="93"/>
        <v>#DIV/0!</v>
      </c>
      <c r="CL191" s="148" t="e">
        <f t="shared" ca="1" si="94"/>
        <v>#DIV/0!</v>
      </c>
      <c r="DA191" s="73" t="str">
        <f>'Transcript table'!C199</f>
        <v>Spike-In</v>
      </c>
      <c r="DB191" s="21" t="s">
        <v>64</v>
      </c>
      <c r="DC191" s="68" t="str">
        <f t="shared" ca="1" si="95"/>
        <v/>
      </c>
      <c r="DD191" s="68" t="str">
        <f t="shared" ca="1" si="96"/>
        <v/>
      </c>
      <c r="DE191" s="68" t="str">
        <f t="shared" ca="1" si="97"/>
        <v/>
      </c>
      <c r="DF191" s="68" t="str">
        <f t="shared" ca="1" si="98"/>
        <v/>
      </c>
      <c r="DG191" s="68" t="str">
        <f t="shared" ca="1" si="99"/>
        <v/>
      </c>
      <c r="DH191" s="68" t="str">
        <f t="shared" ca="1" si="100"/>
        <v/>
      </c>
      <c r="DI191" s="68" t="str">
        <f t="shared" ca="1" si="101"/>
        <v/>
      </c>
      <c r="DJ191" s="68" t="str">
        <f t="shared" ca="1" si="102"/>
        <v/>
      </c>
      <c r="DK191" s="68" t="str">
        <f t="shared" ca="1" si="103"/>
        <v/>
      </c>
      <c r="DL191" s="68" t="str">
        <f t="shared" ca="1" si="104"/>
        <v/>
      </c>
      <c r="DM191" s="68" t="str">
        <f t="shared" ca="1" si="105"/>
        <v/>
      </c>
      <c r="DN191" s="68" t="str">
        <f t="shared" ca="1" si="106"/>
        <v/>
      </c>
      <c r="DO191" s="68" t="str">
        <f t="shared" ca="1" si="107"/>
        <v/>
      </c>
      <c r="DP191" s="68" t="str">
        <f t="shared" ca="1" si="108"/>
        <v/>
      </c>
      <c r="DQ191" s="68" t="str">
        <f t="shared" ca="1" si="109"/>
        <v/>
      </c>
      <c r="DR191" s="68" t="str">
        <f t="shared" ca="1" si="110"/>
        <v/>
      </c>
      <c r="DS191" s="68" t="str">
        <f t="shared" ca="1" si="111"/>
        <v/>
      </c>
      <c r="DT191" s="68" t="str">
        <f t="shared" ca="1" si="112"/>
        <v/>
      </c>
      <c r="DU191" s="68" t="str">
        <f t="shared" ca="1" si="113"/>
        <v/>
      </c>
      <c r="DV191" s="68" t="str">
        <f t="shared" ca="1" si="114"/>
        <v/>
      </c>
      <c r="DW191" s="146" t="str">
        <f>'Transcript table'!C199</f>
        <v>Spike-In</v>
      </c>
      <c r="DX191" s="145" t="s">
        <v>64</v>
      </c>
      <c r="DY191" s="68" t="str">
        <f t="shared" ca="1" si="115"/>
        <v/>
      </c>
      <c r="DZ191" s="68" t="str">
        <f t="shared" ca="1" si="116"/>
        <v/>
      </c>
      <c r="EA191" s="68" t="str">
        <f t="shared" ca="1" si="117"/>
        <v/>
      </c>
      <c r="EB191" s="68" t="str">
        <f t="shared" ca="1" si="118"/>
        <v/>
      </c>
      <c r="EC191" s="68" t="str">
        <f t="shared" ca="1" si="119"/>
        <v/>
      </c>
      <c r="ED191" s="68" t="str">
        <f t="shared" ca="1" si="120"/>
        <v/>
      </c>
      <c r="EE191" s="68" t="str">
        <f t="shared" ca="1" si="121"/>
        <v/>
      </c>
      <c r="EF191" s="68" t="str">
        <f t="shared" ca="1" si="122"/>
        <v/>
      </c>
      <c r="EG191" s="68" t="str">
        <f t="shared" ca="1" si="123"/>
        <v/>
      </c>
      <c r="EH191" s="68" t="str">
        <f t="shared" ca="1" si="124"/>
        <v/>
      </c>
      <c r="EI191" s="68" t="str">
        <f t="shared" ca="1" si="125"/>
        <v/>
      </c>
      <c r="EJ191" s="68" t="str">
        <f t="shared" ca="1" si="126"/>
        <v/>
      </c>
      <c r="EK191" s="68" t="str">
        <f t="shared" ca="1" si="127"/>
        <v/>
      </c>
      <c r="EL191" s="68" t="str">
        <f t="shared" ca="1" si="128"/>
        <v/>
      </c>
      <c r="EM191" s="68" t="str">
        <f t="shared" ca="1" si="129"/>
        <v/>
      </c>
      <c r="EN191" s="68" t="str">
        <f t="shared" ca="1" si="130"/>
        <v/>
      </c>
      <c r="EO191" s="68" t="str">
        <f t="shared" ca="1" si="131"/>
        <v/>
      </c>
      <c r="EP191" s="68" t="str">
        <f t="shared" ca="1" si="132"/>
        <v/>
      </c>
      <c r="EQ191" s="68" t="str">
        <f t="shared" ca="1" si="133"/>
        <v/>
      </c>
      <c r="ER191" s="68" t="str">
        <f t="shared" ca="1" si="134"/>
        <v/>
      </c>
    </row>
    <row r="192" spans="1:148" ht="12.75" customHeight="1">
      <c r="A192" s="139" t="str">
        <f>'Test Sample Data'!A192</f>
        <v>PPC</v>
      </c>
      <c r="B192" s="141" t="s">
        <v>61</v>
      </c>
      <c r="C192" s="22" t="str">
        <f>IF(SUM('Test Sample Data'!C$3:C$194)&gt;10,IF(AND(ISNUMBER('Test Sample Data'!C192),'Test Sample Data'!C192&lt;35,'Test Sample Data'!C192&gt;0),'Test Sample Data'!C192-'Choose Housekeeping Genes'!D$20,35-'Choose Housekeeping Genes'!D$20),"")</f>
        <v/>
      </c>
      <c r="D192" s="22" t="str">
        <f>IF(SUM('Test Sample Data'!D$3:D$194)&gt;10,IF(AND(ISNUMBER('Test Sample Data'!D192),'Test Sample Data'!D192&lt;35,'Test Sample Data'!D192&gt;0),'Test Sample Data'!D192-'Choose Housekeeping Genes'!E$20,35-'Choose Housekeeping Genes'!E$20),"")</f>
        <v/>
      </c>
      <c r="E192" s="22" t="str">
        <f>IF(SUM('Test Sample Data'!E$3:E$194)&gt;10,IF(AND(ISNUMBER('Test Sample Data'!E192),'Test Sample Data'!E192&lt;35,'Test Sample Data'!E192&gt;0),'Test Sample Data'!E192-'Choose Housekeeping Genes'!F$20,35-'Choose Housekeeping Genes'!F$20),"")</f>
        <v/>
      </c>
      <c r="F192" s="22" t="str">
        <f>IF(SUM('Test Sample Data'!F$3:F$194)&gt;10,IF(AND(ISNUMBER('Test Sample Data'!F192),'Test Sample Data'!F192&lt;35,'Test Sample Data'!F192&gt;0),'Test Sample Data'!F192-'Choose Housekeeping Genes'!G$20,35-'Choose Housekeeping Genes'!G$20),"")</f>
        <v/>
      </c>
      <c r="G192" s="22" t="str">
        <f>IF(SUM('Test Sample Data'!G$3:G$194)&gt;10,IF(AND(ISNUMBER('Test Sample Data'!G192),'Test Sample Data'!G192&lt;35,'Test Sample Data'!G192&gt;0),'Test Sample Data'!G192-'Choose Housekeeping Genes'!H$20,35-'Choose Housekeeping Genes'!H$20),"")</f>
        <v/>
      </c>
      <c r="H192" s="22" t="str">
        <f>IF(SUM('Test Sample Data'!H$3:H$194)&gt;10,IF(AND(ISNUMBER('Test Sample Data'!H192),'Test Sample Data'!H192&lt;35,'Test Sample Data'!H192&gt;0),'Test Sample Data'!H192-'Choose Housekeeping Genes'!I$20,35-'Choose Housekeeping Genes'!I$20),"")</f>
        <v/>
      </c>
      <c r="I192" s="22" t="str">
        <f>IF(SUM('Test Sample Data'!I$3:I$194)&gt;10,IF(AND(ISNUMBER('Test Sample Data'!I192),'Test Sample Data'!I192&lt;35,'Test Sample Data'!I192&gt;0),'Test Sample Data'!I192-'Choose Housekeeping Genes'!J$20,35-'Choose Housekeeping Genes'!J$20),"")</f>
        <v/>
      </c>
      <c r="J192" s="22" t="str">
        <f>IF(SUM('Test Sample Data'!J$3:J$194)&gt;10,IF(AND(ISNUMBER('Test Sample Data'!J192),'Test Sample Data'!J192&lt;35,'Test Sample Data'!J192&gt;0),'Test Sample Data'!J192-'Choose Housekeeping Genes'!K$20,35-'Choose Housekeeping Genes'!K$20),"")</f>
        <v/>
      </c>
      <c r="K192" s="22" t="str">
        <f>IF(SUM('Test Sample Data'!K$3:K$194)&gt;10,IF(AND(ISNUMBER('Test Sample Data'!K192),'Test Sample Data'!K192&lt;35,'Test Sample Data'!K192&gt;0),'Test Sample Data'!K192-'Choose Housekeeping Genes'!L$20,35-'Choose Housekeeping Genes'!L$20),"")</f>
        <v/>
      </c>
      <c r="L192" s="22" t="str">
        <f>IF(SUM('Test Sample Data'!L$3:L$194)&gt;10,IF(AND(ISNUMBER('Test Sample Data'!L192),'Test Sample Data'!L192&lt;35,'Test Sample Data'!L192&gt;0),'Test Sample Data'!L192-'Choose Housekeeping Genes'!M$20,35-'Choose Housekeeping Genes'!M$20),"")</f>
        <v/>
      </c>
      <c r="M192" s="22" t="str">
        <f>IF(SUM('Test Sample Data'!M$3:M$194)&gt;10,IF(AND(ISNUMBER('Test Sample Data'!M192),'Test Sample Data'!M192&lt;35,'Test Sample Data'!M192&gt;0),'Test Sample Data'!M192-'Choose Housekeeping Genes'!N$20,35-'Choose Housekeeping Genes'!N$20),"")</f>
        <v/>
      </c>
      <c r="N192" s="22" t="str">
        <f>IF(SUM('Test Sample Data'!N$3:N$194)&gt;10,IF(AND(ISNUMBER('Test Sample Data'!N192),'Test Sample Data'!N192&lt;35,'Test Sample Data'!N192&gt;0),'Test Sample Data'!N192-'Choose Housekeeping Genes'!O$20,35-'Choose Housekeeping Genes'!O$20),"")</f>
        <v/>
      </c>
      <c r="O192" s="22" t="str">
        <f>IF(SUM('Test Sample Data'!O$3:O$194)&gt;10,IF(AND(ISNUMBER('Test Sample Data'!O192),'Test Sample Data'!O192&lt;35,'Test Sample Data'!O192&gt;0),'Test Sample Data'!O192-'Choose Housekeeping Genes'!P$20,35-'Choose Housekeeping Genes'!P$20),"")</f>
        <v/>
      </c>
      <c r="P192" s="22" t="str">
        <f>IF(SUM('Test Sample Data'!P$3:P$194)&gt;10,IF(AND(ISNUMBER('Test Sample Data'!P192),'Test Sample Data'!P192&lt;35,'Test Sample Data'!P192&gt;0),'Test Sample Data'!P192-'Choose Housekeeping Genes'!Q$20,35-'Choose Housekeeping Genes'!Q$20),"")</f>
        <v/>
      </c>
      <c r="Q192" s="22" t="str">
        <f>IF(SUM('Test Sample Data'!Q$3:Q$194)&gt;10,IF(AND(ISNUMBER('Test Sample Data'!Q192),'Test Sample Data'!Q192&lt;35,'Test Sample Data'!Q192&gt;0),'Test Sample Data'!Q192-'Choose Housekeeping Genes'!R$20,35-'Choose Housekeeping Genes'!R$20),"")</f>
        <v/>
      </c>
      <c r="R192" s="22" t="str">
        <f>IF(SUM('Test Sample Data'!R$3:R$194)&gt;10,IF(AND(ISNUMBER('Test Sample Data'!R192),'Test Sample Data'!R192&lt;35,'Test Sample Data'!R192&gt;0),'Test Sample Data'!R192-'Choose Housekeeping Genes'!S$20,35-'Choose Housekeeping Genes'!S$20),"")</f>
        <v/>
      </c>
      <c r="S192" s="22" t="str">
        <f>IF(SUM('Test Sample Data'!S$3:S$194)&gt;10,IF(AND(ISNUMBER('Test Sample Data'!S192),'Test Sample Data'!S192&lt;35,'Test Sample Data'!S192&gt;0),'Test Sample Data'!S192-'Choose Housekeeping Genes'!T$20,35-'Choose Housekeeping Genes'!T$20),"")</f>
        <v/>
      </c>
      <c r="T192" s="22" t="str">
        <f>IF(SUM('Test Sample Data'!T$3:T$194)&gt;10,IF(AND(ISNUMBER('Test Sample Data'!T192),'Test Sample Data'!T192&lt;35,'Test Sample Data'!T192&gt;0),'Test Sample Data'!T192-'Choose Housekeeping Genes'!U$20,35-'Choose Housekeeping Genes'!U$20),"")</f>
        <v/>
      </c>
      <c r="U192" s="22" t="str">
        <f>IF(SUM('Test Sample Data'!U$3:U$194)&gt;10,IF(AND(ISNUMBER('Test Sample Data'!U192),'Test Sample Data'!U192&lt;35,'Test Sample Data'!U192&gt;0),'Test Sample Data'!U192-'Choose Housekeeping Genes'!V$20,35-'Choose Housekeeping Genes'!V$20),"")</f>
        <v/>
      </c>
      <c r="V192" s="22" t="str">
        <f>IF(SUM('Test Sample Data'!V$3:V$194)&gt;10,IF(AND(ISNUMBER('Test Sample Data'!V192),'Test Sample Data'!V192&lt;35,'Test Sample Data'!V192&gt;0),'Test Sample Data'!V192-'Choose Housekeeping Genes'!W$20,35-'Choose Housekeeping Genes'!W$20),"")</f>
        <v/>
      </c>
      <c r="W192" s="144" t="str">
        <f>'Control Sample Data'!A192</f>
        <v>PPC</v>
      </c>
      <c r="X192" s="145" t="s">
        <v>61</v>
      </c>
      <c r="Y192" s="22" t="str">
        <f>IF(SUM('Control Sample Data'!C$3:C$194)&gt;10,IF(AND(ISNUMBER('Control Sample Data'!C192),'Control Sample Data'!C192&lt;35,'Control Sample Data'!C192&gt;0),'Control Sample Data'!C192-'Choose Housekeeping Genes'!AA$20,35-'Choose Housekeeping Genes'!AA$20),"")</f>
        <v/>
      </c>
      <c r="Z192" s="22" t="str">
        <f>IF(SUM('Control Sample Data'!D$3:D$194)&gt;10,IF(AND(ISNUMBER('Control Sample Data'!D192),'Control Sample Data'!D192&lt;35,'Control Sample Data'!D192&gt;0),'Control Sample Data'!D192-'Choose Housekeeping Genes'!AB$20,35-'Choose Housekeeping Genes'!AB$20),"")</f>
        <v/>
      </c>
      <c r="AA192" s="22" t="str">
        <f>IF(SUM('Control Sample Data'!E$3:E$194)&gt;10,IF(AND(ISNUMBER('Control Sample Data'!E192),'Control Sample Data'!E192&lt;35,'Control Sample Data'!E192&gt;0),'Control Sample Data'!E192-'Choose Housekeeping Genes'!AC$20,35-'Choose Housekeeping Genes'!AC$20),"")</f>
        <v/>
      </c>
      <c r="AB192" s="22" t="str">
        <f>IF(SUM('Control Sample Data'!F$3:F$194)&gt;10,IF(AND(ISNUMBER('Control Sample Data'!F192),'Control Sample Data'!F192&lt;35,'Control Sample Data'!F192&gt;0),'Control Sample Data'!F192-'Choose Housekeeping Genes'!AD$20,35-'Choose Housekeeping Genes'!AD$20),"")</f>
        <v/>
      </c>
      <c r="AC192" s="22" t="str">
        <f>IF(SUM('Control Sample Data'!G$3:G$194)&gt;10,IF(AND(ISNUMBER('Control Sample Data'!G192),'Control Sample Data'!G192&lt;35,'Control Sample Data'!G192&gt;0),'Control Sample Data'!G192-'Choose Housekeeping Genes'!AE$20,35-'Choose Housekeeping Genes'!AE$20),"")</f>
        <v/>
      </c>
      <c r="AD192" s="22" t="str">
        <f>IF(SUM('Control Sample Data'!H$3:H$194)&gt;10,IF(AND(ISNUMBER('Control Sample Data'!H192),'Control Sample Data'!H192&lt;35,'Control Sample Data'!H192&gt;0),'Control Sample Data'!H192-'Choose Housekeeping Genes'!AF$20,35-'Choose Housekeeping Genes'!AF$20),"")</f>
        <v/>
      </c>
      <c r="AE192" s="22" t="str">
        <f>IF(SUM('Control Sample Data'!I$3:I$194)&gt;10,IF(AND(ISNUMBER('Control Sample Data'!I192),'Control Sample Data'!I192&lt;35,'Control Sample Data'!I192&gt;0),'Control Sample Data'!I192-'Choose Housekeeping Genes'!AG$20,35-'Choose Housekeeping Genes'!AG$20),"")</f>
        <v/>
      </c>
      <c r="AF192" s="22" t="str">
        <f>IF(SUM('Control Sample Data'!J$3:J$194)&gt;10,IF(AND(ISNUMBER('Control Sample Data'!J192),'Control Sample Data'!J192&lt;35,'Control Sample Data'!J192&gt;0),'Control Sample Data'!J192-'Choose Housekeeping Genes'!AH$20,35-'Choose Housekeeping Genes'!AH$20),"")</f>
        <v/>
      </c>
      <c r="AG192" s="22" t="str">
        <f>IF(SUM('Control Sample Data'!K$3:K$194)&gt;10,IF(AND(ISNUMBER('Control Sample Data'!K192),'Control Sample Data'!K192&lt;35,'Control Sample Data'!K192&gt;0),'Control Sample Data'!K192-'Choose Housekeeping Genes'!AI$20,35-'Choose Housekeeping Genes'!AI$20),"")</f>
        <v/>
      </c>
      <c r="AH192" s="22" t="str">
        <f>IF(SUM('Control Sample Data'!L$3:L$194)&gt;10,IF(AND(ISNUMBER('Control Sample Data'!L192),'Control Sample Data'!L192&lt;35,'Control Sample Data'!L192&gt;0),'Control Sample Data'!L192-'Choose Housekeeping Genes'!AJ$20,35-'Choose Housekeeping Genes'!AJ$20),"")</f>
        <v/>
      </c>
      <c r="AI192" s="22" t="str">
        <f>IF(SUM('Control Sample Data'!M$3:M$194)&gt;10,IF(AND(ISNUMBER('Control Sample Data'!M192),'Control Sample Data'!M192&lt;35,'Control Sample Data'!M192&gt;0),'Control Sample Data'!M192-'Choose Housekeeping Genes'!AK$20,35-'Choose Housekeeping Genes'!AK$20),"")</f>
        <v/>
      </c>
      <c r="AJ192" s="22" t="str">
        <f>IF(SUM('Control Sample Data'!N$3:N$194)&gt;10,IF(AND(ISNUMBER('Control Sample Data'!N192),'Control Sample Data'!N192&lt;35,'Control Sample Data'!N192&gt;0),'Control Sample Data'!N192-'Choose Housekeeping Genes'!AL$20,35-'Choose Housekeeping Genes'!AL$20),"")</f>
        <v/>
      </c>
      <c r="AK192" s="22" t="str">
        <f>IF(SUM('Control Sample Data'!O$3:O$194)&gt;10,IF(AND(ISNUMBER('Control Sample Data'!O192),'Control Sample Data'!O192&lt;35,'Control Sample Data'!O192&gt;0),'Control Sample Data'!O192-'Choose Housekeeping Genes'!AM$20,35-'Choose Housekeeping Genes'!AM$20),"")</f>
        <v/>
      </c>
      <c r="AL192" s="22" t="str">
        <f>IF(SUM('Control Sample Data'!P$3:P$194)&gt;10,IF(AND(ISNUMBER('Control Sample Data'!P192),'Control Sample Data'!P192&lt;35,'Control Sample Data'!P192&gt;0),'Control Sample Data'!P192-'Choose Housekeeping Genes'!AN$20,35-'Choose Housekeeping Genes'!AN$20),"")</f>
        <v/>
      </c>
      <c r="AM192" s="22" t="str">
        <f>IF(SUM('Control Sample Data'!Q$3:Q$194)&gt;10,IF(AND(ISNUMBER('Control Sample Data'!Q192),'Control Sample Data'!Q192&lt;35,'Control Sample Data'!Q192&gt;0),'Control Sample Data'!Q192-'Choose Housekeeping Genes'!AO$20,35-'Choose Housekeeping Genes'!AO$20),"")</f>
        <v/>
      </c>
      <c r="AN192" s="22" t="str">
        <f>IF(SUM('Control Sample Data'!R$3:R$194)&gt;10,IF(AND(ISNUMBER('Control Sample Data'!R192),'Control Sample Data'!R192&lt;35,'Control Sample Data'!R192&gt;0),'Control Sample Data'!R192-'Choose Housekeeping Genes'!AP$20,35-'Choose Housekeeping Genes'!AP$20),"")</f>
        <v/>
      </c>
      <c r="AO192" s="22" t="str">
        <f>IF(SUM('Control Sample Data'!S$3:S$194)&gt;10,IF(AND(ISNUMBER('Control Sample Data'!S192),'Control Sample Data'!S192&lt;35,'Control Sample Data'!S192&gt;0),'Control Sample Data'!S192-'Choose Housekeeping Genes'!AQ$20,35-'Choose Housekeeping Genes'!AQ$20),"")</f>
        <v/>
      </c>
      <c r="AP192" s="22" t="str">
        <f>IF(SUM('Control Sample Data'!T$3:T$194)&gt;10,IF(AND(ISNUMBER('Control Sample Data'!T192),'Control Sample Data'!T192&lt;35,'Control Sample Data'!T192&gt;0),'Control Sample Data'!T192-'Choose Housekeeping Genes'!AR$20,35-'Choose Housekeeping Genes'!AR$20),"")</f>
        <v/>
      </c>
      <c r="AQ192" s="22" t="str">
        <f>IF(SUM('Control Sample Data'!U$3:U$194)&gt;10,IF(AND(ISNUMBER('Control Sample Data'!U192),'Control Sample Data'!U192&lt;35,'Control Sample Data'!U192&gt;0),'Control Sample Data'!U192-'Choose Housekeeping Genes'!AS$20,35-'Choose Housekeeping Genes'!AS$20),"")</f>
        <v/>
      </c>
      <c r="AR192" s="22" t="str">
        <f>IF(SUM('Control Sample Data'!V$3:V$194)&gt;10,IF(AND(ISNUMBER('Control Sample Data'!V192),'Control Sample Data'!V192&lt;35,'Control Sample Data'!V192&gt;0),'Control Sample Data'!V192-'Choose Housekeeping Genes'!AT$20,35-'Choose Housekeeping Genes'!AT$20),"")</f>
        <v/>
      </c>
      <c r="AS192" s="73" t="str">
        <f>'Control Sample Data'!A192</f>
        <v>PPC</v>
      </c>
      <c r="AT192" s="21" t="s">
        <v>61</v>
      </c>
      <c r="AU192" s="22" t="str">
        <f ca="1">IF(ISNUMBER(C192-'Choose Housekeeping Genes'!D$12),C192-'Choose Housekeeping Genes'!D$12,"")</f>
        <v/>
      </c>
      <c r="AV192" s="22" t="str">
        <f ca="1">IF(ISNUMBER(D192-'Choose Housekeeping Genes'!E$12),D192-'Choose Housekeeping Genes'!E$12,"")</f>
        <v/>
      </c>
      <c r="AW192" s="22" t="str">
        <f ca="1">IF(ISNUMBER(E192-'Choose Housekeeping Genes'!F$12),E192-'Choose Housekeeping Genes'!F$12,"")</f>
        <v/>
      </c>
      <c r="AX192" s="22" t="str">
        <f ca="1">IF(ISNUMBER(F192-'Choose Housekeeping Genes'!G$12),F192-'Choose Housekeeping Genes'!G$12,"")</f>
        <v/>
      </c>
      <c r="AY192" s="22" t="str">
        <f ca="1">IF(ISNUMBER(G192-'Choose Housekeeping Genes'!H$12),G192-'Choose Housekeeping Genes'!H$12,"")</f>
        <v/>
      </c>
      <c r="AZ192" s="22" t="str">
        <f ca="1">IF(ISNUMBER(H192-'Choose Housekeeping Genes'!I$12),H192-'Choose Housekeeping Genes'!I$12,"")</f>
        <v/>
      </c>
      <c r="BA192" s="22" t="str">
        <f ca="1">IF(ISNUMBER(I192-'Choose Housekeeping Genes'!J$12),I192-'Choose Housekeeping Genes'!J$12,"")</f>
        <v/>
      </c>
      <c r="BB192" s="22" t="str">
        <f ca="1">IF(ISNUMBER(J192-'Choose Housekeeping Genes'!K$12),J192-'Choose Housekeeping Genes'!K$12,"")</f>
        <v/>
      </c>
      <c r="BC192" s="22" t="str">
        <f ca="1">IF(ISNUMBER(K192-'Choose Housekeeping Genes'!L$12),K192-'Choose Housekeeping Genes'!L$12,"")</f>
        <v/>
      </c>
      <c r="BD192" s="22" t="str">
        <f ca="1">IF(ISNUMBER(L192-'Choose Housekeeping Genes'!M$12),L192-'Choose Housekeeping Genes'!M$12,"")</f>
        <v/>
      </c>
      <c r="BE192" s="22" t="str">
        <f ca="1">IF(ISNUMBER(M192-'Choose Housekeeping Genes'!N$12),M192-'Choose Housekeeping Genes'!N$12,"")</f>
        <v/>
      </c>
      <c r="BF192" s="22" t="str">
        <f ca="1">IF(ISNUMBER(N192-'Choose Housekeeping Genes'!O$12),N192-'Choose Housekeeping Genes'!O$12,"")</f>
        <v/>
      </c>
      <c r="BG192" s="22" t="str">
        <f ca="1">IF(ISNUMBER(O192-'Choose Housekeeping Genes'!P$12),O192-'Choose Housekeeping Genes'!P$12,"")</f>
        <v/>
      </c>
      <c r="BH192" s="22" t="str">
        <f ca="1">IF(ISNUMBER(P192-'Choose Housekeeping Genes'!Q$12),P192-'Choose Housekeeping Genes'!Q$12,"")</f>
        <v/>
      </c>
      <c r="BI192" s="22" t="str">
        <f ca="1">IF(ISNUMBER(Q192-'Choose Housekeeping Genes'!R$12),Q192-'Choose Housekeeping Genes'!R$12,"")</f>
        <v/>
      </c>
      <c r="BJ192" s="22" t="str">
        <f ca="1">IF(ISNUMBER(R192-'Choose Housekeeping Genes'!S$12),R192-'Choose Housekeeping Genes'!S$12,"")</f>
        <v/>
      </c>
      <c r="BK192" s="22" t="str">
        <f ca="1">IF(ISNUMBER(S192-'Choose Housekeeping Genes'!T$12),S192-'Choose Housekeeping Genes'!T$12,"")</f>
        <v/>
      </c>
      <c r="BL192" s="22" t="str">
        <f ca="1">IF(ISNUMBER(T192-'Choose Housekeeping Genes'!U$12),T192-'Choose Housekeeping Genes'!U$12,"")</f>
        <v/>
      </c>
      <c r="BM192" s="22" t="str">
        <f ca="1">IF(ISNUMBER(U192-'Choose Housekeeping Genes'!V$12),U192-'Choose Housekeeping Genes'!V$12,"")</f>
        <v/>
      </c>
      <c r="BN192" s="22" t="str">
        <f ca="1">IF(ISNUMBER(V192-'Choose Housekeeping Genes'!W$12),V192-'Choose Housekeeping Genes'!W$12,"")</f>
        <v/>
      </c>
      <c r="BO192" s="147" t="str">
        <f t="shared" si="135"/>
        <v>PPC</v>
      </c>
      <c r="BP192" s="145" t="s">
        <v>61</v>
      </c>
      <c r="BQ192" s="22" t="str">
        <f ca="1">IF(ISNUMBER(Y192-'Choose Housekeeping Genes'!AA$12),Y192-'Choose Housekeeping Genes'!AA$12,"")</f>
        <v/>
      </c>
      <c r="BR192" s="22" t="str">
        <f ca="1">IF(ISNUMBER(Z192-'Choose Housekeeping Genes'!AB$12),Z192-'Choose Housekeeping Genes'!AB$12,"")</f>
        <v/>
      </c>
      <c r="BS192" s="22" t="str">
        <f ca="1">IF(ISNUMBER(AA192-'Choose Housekeeping Genes'!AC$12),AA192-'Choose Housekeeping Genes'!AC$12,"")</f>
        <v/>
      </c>
      <c r="BT192" s="22" t="str">
        <f ca="1">IF(ISNUMBER(AB192-'Choose Housekeeping Genes'!AD$12),AB192-'Choose Housekeeping Genes'!AD$12,"")</f>
        <v/>
      </c>
      <c r="BU192" s="22" t="str">
        <f ca="1">IF(ISNUMBER(AC192-'Choose Housekeeping Genes'!AE$12),AC192-'Choose Housekeeping Genes'!AE$12,"")</f>
        <v/>
      </c>
      <c r="BV192" s="22" t="str">
        <f ca="1">IF(ISNUMBER(AD192-'Choose Housekeeping Genes'!AF$12),AD192-'Choose Housekeeping Genes'!AF$12,"")</f>
        <v/>
      </c>
      <c r="BW192" s="22" t="str">
        <f ca="1">IF(ISNUMBER(AE192-'Choose Housekeeping Genes'!AG$12),AE192-'Choose Housekeeping Genes'!AG$12,"")</f>
        <v/>
      </c>
      <c r="BX192" s="22" t="str">
        <f ca="1">IF(ISNUMBER(AF192-'Choose Housekeeping Genes'!AH$12),AF192-'Choose Housekeeping Genes'!AH$12,"")</f>
        <v/>
      </c>
      <c r="BY192" s="22" t="str">
        <f ca="1">IF(ISNUMBER(AG192-'Choose Housekeeping Genes'!AI$12),AG192-'Choose Housekeeping Genes'!AI$12,"")</f>
        <v/>
      </c>
      <c r="BZ192" s="22" t="str">
        <f ca="1">IF(ISNUMBER(AH192-'Choose Housekeeping Genes'!AJ$12),AH192-'Choose Housekeeping Genes'!AJ$12,"")</f>
        <v/>
      </c>
      <c r="CA192" s="22" t="str">
        <f ca="1">IF(ISNUMBER(AI192-'Choose Housekeeping Genes'!AK$12),AI192-'Choose Housekeeping Genes'!AK$12,"")</f>
        <v/>
      </c>
      <c r="CB192" s="22" t="str">
        <f ca="1">IF(ISNUMBER(AJ192-'Choose Housekeeping Genes'!AL$12),AJ192-'Choose Housekeeping Genes'!AL$12,"")</f>
        <v/>
      </c>
      <c r="CC192" s="22" t="str">
        <f ca="1">IF(ISNUMBER(AK192-'Choose Housekeeping Genes'!AM$12),AK192-'Choose Housekeeping Genes'!AM$12,"")</f>
        <v/>
      </c>
      <c r="CD192" s="22" t="str">
        <f ca="1">IF(ISNUMBER(AL192-'Choose Housekeeping Genes'!AN$12),AL192-'Choose Housekeeping Genes'!AN$12,"")</f>
        <v/>
      </c>
      <c r="CE192" s="22" t="str">
        <f ca="1">IF(ISNUMBER(AM192-'Choose Housekeeping Genes'!AO$12),AM192-'Choose Housekeeping Genes'!AO$12,"")</f>
        <v/>
      </c>
      <c r="CF192" s="22" t="str">
        <f ca="1">IF(ISNUMBER(AN192-'Choose Housekeeping Genes'!AP$12),AN192-'Choose Housekeeping Genes'!AP$12,"")</f>
        <v/>
      </c>
      <c r="CG192" s="22" t="str">
        <f ca="1">IF(ISNUMBER(AO192-'Choose Housekeeping Genes'!AQ$12),AO192-'Choose Housekeeping Genes'!AQ$12,"")</f>
        <v/>
      </c>
      <c r="CH192" s="22" t="str">
        <f ca="1">IF(ISNUMBER(AP192-'Choose Housekeeping Genes'!AR$12),AP192-'Choose Housekeeping Genes'!AR$12,"")</f>
        <v/>
      </c>
      <c r="CI192" s="22" t="str">
        <f ca="1">IF(ISNUMBER(AQ192-'Choose Housekeeping Genes'!AS$12),AQ192-'Choose Housekeeping Genes'!AS$12,"")</f>
        <v/>
      </c>
      <c r="CJ192" s="22" t="str">
        <f ca="1">IF(ISNUMBER(AR192-'Choose Housekeeping Genes'!AT$12),AR192-'Choose Housekeeping Genes'!AT$12,"")</f>
        <v/>
      </c>
      <c r="CK192" s="69" t="e">
        <f t="shared" ca="1" si="93"/>
        <v>#DIV/0!</v>
      </c>
      <c r="CL192" s="148" t="e">
        <f t="shared" ca="1" si="94"/>
        <v>#DIV/0!</v>
      </c>
      <c r="DA192" s="73" t="str">
        <f>'Transcript table'!C200</f>
        <v>PPC</v>
      </c>
      <c r="DB192" s="21" t="s">
        <v>61</v>
      </c>
      <c r="DC192" s="68" t="str">
        <f t="shared" ca="1" si="95"/>
        <v/>
      </c>
      <c r="DD192" s="68" t="str">
        <f t="shared" ca="1" si="96"/>
        <v/>
      </c>
      <c r="DE192" s="68" t="str">
        <f t="shared" ca="1" si="97"/>
        <v/>
      </c>
      <c r="DF192" s="68" t="str">
        <f t="shared" ca="1" si="98"/>
        <v/>
      </c>
      <c r="DG192" s="68" t="str">
        <f t="shared" ca="1" si="99"/>
        <v/>
      </c>
      <c r="DH192" s="68" t="str">
        <f t="shared" ca="1" si="100"/>
        <v/>
      </c>
      <c r="DI192" s="68" t="str">
        <f t="shared" ca="1" si="101"/>
        <v/>
      </c>
      <c r="DJ192" s="68" t="str">
        <f t="shared" ca="1" si="102"/>
        <v/>
      </c>
      <c r="DK192" s="68" t="str">
        <f t="shared" ca="1" si="103"/>
        <v/>
      </c>
      <c r="DL192" s="68" t="str">
        <f t="shared" ca="1" si="104"/>
        <v/>
      </c>
      <c r="DM192" s="68" t="str">
        <f t="shared" ca="1" si="105"/>
        <v/>
      </c>
      <c r="DN192" s="68" t="str">
        <f t="shared" ca="1" si="106"/>
        <v/>
      </c>
      <c r="DO192" s="68" t="str">
        <f t="shared" ca="1" si="107"/>
        <v/>
      </c>
      <c r="DP192" s="68" t="str">
        <f t="shared" ca="1" si="108"/>
        <v/>
      </c>
      <c r="DQ192" s="68" t="str">
        <f t="shared" ca="1" si="109"/>
        <v/>
      </c>
      <c r="DR192" s="68" t="str">
        <f t="shared" ca="1" si="110"/>
        <v/>
      </c>
      <c r="DS192" s="68" t="str">
        <f t="shared" ca="1" si="111"/>
        <v/>
      </c>
      <c r="DT192" s="68" t="str">
        <f t="shared" ca="1" si="112"/>
        <v/>
      </c>
      <c r="DU192" s="68" t="str">
        <f t="shared" ca="1" si="113"/>
        <v/>
      </c>
      <c r="DV192" s="68" t="str">
        <f t="shared" ca="1" si="114"/>
        <v/>
      </c>
      <c r="DW192" s="146" t="str">
        <f>'Transcript table'!C200</f>
        <v>PPC</v>
      </c>
      <c r="DX192" s="145" t="s">
        <v>61</v>
      </c>
      <c r="DY192" s="68" t="str">
        <f t="shared" ca="1" si="115"/>
        <v/>
      </c>
      <c r="DZ192" s="68" t="str">
        <f t="shared" ca="1" si="116"/>
        <v/>
      </c>
      <c r="EA192" s="68" t="str">
        <f t="shared" ca="1" si="117"/>
        <v/>
      </c>
      <c r="EB192" s="68" t="str">
        <f t="shared" ca="1" si="118"/>
        <v/>
      </c>
      <c r="EC192" s="68" t="str">
        <f t="shared" ca="1" si="119"/>
        <v/>
      </c>
      <c r="ED192" s="68" t="str">
        <f t="shared" ca="1" si="120"/>
        <v/>
      </c>
      <c r="EE192" s="68" t="str">
        <f t="shared" ca="1" si="121"/>
        <v/>
      </c>
      <c r="EF192" s="68" t="str">
        <f t="shared" ca="1" si="122"/>
        <v/>
      </c>
      <c r="EG192" s="68" t="str">
        <f t="shared" ca="1" si="123"/>
        <v/>
      </c>
      <c r="EH192" s="68" t="str">
        <f t="shared" ca="1" si="124"/>
        <v/>
      </c>
      <c r="EI192" s="68" t="str">
        <f t="shared" ca="1" si="125"/>
        <v/>
      </c>
      <c r="EJ192" s="68" t="str">
        <f t="shared" ca="1" si="126"/>
        <v/>
      </c>
      <c r="EK192" s="68" t="str">
        <f t="shared" ca="1" si="127"/>
        <v/>
      </c>
      <c r="EL192" s="68" t="str">
        <f t="shared" ca="1" si="128"/>
        <v/>
      </c>
      <c r="EM192" s="68" t="str">
        <f t="shared" ca="1" si="129"/>
        <v/>
      </c>
      <c r="EN192" s="68" t="str">
        <f t="shared" ca="1" si="130"/>
        <v/>
      </c>
      <c r="EO192" s="68" t="str">
        <f t="shared" ca="1" si="131"/>
        <v/>
      </c>
      <c r="EP192" s="68" t="str">
        <f t="shared" ca="1" si="132"/>
        <v/>
      </c>
      <c r="EQ192" s="68" t="str">
        <f t="shared" ca="1" si="133"/>
        <v/>
      </c>
      <c r="ER192" s="68" t="str">
        <f t="shared" ca="1" si="134"/>
        <v/>
      </c>
    </row>
    <row r="193" spans="1:148" ht="12.75" customHeight="1">
      <c r="A193" s="139" t="str">
        <f>'Test Sample Data'!A193</f>
        <v>GDC</v>
      </c>
      <c r="B193" s="141" t="s">
        <v>58</v>
      </c>
      <c r="C193" s="22" t="str">
        <f>IF(SUM('Test Sample Data'!C$3:C$194)&gt;10,IF(AND(ISNUMBER('Test Sample Data'!C193),'Test Sample Data'!C193&lt;35,'Test Sample Data'!C193&gt;0),'Test Sample Data'!C193-'Choose Housekeeping Genes'!D$20,35-'Choose Housekeeping Genes'!D$20),"")</f>
        <v/>
      </c>
      <c r="D193" s="22" t="str">
        <f>IF(SUM('Test Sample Data'!D$3:D$194)&gt;10,IF(AND(ISNUMBER('Test Sample Data'!D193),'Test Sample Data'!D193&lt;35,'Test Sample Data'!D193&gt;0),'Test Sample Data'!D193-'Choose Housekeeping Genes'!E$20,35-'Choose Housekeeping Genes'!E$20),"")</f>
        <v/>
      </c>
      <c r="E193" s="22" t="str">
        <f>IF(SUM('Test Sample Data'!E$3:E$194)&gt;10,IF(AND(ISNUMBER('Test Sample Data'!E193),'Test Sample Data'!E193&lt;35,'Test Sample Data'!E193&gt;0),'Test Sample Data'!E193-'Choose Housekeeping Genes'!F$20,35-'Choose Housekeeping Genes'!F$20),"")</f>
        <v/>
      </c>
      <c r="F193" s="22" t="str">
        <f>IF(SUM('Test Sample Data'!F$3:F$194)&gt;10,IF(AND(ISNUMBER('Test Sample Data'!F193),'Test Sample Data'!F193&lt;35,'Test Sample Data'!F193&gt;0),'Test Sample Data'!F193-'Choose Housekeeping Genes'!G$20,35-'Choose Housekeeping Genes'!G$20),"")</f>
        <v/>
      </c>
      <c r="G193" s="22" t="str">
        <f>IF(SUM('Test Sample Data'!G$3:G$194)&gt;10,IF(AND(ISNUMBER('Test Sample Data'!G193),'Test Sample Data'!G193&lt;35,'Test Sample Data'!G193&gt;0),'Test Sample Data'!G193-'Choose Housekeeping Genes'!H$20,35-'Choose Housekeeping Genes'!H$20),"")</f>
        <v/>
      </c>
      <c r="H193" s="22" t="str">
        <f>IF(SUM('Test Sample Data'!H$3:H$194)&gt;10,IF(AND(ISNUMBER('Test Sample Data'!H193),'Test Sample Data'!H193&lt;35,'Test Sample Data'!H193&gt;0),'Test Sample Data'!H193-'Choose Housekeeping Genes'!I$20,35-'Choose Housekeeping Genes'!I$20),"")</f>
        <v/>
      </c>
      <c r="I193" s="22" t="str">
        <f>IF(SUM('Test Sample Data'!I$3:I$194)&gt;10,IF(AND(ISNUMBER('Test Sample Data'!I193),'Test Sample Data'!I193&lt;35,'Test Sample Data'!I193&gt;0),'Test Sample Data'!I193-'Choose Housekeeping Genes'!J$20,35-'Choose Housekeeping Genes'!J$20),"")</f>
        <v/>
      </c>
      <c r="J193" s="22" t="str">
        <f>IF(SUM('Test Sample Data'!J$3:J$194)&gt;10,IF(AND(ISNUMBER('Test Sample Data'!J193),'Test Sample Data'!J193&lt;35,'Test Sample Data'!J193&gt;0),'Test Sample Data'!J193-'Choose Housekeeping Genes'!K$20,35-'Choose Housekeeping Genes'!K$20),"")</f>
        <v/>
      </c>
      <c r="K193" s="22" t="str">
        <f>IF(SUM('Test Sample Data'!K$3:K$194)&gt;10,IF(AND(ISNUMBER('Test Sample Data'!K193),'Test Sample Data'!K193&lt;35,'Test Sample Data'!K193&gt;0),'Test Sample Data'!K193-'Choose Housekeeping Genes'!L$20,35-'Choose Housekeeping Genes'!L$20),"")</f>
        <v/>
      </c>
      <c r="L193" s="22" t="str">
        <f>IF(SUM('Test Sample Data'!L$3:L$194)&gt;10,IF(AND(ISNUMBER('Test Sample Data'!L193),'Test Sample Data'!L193&lt;35,'Test Sample Data'!L193&gt;0),'Test Sample Data'!L193-'Choose Housekeeping Genes'!M$20,35-'Choose Housekeeping Genes'!M$20),"")</f>
        <v/>
      </c>
      <c r="M193" s="22" t="str">
        <f>IF(SUM('Test Sample Data'!M$3:M$194)&gt;10,IF(AND(ISNUMBER('Test Sample Data'!M193),'Test Sample Data'!M193&lt;35,'Test Sample Data'!M193&gt;0),'Test Sample Data'!M193-'Choose Housekeeping Genes'!N$20,35-'Choose Housekeeping Genes'!N$20),"")</f>
        <v/>
      </c>
      <c r="N193" s="22" t="str">
        <f>IF(SUM('Test Sample Data'!N$3:N$194)&gt;10,IF(AND(ISNUMBER('Test Sample Data'!N193),'Test Sample Data'!N193&lt;35,'Test Sample Data'!N193&gt;0),'Test Sample Data'!N193-'Choose Housekeeping Genes'!O$20,35-'Choose Housekeeping Genes'!O$20),"")</f>
        <v/>
      </c>
      <c r="O193" s="22" t="str">
        <f>IF(SUM('Test Sample Data'!O$3:O$194)&gt;10,IF(AND(ISNUMBER('Test Sample Data'!O193),'Test Sample Data'!O193&lt;35,'Test Sample Data'!O193&gt;0),'Test Sample Data'!O193-'Choose Housekeeping Genes'!P$20,35-'Choose Housekeeping Genes'!P$20),"")</f>
        <v/>
      </c>
      <c r="P193" s="22" t="str">
        <f>IF(SUM('Test Sample Data'!P$3:P$194)&gt;10,IF(AND(ISNUMBER('Test Sample Data'!P193),'Test Sample Data'!P193&lt;35,'Test Sample Data'!P193&gt;0),'Test Sample Data'!P193-'Choose Housekeeping Genes'!Q$20,35-'Choose Housekeeping Genes'!Q$20),"")</f>
        <v/>
      </c>
      <c r="Q193" s="22" t="str">
        <f>IF(SUM('Test Sample Data'!Q$3:Q$194)&gt;10,IF(AND(ISNUMBER('Test Sample Data'!Q193),'Test Sample Data'!Q193&lt;35,'Test Sample Data'!Q193&gt;0),'Test Sample Data'!Q193-'Choose Housekeeping Genes'!R$20,35-'Choose Housekeeping Genes'!R$20),"")</f>
        <v/>
      </c>
      <c r="R193" s="22" t="str">
        <f>IF(SUM('Test Sample Data'!R$3:R$194)&gt;10,IF(AND(ISNUMBER('Test Sample Data'!R193),'Test Sample Data'!R193&lt;35,'Test Sample Data'!R193&gt;0),'Test Sample Data'!R193-'Choose Housekeeping Genes'!S$20,35-'Choose Housekeeping Genes'!S$20),"")</f>
        <v/>
      </c>
      <c r="S193" s="22" t="str">
        <f>IF(SUM('Test Sample Data'!S$3:S$194)&gt;10,IF(AND(ISNUMBER('Test Sample Data'!S193),'Test Sample Data'!S193&lt;35,'Test Sample Data'!S193&gt;0),'Test Sample Data'!S193-'Choose Housekeeping Genes'!T$20,35-'Choose Housekeeping Genes'!T$20),"")</f>
        <v/>
      </c>
      <c r="T193" s="22" t="str">
        <f>IF(SUM('Test Sample Data'!T$3:T$194)&gt;10,IF(AND(ISNUMBER('Test Sample Data'!T193),'Test Sample Data'!T193&lt;35,'Test Sample Data'!T193&gt;0),'Test Sample Data'!T193-'Choose Housekeeping Genes'!U$20,35-'Choose Housekeeping Genes'!U$20),"")</f>
        <v/>
      </c>
      <c r="U193" s="22" t="str">
        <f>IF(SUM('Test Sample Data'!U$3:U$194)&gt;10,IF(AND(ISNUMBER('Test Sample Data'!U193),'Test Sample Data'!U193&lt;35,'Test Sample Data'!U193&gt;0),'Test Sample Data'!U193-'Choose Housekeeping Genes'!V$20,35-'Choose Housekeeping Genes'!V$20),"")</f>
        <v/>
      </c>
      <c r="V193" s="22" t="str">
        <f>IF(SUM('Test Sample Data'!V$3:V$194)&gt;10,IF(AND(ISNUMBER('Test Sample Data'!V193),'Test Sample Data'!V193&lt;35,'Test Sample Data'!V193&gt;0),'Test Sample Data'!V193-'Choose Housekeeping Genes'!W$20,35-'Choose Housekeeping Genes'!W$20),"")</f>
        <v/>
      </c>
      <c r="W193" s="144" t="str">
        <f>'Control Sample Data'!A193</f>
        <v>GDC</v>
      </c>
      <c r="X193" s="145" t="s">
        <v>58</v>
      </c>
      <c r="Y193" s="22" t="str">
        <f>IF(SUM('Control Sample Data'!C$3:C$194)&gt;10,IF(AND(ISNUMBER('Control Sample Data'!C193),'Control Sample Data'!C193&lt;35,'Control Sample Data'!C193&gt;0),'Control Sample Data'!C193-'Choose Housekeeping Genes'!AA$20,35-'Choose Housekeeping Genes'!AA$20),"")</f>
        <v/>
      </c>
      <c r="Z193" s="22" t="str">
        <f>IF(SUM('Control Sample Data'!D$3:D$194)&gt;10,IF(AND(ISNUMBER('Control Sample Data'!D193),'Control Sample Data'!D193&lt;35,'Control Sample Data'!D193&gt;0),'Control Sample Data'!D193-'Choose Housekeeping Genes'!AB$20,35-'Choose Housekeeping Genes'!AB$20),"")</f>
        <v/>
      </c>
      <c r="AA193" s="22" t="str">
        <f>IF(SUM('Control Sample Data'!E$3:E$194)&gt;10,IF(AND(ISNUMBER('Control Sample Data'!E193),'Control Sample Data'!E193&lt;35,'Control Sample Data'!E193&gt;0),'Control Sample Data'!E193-'Choose Housekeeping Genes'!AC$20,35-'Choose Housekeeping Genes'!AC$20),"")</f>
        <v/>
      </c>
      <c r="AB193" s="22" t="str">
        <f>IF(SUM('Control Sample Data'!F$3:F$194)&gt;10,IF(AND(ISNUMBER('Control Sample Data'!F193),'Control Sample Data'!F193&lt;35,'Control Sample Data'!F193&gt;0),'Control Sample Data'!F193-'Choose Housekeeping Genes'!AD$20,35-'Choose Housekeeping Genes'!AD$20),"")</f>
        <v/>
      </c>
      <c r="AC193" s="22" t="str">
        <f>IF(SUM('Control Sample Data'!G$3:G$194)&gt;10,IF(AND(ISNUMBER('Control Sample Data'!G193),'Control Sample Data'!G193&lt;35,'Control Sample Data'!G193&gt;0),'Control Sample Data'!G193-'Choose Housekeeping Genes'!AE$20,35-'Choose Housekeeping Genes'!AE$20),"")</f>
        <v/>
      </c>
      <c r="AD193" s="22" t="str">
        <f>IF(SUM('Control Sample Data'!H$3:H$194)&gt;10,IF(AND(ISNUMBER('Control Sample Data'!H193),'Control Sample Data'!H193&lt;35,'Control Sample Data'!H193&gt;0),'Control Sample Data'!H193-'Choose Housekeeping Genes'!AF$20,35-'Choose Housekeeping Genes'!AF$20),"")</f>
        <v/>
      </c>
      <c r="AE193" s="22" t="str">
        <f>IF(SUM('Control Sample Data'!I$3:I$194)&gt;10,IF(AND(ISNUMBER('Control Sample Data'!I193),'Control Sample Data'!I193&lt;35,'Control Sample Data'!I193&gt;0),'Control Sample Data'!I193-'Choose Housekeeping Genes'!AG$20,35-'Choose Housekeeping Genes'!AG$20),"")</f>
        <v/>
      </c>
      <c r="AF193" s="22" t="str">
        <f>IF(SUM('Control Sample Data'!J$3:J$194)&gt;10,IF(AND(ISNUMBER('Control Sample Data'!J193),'Control Sample Data'!J193&lt;35,'Control Sample Data'!J193&gt;0),'Control Sample Data'!J193-'Choose Housekeeping Genes'!AH$20,35-'Choose Housekeeping Genes'!AH$20),"")</f>
        <v/>
      </c>
      <c r="AG193" s="22" t="str">
        <f>IF(SUM('Control Sample Data'!K$3:K$194)&gt;10,IF(AND(ISNUMBER('Control Sample Data'!K193),'Control Sample Data'!K193&lt;35,'Control Sample Data'!K193&gt;0),'Control Sample Data'!K193-'Choose Housekeeping Genes'!AI$20,35-'Choose Housekeeping Genes'!AI$20),"")</f>
        <v/>
      </c>
      <c r="AH193" s="22" t="str">
        <f>IF(SUM('Control Sample Data'!L$3:L$194)&gt;10,IF(AND(ISNUMBER('Control Sample Data'!L193),'Control Sample Data'!L193&lt;35,'Control Sample Data'!L193&gt;0),'Control Sample Data'!L193-'Choose Housekeeping Genes'!AJ$20,35-'Choose Housekeeping Genes'!AJ$20),"")</f>
        <v/>
      </c>
      <c r="AI193" s="22" t="str">
        <f>IF(SUM('Control Sample Data'!M$3:M$194)&gt;10,IF(AND(ISNUMBER('Control Sample Data'!M193),'Control Sample Data'!M193&lt;35,'Control Sample Data'!M193&gt;0),'Control Sample Data'!M193-'Choose Housekeeping Genes'!AK$20,35-'Choose Housekeeping Genes'!AK$20),"")</f>
        <v/>
      </c>
      <c r="AJ193" s="22" t="str">
        <f>IF(SUM('Control Sample Data'!N$3:N$194)&gt;10,IF(AND(ISNUMBER('Control Sample Data'!N193),'Control Sample Data'!N193&lt;35,'Control Sample Data'!N193&gt;0),'Control Sample Data'!N193-'Choose Housekeeping Genes'!AL$20,35-'Choose Housekeeping Genes'!AL$20),"")</f>
        <v/>
      </c>
      <c r="AK193" s="22" t="str">
        <f>IF(SUM('Control Sample Data'!O$3:O$194)&gt;10,IF(AND(ISNUMBER('Control Sample Data'!O193),'Control Sample Data'!O193&lt;35,'Control Sample Data'!O193&gt;0),'Control Sample Data'!O193-'Choose Housekeeping Genes'!AM$20,35-'Choose Housekeeping Genes'!AM$20),"")</f>
        <v/>
      </c>
      <c r="AL193" s="22" t="str">
        <f>IF(SUM('Control Sample Data'!P$3:P$194)&gt;10,IF(AND(ISNUMBER('Control Sample Data'!P193),'Control Sample Data'!P193&lt;35,'Control Sample Data'!P193&gt;0),'Control Sample Data'!P193-'Choose Housekeeping Genes'!AN$20,35-'Choose Housekeeping Genes'!AN$20),"")</f>
        <v/>
      </c>
      <c r="AM193" s="22" t="str">
        <f>IF(SUM('Control Sample Data'!Q$3:Q$194)&gt;10,IF(AND(ISNUMBER('Control Sample Data'!Q193),'Control Sample Data'!Q193&lt;35,'Control Sample Data'!Q193&gt;0),'Control Sample Data'!Q193-'Choose Housekeeping Genes'!AO$20,35-'Choose Housekeeping Genes'!AO$20),"")</f>
        <v/>
      </c>
      <c r="AN193" s="22" t="str">
        <f>IF(SUM('Control Sample Data'!R$3:R$194)&gt;10,IF(AND(ISNUMBER('Control Sample Data'!R193),'Control Sample Data'!R193&lt;35,'Control Sample Data'!R193&gt;0),'Control Sample Data'!R193-'Choose Housekeeping Genes'!AP$20,35-'Choose Housekeeping Genes'!AP$20),"")</f>
        <v/>
      </c>
      <c r="AO193" s="22" t="str">
        <f>IF(SUM('Control Sample Data'!S$3:S$194)&gt;10,IF(AND(ISNUMBER('Control Sample Data'!S193),'Control Sample Data'!S193&lt;35,'Control Sample Data'!S193&gt;0),'Control Sample Data'!S193-'Choose Housekeeping Genes'!AQ$20,35-'Choose Housekeeping Genes'!AQ$20),"")</f>
        <v/>
      </c>
      <c r="AP193" s="22" t="str">
        <f>IF(SUM('Control Sample Data'!T$3:T$194)&gt;10,IF(AND(ISNUMBER('Control Sample Data'!T193),'Control Sample Data'!T193&lt;35,'Control Sample Data'!T193&gt;0),'Control Sample Data'!T193-'Choose Housekeeping Genes'!AR$20,35-'Choose Housekeeping Genes'!AR$20),"")</f>
        <v/>
      </c>
      <c r="AQ193" s="22" t="str">
        <f>IF(SUM('Control Sample Data'!U$3:U$194)&gt;10,IF(AND(ISNUMBER('Control Sample Data'!U193),'Control Sample Data'!U193&lt;35,'Control Sample Data'!U193&gt;0),'Control Sample Data'!U193-'Choose Housekeeping Genes'!AS$20,35-'Choose Housekeeping Genes'!AS$20),"")</f>
        <v/>
      </c>
      <c r="AR193" s="22" t="str">
        <f>IF(SUM('Control Sample Data'!V$3:V$194)&gt;10,IF(AND(ISNUMBER('Control Sample Data'!V193),'Control Sample Data'!V193&lt;35,'Control Sample Data'!V193&gt;0),'Control Sample Data'!V193-'Choose Housekeeping Genes'!AT$20,35-'Choose Housekeeping Genes'!AT$20),"")</f>
        <v/>
      </c>
      <c r="AS193" s="73" t="str">
        <f>'Control Sample Data'!A193</f>
        <v>GDC</v>
      </c>
      <c r="AT193" s="21" t="s">
        <v>58</v>
      </c>
      <c r="AU193" s="22" t="str">
        <f ca="1">IF(ISNUMBER(C193-'Choose Housekeeping Genes'!D$12),C193-'Choose Housekeeping Genes'!D$12,"")</f>
        <v/>
      </c>
      <c r="AV193" s="22" t="str">
        <f ca="1">IF(ISNUMBER(D193-'Choose Housekeeping Genes'!E$12),D193-'Choose Housekeeping Genes'!E$12,"")</f>
        <v/>
      </c>
      <c r="AW193" s="22" t="str">
        <f ca="1">IF(ISNUMBER(E193-'Choose Housekeeping Genes'!F$12),E193-'Choose Housekeeping Genes'!F$12,"")</f>
        <v/>
      </c>
      <c r="AX193" s="22" t="str">
        <f ca="1">IF(ISNUMBER(F193-'Choose Housekeeping Genes'!G$12),F193-'Choose Housekeeping Genes'!G$12,"")</f>
        <v/>
      </c>
      <c r="AY193" s="22" t="str">
        <f ca="1">IF(ISNUMBER(G193-'Choose Housekeeping Genes'!H$12),G193-'Choose Housekeeping Genes'!H$12,"")</f>
        <v/>
      </c>
      <c r="AZ193" s="22" t="str">
        <f ca="1">IF(ISNUMBER(H193-'Choose Housekeeping Genes'!I$12),H193-'Choose Housekeeping Genes'!I$12,"")</f>
        <v/>
      </c>
      <c r="BA193" s="22" t="str">
        <f ca="1">IF(ISNUMBER(I193-'Choose Housekeeping Genes'!J$12),I193-'Choose Housekeeping Genes'!J$12,"")</f>
        <v/>
      </c>
      <c r="BB193" s="22" t="str">
        <f ca="1">IF(ISNUMBER(J193-'Choose Housekeeping Genes'!K$12),J193-'Choose Housekeeping Genes'!K$12,"")</f>
        <v/>
      </c>
      <c r="BC193" s="22" t="str">
        <f ca="1">IF(ISNUMBER(K193-'Choose Housekeeping Genes'!L$12),K193-'Choose Housekeeping Genes'!L$12,"")</f>
        <v/>
      </c>
      <c r="BD193" s="22" t="str">
        <f ca="1">IF(ISNUMBER(L193-'Choose Housekeeping Genes'!M$12),L193-'Choose Housekeeping Genes'!M$12,"")</f>
        <v/>
      </c>
      <c r="BE193" s="22" t="str">
        <f ca="1">IF(ISNUMBER(M193-'Choose Housekeeping Genes'!N$12),M193-'Choose Housekeeping Genes'!N$12,"")</f>
        <v/>
      </c>
      <c r="BF193" s="22" t="str">
        <f ca="1">IF(ISNUMBER(N193-'Choose Housekeeping Genes'!O$12),N193-'Choose Housekeeping Genes'!O$12,"")</f>
        <v/>
      </c>
      <c r="BG193" s="22" t="str">
        <f ca="1">IF(ISNUMBER(O193-'Choose Housekeeping Genes'!P$12),O193-'Choose Housekeeping Genes'!P$12,"")</f>
        <v/>
      </c>
      <c r="BH193" s="22" t="str">
        <f ca="1">IF(ISNUMBER(P193-'Choose Housekeeping Genes'!Q$12),P193-'Choose Housekeeping Genes'!Q$12,"")</f>
        <v/>
      </c>
      <c r="BI193" s="22" t="str">
        <f ca="1">IF(ISNUMBER(Q193-'Choose Housekeeping Genes'!R$12),Q193-'Choose Housekeeping Genes'!R$12,"")</f>
        <v/>
      </c>
      <c r="BJ193" s="22" t="str">
        <f ca="1">IF(ISNUMBER(R193-'Choose Housekeeping Genes'!S$12),R193-'Choose Housekeeping Genes'!S$12,"")</f>
        <v/>
      </c>
      <c r="BK193" s="22" t="str">
        <f ca="1">IF(ISNUMBER(S193-'Choose Housekeeping Genes'!T$12),S193-'Choose Housekeeping Genes'!T$12,"")</f>
        <v/>
      </c>
      <c r="BL193" s="22" t="str">
        <f ca="1">IF(ISNUMBER(T193-'Choose Housekeeping Genes'!U$12),T193-'Choose Housekeeping Genes'!U$12,"")</f>
        <v/>
      </c>
      <c r="BM193" s="22" t="str">
        <f ca="1">IF(ISNUMBER(U193-'Choose Housekeeping Genes'!V$12),U193-'Choose Housekeeping Genes'!V$12,"")</f>
        <v/>
      </c>
      <c r="BN193" s="22" t="str">
        <f ca="1">IF(ISNUMBER(V193-'Choose Housekeeping Genes'!W$12),V193-'Choose Housekeeping Genes'!W$12,"")</f>
        <v/>
      </c>
      <c r="BO193" s="147" t="str">
        <f t="shared" si="135"/>
        <v>GDC</v>
      </c>
      <c r="BP193" s="145" t="s">
        <v>58</v>
      </c>
      <c r="BQ193" s="22" t="str">
        <f ca="1">IF(ISNUMBER(Y193-'Choose Housekeeping Genes'!AA$12),Y193-'Choose Housekeeping Genes'!AA$12,"")</f>
        <v/>
      </c>
      <c r="BR193" s="22" t="str">
        <f ca="1">IF(ISNUMBER(Z193-'Choose Housekeeping Genes'!AB$12),Z193-'Choose Housekeeping Genes'!AB$12,"")</f>
        <v/>
      </c>
      <c r="BS193" s="22" t="str">
        <f ca="1">IF(ISNUMBER(AA193-'Choose Housekeeping Genes'!AC$12),AA193-'Choose Housekeeping Genes'!AC$12,"")</f>
        <v/>
      </c>
      <c r="BT193" s="22" t="str">
        <f ca="1">IF(ISNUMBER(AB193-'Choose Housekeeping Genes'!AD$12),AB193-'Choose Housekeeping Genes'!AD$12,"")</f>
        <v/>
      </c>
      <c r="BU193" s="22" t="str">
        <f ca="1">IF(ISNUMBER(AC193-'Choose Housekeeping Genes'!AE$12),AC193-'Choose Housekeeping Genes'!AE$12,"")</f>
        <v/>
      </c>
      <c r="BV193" s="22" t="str">
        <f ca="1">IF(ISNUMBER(AD193-'Choose Housekeeping Genes'!AF$12),AD193-'Choose Housekeeping Genes'!AF$12,"")</f>
        <v/>
      </c>
      <c r="BW193" s="22" t="str">
        <f ca="1">IF(ISNUMBER(AE193-'Choose Housekeeping Genes'!AG$12),AE193-'Choose Housekeeping Genes'!AG$12,"")</f>
        <v/>
      </c>
      <c r="BX193" s="22" t="str">
        <f ca="1">IF(ISNUMBER(AF193-'Choose Housekeeping Genes'!AH$12),AF193-'Choose Housekeeping Genes'!AH$12,"")</f>
        <v/>
      </c>
      <c r="BY193" s="22" t="str">
        <f ca="1">IF(ISNUMBER(AG193-'Choose Housekeeping Genes'!AI$12),AG193-'Choose Housekeeping Genes'!AI$12,"")</f>
        <v/>
      </c>
      <c r="BZ193" s="22" t="str">
        <f ca="1">IF(ISNUMBER(AH193-'Choose Housekeeping Genes'!AJ$12),AH193-'Choose Housekeeping Genes'!AJ$12,"")</f>
        <v/>
      </c>
      <c r="CA193" s="22" t="str">
        <f ca="1">IF(ISNUMBER(AI193-'Choose Housekeeping Genes'!AK$12),AI193-'Choose Housekeeping Genes'!AK$12,"")</f>
        <v/>
      </c>
      <c r="CB193" s="22" t="str">
        <f ca="1">IF(ISNUMBER(AJ193-'Choose Housekeeping Genes'!AL$12),AJ193-'Choose Housekeeping Genes'!AL$12,"")</f>
        <v/>
      </c>
      <c r="CC193" s="22" t="str">
        <f ca="1">IF(ISNUMBER(AK193-'Choose Housekeeping Genes'!AM$12),AK193-'Choose Housekeeping Genes'!AM$12,"")</f>
        <v/>
      </c>
      <c r="CD193" s="22" t="str">
        <f ca="1">IF(ISNUMBER(AL193-'Choose Housekeeping Genes'!AN$12),AL193-'Choose Housekeeping Genes'!AN$12,"")</f>
        <v/>
      </c>
      <c r="CE193" s="22" t="str">
        <f ca="1">IF(ISNUMBER(AM193-'Choose Housekeeping Genes'!AO$12),AM193-'Choose Housekeeping Genes'!AO$12,"")</f>
        <v/>
      </c>
      <c r="CF193" s="22" t="str">
        <f ca="1">IF(ISNUMBER(AN193-'Choose Housekeeping Genes'!AP$12),AN193-'Choose Housekeeping Genes'!AP$12,"")</f>
        <v/>
      </c>
      <c r="CG193" s="22" t="str">
        <f ca="1">IF(ISNUMBER(AO193-'Choose Housekeeping Genes'!AQ$12),AO193-'Choose Housekeeping Genes'!AQ$12,"")</f>
        <v/>
      </c>
      <c r="CH193" s="22" t="str">
        <f ca="1">IF(ISNUMBER(AP193-'Choose Housekeeping Genes'!AR$12),AP193-'Choose Housekeeping Genes'!AR$12,"")</f>
        <v/>
      </c>
      <c r="CI193" s="22" t="str">
        <f ca="1">IF(ISNUMBER(AQ193-'Choose Housekeeping Genes'!AS$12),AQ193-'Choose Housekeeping Genes'!AS$12,"")</f>
        <v/>
      </c>
      <c r="CJ193" s="22" t="str">
        <f ca="1">IF(ISNUMBER(AR193-'Choose Housekeeping Genes'!AT$12),AR193-'Choose Housekeeping Genes'!AT$12,"")</f>
        <v/>
      </c>
      <c r="CK193" s="69" t="e">
        <f t="shared" ca="1" si="93"/>
        <v>#DIV/0!</v>
      </c>
      <c r="CL193" s="148" t="e">
        <f t="shared" ca="1" si="94"/>
        <v>#DIV/0!</v>
      </c>
      <c r="DA193" s="73" t="str">
        <f>'Transcript table'!C201</f>
        <v>GDC</v>
      </c>
      <c r="DB193" s="21" t="s">
        <v>58</v>
      </c>
      <c r="DC193" s="68" t="str">
        <f t="shared" ca="1" si="95"/>
        <v/>
      </c>
      <c r="DD193" s="68" t="str">
        <f t="shared" ca="1" si="96"/>
        <v/>
      </c>
      <c r="DE193" s="68" t="str">
        <f t="shared" ca="1" si="97"/>
        <v/>
      </c>
      <c r="DF193" s="68" t="str">
        <f t="shared" ca="1" si="98"/>
        <v/>
      </c>
      <c r="DG193" s="68" t="str">
        <f t="shared" ca="1" si="99"/>
        <v/>
      </c>
      <c r="DH193" s="68" t="str">
        <f t="shared" ca="1" si="100"/>
        <v/>
      </c>
      <c r="DI193" s="68" t="str">
        <f t="shared" ca="1" si="101"/>
        <v/>
      </c>
      <c r="DJ193" s="68" t="str">
        <f t="shared" ca="1" si="102"/>
        <v/>
      </c>
      <c r="DK193" s="68" t="str">
        <f t="shared" ca="1" si="103"/>
        <v/>
      </c>
      <c r="DL193" s="68" t="str">
        <f t="shared" ca="1" si="104"/>
        <v/>
      </c>
      <c r="DM193" s="68" t="str">
        <f t="shared" ca="1" si="105"/>
        <v/>
      </c>
      <c r="DN193" s="68" t="str">
        <f t="shared" ca="1" si="106"/>
        <v/>
      </c>
      <c r="DO193" s="68" t="str">
        <f t="shared" ca="1" si="107"/>
        <v/>
      </c>
      <c r="DP193" s="68" t="str">
        <f t="shared" ca="1" si="108"/>
        <v/>
      </c>
      <c r="DQ193" s="68" t="str">
        <f t="shared" ca="1" si="109"/>
        <v/>
      </c>
      <c r="DR193" s="68" t="str">
        <f t="shared" ca="1" si="110"/>
        <v/>
      </c>
      <c r="DS193" s="68" t="str">
        <f t="shared" ca="1" si="111"/>
        <v/>
      </c>
      <c r="DT193" s="68" t="str">
        <f t="shared" ca="1" si="112"/>
        <v/>
      </c>
      <c r="DU193" s="68" t="str">
        <f t="shared" ca="1" si="113"/>
        <v/>
      </c>
      <c r="DV193" s="68" t="str">
        <f t="shared" ca="1" si="114"/>
        <v/>
      </c>
      <c r="DW193" s="146" t="str">
        <f>'Transcript table'!C201</f>
        <v>GDC</v>
      </c>
      <c r="DX193" s="145" t="s">
        <v>58</v>
      </c>
      <c r="DY193" s="68" t="str">
        <f t="shared" ca="1" si="115"/>
        <v/>
      </c>
      <c r="DZ193" s="68" t="str">
        <f t="shared" ca="1" si="116"/>
        <v/>
      </c>
      <c r="EA193" s="68" t="str">
        <f t="shared" ca="1" si="117"/>
        <v/>
      </c>
      <c r="EB193" s="68" t="str">
        <f t="shared" ca="1" si="118"/>
        <v/>
      </c>
      <c r="EC193" s="68" t="str">
        <f t="shared" ca="1" si="119"/>
        <v/>
      </c>
      <c r="ED193" s="68" t="str">
        <f t="shared" ca="1" si="120"/>
        <v/>
      </c>
      <c r="EE193" s="68" t="str">
        <f t="shared" ca="1" si="121"/>
        <v/>
      </c>
      <c r="EF193" s="68" t="str">
        <f t="shared" ca="1" si="122"/>
        <v/>
      </c>
      <c r="EG193" s="68" t="str">
        <f t="shared" ca="1" si="123"/>
        <v/>
      </c>
      <c r="EH193" s="68" t="str">
        <f t="shared" ca="1" si="124"/>
        <v/>
      </c>
      <c r="EI193" s="68" t="str">
        <f t="shared" ca="1" si="125"/>
        <v/>
      </c>
      <c r="EJ193" s="68" t="str">
        <f t="shared" ca="1" si="126"/>
        <v/>
      </c>
      <c r="EK193" s="68" t="str">
        <f t="shared" ca="1" si="127"/>
        <v/>
      </c>
      <c r="EL193" s="68" t="str">
        <f t="shared" ca="1" si="128"/>
        <v/>
      </c>
      <c r="EM193" s="68" t="str">
        <f t="shared" ca="1" si="129"/>
        <v/>
      </c>
      <c r="EN193" s="68" t="str">
        <f t="shared" ca="1" si="130"/>
        <v/>
      </c>
      <c r="EO193" s="68" t="str">
        <f t="shared" ca="1" si="131"/>
        <v/>
      </c>
      <c r="EP193" s="68" t="str">
        <f t="shared" ca="1" si="132"/>
        <v/>
      </c>
      <c r="EQ193" s="68" t="str">
        <f t="shared" ca="1" si="133"/>
        <v/>
      </c>
      <c r="ER193" s="68" t="str">
        <f t="shared" ca="1" si="134"/>
        <v/>
      </c>
    </row>
    <row r="194" spans="1:148" ht="12.75" customHeight="1">
      <c r="A194" s="139" t="str">
        <f>'Test Sample Data'!A194</f>
        <v>Blank</v>
      </c>
      <c r="B194" s="141" t="s">
        <v>56</v>
      </c>
      <c r="C194" s="22" t="str">
        <f>IF(SUM('Test Sample Data'!C$3:C$194)&gt;10,IF(AND(ISNUMBER('Test Sample Data'!C194),'Test Sample Data'!C194&lt;35,'Test Sample Data'!C194&gt;0),'Test Sample Data'!C194-'Choose Housekeeping Genes'!D$20,35-'Choose Housekeeping Genes'!D$20),"")</f>
        <v/>
      </c>
      <c r="D194" s="22" t="str">
        <f>IF(SUM('Test Sample Data'!D$3:D$194)&gt;10,IF(AND(ISNUMBER('Test Sample Data'!D194),'Test Sample Data'!D194&lt;35,'Test Sample Data'!D194&gt;0),'Test Sample Data'!D194-'Choose Housekeeping Genes'!E$20,35-'Choose Housekeeping Genes'!E$20),"")</f>
        <v/>
      </c>
      <c r="E194" s="22" t="str">
        <f>IF(SUM('Test Sample Data'!E$3:E$194)&gt;10,IF(AND(ISNUMBER('Test Sample Data'!E194),'Test Sample Data'!E194&lt;35,'Test Sample Data'!E194&gt;0),'Test Sample Data'!E194-'Choose Housekeeping Genes'!F$20,35-'Choose Housekeeping Genes'!F$20),"")</f>
        <v/>
      </c>
      <c r="F194" s="22" t="str">
        <f>IF(SUM('Test Sample Data'!F$3:F$194)&gt;10,IF(AND(ISNUMBER('Test Sample Data'!F194),'Test Sample Data'!F194&lt;35,'Test Sample Data'!F194&gt;0),'Test Sample Data'!F194-'Choose Housekeeping Genes'!G$20,35-'Choose Housekeeping Genes'!G$20),"")</f>
        <v/>
      </c>
      <c r="G194" s="22" t="str">
        <f>IF(SUM('Test Sample Data'!G$3:G$194)&gt;10,IF(AND(ISNUMBER('Test Sample Data'!G194),'Test Sample Data'!G194&lt;35,'Test Sample Data'!G194&gt;0),'Test Sample Data'!G194-'Choose Housekeeping Genes'!H$20,35-'Choose Housekeeping Genes'!H$20),"")</f>
        <v/>
      </c>
      <c r="H194" s="22" t="str">
        <f>IF(SUM('Test Sample Data'!H$3:H$194)&gt;10,IF(AND(ISNUMBER('Test Sample Data'!H194),'Test Sample Data'!H194&lt;35,'Test Sample Data'!H194&gt;0),'Test Sample Data'!H194-'Choose Housekeeping Genes'!I$20,35-'Choose Housekeeping Genes'!I$20),"")</f>
        <v/>
      </c>
      <c r="I194" s="22" t="str">
        <f>IF(SUM('Test Sample Data'!I$3:I$194)&gt;10,IF(AND(ISNUMBER('Test Sample Data'!I194),'Test Sample Data'!I194&lt;35,'Test Sample Data'!I194&gt;0),'Test Sample Data'!I194-'Choose Housekeeping Genes'!J$20,35-'Choose Housekeeping Genes'!J$20),"")</f>
        <v/>
      </c>
      <c r="J194" s="22" t="str">
        <f>IF(SUM('Test Sample Data'!J$3:J$194)&gt;10,IF(AND(ISNUMBER('Test Sample Data'!J194),'Test Sample Data'!J194&lt;35,'Test Sample Data'!J194&gt;0),'Test Sample Data'!J194-'Choose Housekeeping Genes'!K$20,35-'Choose Housekeeping Genes'!K$20),"")</f>
        <v/>
      </c>
      <c r="K194" s="22" t="str">
        <f>IF(SUM('Test Sample Data'!K$3:K$194)&gt;10,IF(AND(ISNUMBER('Test Sample Data'!K194),'Test Sample Data'!K194&lt;35,'Test Sample Data'!K194&gt;0),'Test Sample Data'!K194-'Choose Housekeeping Genes'!L$20,35-'Choose Housekeeping Genes'!L$20),"")</f>
        <v/>
      </c>
      <c r="L194" s="22" t="str">
        <f>IF(SUM('Test Sample Data'!L$3:L$194)&gt;10,IF(AND(ISNUMBER('Test Sample Data'!L194),'Test Sample Data'!L194&lt;35,'Test Sample Data'!L194&gt;0),'Test Sample Data'!L194-'Choose Housekeeping Genes'!M$20,35-'Choose Housekeeping Genes'!M$20),"")</f>
        <v/>
      </c>
      <c r="M194" s="22" t="str">
        <f>IF(SUM('Test Sample Data'!M$3:M$194)&gt;10,IF(AND(ISNUMBER('Test Sample Data'!M194),'Test Sample Data'!M194&lt;35,'Test Sample Data'!M194&gt;0),'Test Sample Data'!M194-'Choose Housekeeping Genes'!N$20,35-'Choose Housekeeping Genes'!N$20),"")</f>
        <v/>
      </c>
      <c r="N194" s="22" t="str">
        <f>IF(SUM('Test Sample Data'!N$3:N$194)&gt;10,IF(AND(ISNUMBER('Test Sample Data'!N194),'Test Sample Data'!N194&lt;35,'Test Sample Data'!N194&gt;0),'Test Sample Data'!N194-'Choose Housekeeping Genes'!O$20,35-'Choose Housekeeping Genes'!O$20),"")</f>
        <v/>
      </c>
      <c r="O194" s="22" t="str">
        <f>IF(SUM('Test Sample Data'!O$3:O$194)&gt;10,IF(AND(ISNUMBER('Test Sample Data'!O194),'Test Sample Data'!O194&lt;35,'Test Sample Data'!O194&gt;0),'Test Sample Data'!O194-'Choose Housekeeping Genes'!P$20,35-'Choose Housekeeping Genes'!P$20),"")</f>
        <v/>
      </c>
      <c r="P194" s="22" t="str">
        <f>IF(SUM('Test Sample Data'!P$3:P$194)&gt;10,IF(AND(ISNUMBER('Test Sample Data'!P194),'Test Sample Data'!P194&lt;35,'Test Sample Data'!P194&gt;0),'Test Sample Data'!P194-'Choose Housekeeping Genes'!Q$20,35-'Choose Housekeeping Genes'!Q$20),"")</f>
        <v/>
      </c>
      <c r="Q194" s="22" t="str">
        <f>IF(SUM('Test Sample Data'!Q$3:Q$194)&gt;10,IF(AND(ISNUMBER('Test Sample Data'!Q194),'Test Sample Data'!Q194&lt;35,'Test Sample Data'!Q194&gt;0),'Test Sample Data'!Q194-'Choose Housekeeping Genes'!R$20,35-'Choose Housekeeping Genes'!R$20),"")</f>
        <v/>
      </c>
      <c r="R194" s="22" t="str">
        <f>IF(SUM('Test Sample Data'!R$3:R$194)&gt;10,IF(AND(ISNUMBER('Test Sample Data'!R194),'Test Sample Data'!R194&lt;35,'Test Sample Data'!R194&gt;0),'Test Sample Data'!R194-'Choose Housekeeping Genes'!S$20,35-'Choose Housekeeping Genes'!S$20),"")</f>
        <v/>
      </c>
      <c r="S194" s="22" t="str">
        <f>IF(SUM('Test Sample Data'!S$3:S$194)&gt;10,IF(AND(ISNUMBER('Test Sample Data'!S194),'Test Sample Data'!S194&lt;35,'Test Sample Data'!S194&gt;0),'Test Sample Data'!S194-'Choose Housekeeping Genes'!T$20,35-'Choose Housekeeping Genes'!T$20),"")</f>
        <v/>
      </c>
      <c r="T194" s="22" t="str">
        <f>IF(SUM('Test Sample Data'!T$3:T$194)&gt;10,IF(AND(ISNUMBER('Test Sample Data'!T194),'Test Sample Data'!T194&lt;35,'Test Sample Data'!T194&gt;0),'Test Sample Data'!T194-'Choose Housekeeping Genes'!U$20,35-'Choose Housekeeping Genes'!U$20),"")</f>
        <v/>
      </c>
      <c r="U194" s="22" t="str">
        <f>IF(SUM('Test Sample Data'!U$3:U$194)&gt;10,IF(AND(ISNUMBER('Test Sample Data'!U194),'Test Sample Data'!U194&lt;35,'Test Sample Data'!U194&gt;0),'Test Sample Data'!U194-'Choose Housekeeping Genes'!V$20,35-'Choose Housekeeping Genes'!V$20),"")</f>
        <v/>
      </c>
      <c r="V194" s="22" t="str">
        <f>IF(SUM('Test Sample Data'!V$3:V$194)&gt;10,IF(AND(ISNUMBER('Test Sample Data'!V194),'Test Sample Data'!V194&lt;35,'Test Sample Data'!V194&gt;0),'Test Sample Data'!V194-'Choose Housekeeping Genes'!W$20,35-'Choose Housekeeping Genes'!W$20),"")</f>
        <v/>
      </c>
      <c r="W194" s="144" t="str">
        <f>'Control Sample Data'!A194</f>
        <v>Blank</v>
      </c>
      <c r="X194" s="145" t="s">
        <v>56</v>
      </c>
      <c r="Y194" s="22" t="str">
        <f>IF(SUM('Control Sample Data'!C$3:C$194)&gt;10,IF(AND(ISNUMBER('Control Sample Data'!C194),'Control Sample Data'!C194&lt;35,'Control Sample Data'!C194&gt;0),'Control Sample Data'!C194-'Choose Housekeeping Genes'!AA$20,35-'Choose Housekeeping Genes'!AA$20),"")</f>
        <v/>
      </c>
      <c r="Z194" s="22" t="str">
        <f>IF(SUM('Control Sample Data'!D$3:D$194)&gt;10,IF(AND(ISNUMBER('Control Sample Data'!D194),'Control Sample Data'!D194&lt;35,'Control Sample Data'!D194&gt;0),'Control Sample Data'!D194-'Choose Housekeeping Genes'!AB$20,35-'Choose Housekeeping Genes'!AB$20),"")</f>
        <v/>
      </c>
      <c r="AA194" s="22" t="str">
        <f>IF(SUM('Control Sample Data'!E$3:E$194)&gt;10,IF(AND(ISNUMBER('Control Sample Data'!E194),'Control Sample Data'!E194&lt;35,'Control Sample Data'!E194&gt;0),'Control Sample Data'!E194-'Choose Housekeeping Genes'!AC$20,35-'Choose Housekeeping Genes'!AC$20),"")</f>
        <v/>
      </c>
      <c r="AB194" s="22" t="str">
        <f>IF(SUM('Control Sample Data'!F$3:F$194)&gt;10,IF(AND(ISNUMBER('Control Sample Data'!F194),'Control Sample Data'!F194&lt;35,'Control Sample Data'!F194&gt;0),'Control Sample Data'!F194-'Choose Housekeeping Genes'!AD$20,35-'Choose Housekeeping Genes'!AD$20),"")</f>
        <v/>
      </c>
      <c r="AC194" s="22" t="str">
        <f>IF(SUM('Control Sample Data'!G$3:G$194)&gt;10,IF(AND(ISNUMBER('Control Sample Data'!G194),'Control Sample Data'!G194&lt;35,'Control Sample Data'!G194&gt;0),'Control Sample Data'!G194-'Choose Housekeeping Genes'!AE$20,35-'Choose Housekeeping Genes'!AE$20),"")</f>
        <v/>
      </c>
      <c r="AD194" s="22" t="str">
        <f>IF(SUM('Control Sample Data'!H$3:H$194)&gt;10,IF(AND(ISNUMBER('Control Sample Data'!H194),'Control Sample Data'!H194&lt;35,'Control Sample Data'!H194&gt;0),'Control Sample Data'!H194-'Choose Housekeeping Genes'!AF$20,35-'Choose Housekeeping Genes'!AF$20),"")</f>
        <v/>
      </c>
      <c r="AE194" s="22" t="str">
        <f>IF(SUM('Control Sample Data'!I$3:I$194)&gt;10,IF(AND(ISNUMBER('Control Sample Data'!I194),'Control Sample Data'!I194&lt;35,'Control Sample Data'!I194&gt;0),'Control Sample Data'!I194-'Choose Housekeeping Genes'!AG$20,35-'Choose Housekeeping Genes'!AG$20),"")</f>
        <v/>
      </c>
      <c r="AF194" s="22" t="str">
        <f>IF(SUM('Control Sample Data'!J$3:J$194)&gt;10,IF(AND(ISNUMBER('Control Sample Data'!J194),'Control Sample Data'!J194&lt;35,'Control Sample Data'!J194&gt;0),'Control Sample Data'!J194-'Choose Housekeeping Genes'!AH$20,35-'Choose Housekeeping Genes'!AH$20),"")</f>
        <v/>
      </c>
      <c r="AG194" s="22" t="str">
        <f>IF(SUM('Control Sample Data'!K$3:K$194)&gt;10,IF(AND(ISNUMBER('Control Sample Data'!K194),'Control Sample Data'!K194&lt;35,'Control Sample Data'!K194&gt;0),'Control Sample Data'!K194-'Choose Housekeeping Genes'!AI$20,35-'Choose Housekeeping Genes'!AI$20),"")</f>
        <v/>
      </c>
      <c r="AH194" s="22" t="str">
        <f>IF(SUM('Control Sample Data'!L$3:L$194)&gt;10,IF(AND(ISNUMBER('Control Sample Data'!L194),'Control Sample Data'!L194&lt;35,'Control Sample Data'!L194&gt;0),'Control Sample Data'!L194-'Choose Housekeeping Genes'!AJ$20,35-'Choose Housekeeping Genes'!AJ$20),"")</f>
        <v/>
      </c>
      <c r="AI194" s="22" t="str">
        <f>IF(SUM('Control Sample Data'!M$3:M$194)&gt;10,IF(AND(ISNUMBER('Control Sample Data'!M194),'Control Sample Data'!M194&lt;35,'Control Sample Data'!M194&gt;0),'Control Sample Data'!M194-'Choose Housekeeping Genes'!AK$20,35-'Choose Housekeeping Genes'!AK$20),"")</f>
        <v/>
      </c>
      <c r="AJ194" s="22" t="str">
        <f>IF(SUM('Control Sample Data'!N$3:N$194)&gt;10,IF(AND(ISNUMBER('Control Sample Data'!N194),'Control Sample Data'!N194&lt;35,'Control Sample Data'!N194&gt;0),'Control Sample Data'!N194-'Choose Housekeeping Genes'!AL$20,35-'Choose Housekeeping Genes'!AL$20),"")</f>
        <v/>
      </c>
      <c r="AK194" s="22" t="str">
        <f>IF(SUM('Control Sample Data'!O$3:O$194)&gt;10,IF(AND(ISNUMBER('Control Sample Data'!O194),'Control Sample Data'!O194&lt;35,'Control Sample Data'!O194&gt;0),'Control Sample Data'!O194-'Choose Housekeeping Genes'!AM$20,35-'Choose Housekeeping Genes'!AM$20),"")</f>
        <v/>
      </c>
      <c r="AL194" s="22" t="str">
        <f>IF(SUM('Control Sample Data'!P$3:P$194)&gt;10,IF(AND(ISNUMBER('Control Sample Data'!P194),'Control Sample Data'!P194&lt;35,'Control Sample Data'!P194&gt;0),'Control Sample Data'!P194-'Choose Housekeeping Genes'!AN$20,35-'Choose Housekeeping Genes'!AN$20),"")</f>
        <v/>
      </c>
      <c r="AM194" s="22" t="str">
        <f>IF(SUM('Control Sample Data'!Q$3:Q$194)&gt;10,IF(AND(ISNUMBER('Control Sample Data'!Q194),'Control Sample Data'!Q194&lt;35,'Control Sample Data'!Q194&gt;0),'Control Sample Data'!Q194-'Choose Housekeeping Genes'!AO$20,35-'Choose Housekeeping Genes'!AO$20),"")</f>
        <v/>
      </c>
      <c r="AN194" s="22" t="str">
        <f>IF(SUM('Control Sample Data'!R$3:R$194)&gt;10,IF(AND(ISNUMBER('Control Sample Data'!R194),'Control Sample Data'!R194&lt;35,'Control Sample Data'!R194&gt;0),'Control Sample Data'!R194-'Choose Housekeeping Genes'!AP$20,35-'Choose Housekeeping Genes'!AP$20),"")</f>
        <v/>
      </c>
      <c r="AO194" s="22" t="str">
        <f>IF(SUM('Control Sample Data'!S$3:S$194)&gt;10,IF(AND(ISNUMBER('Control Sample Data'!S194),'Control Sample Data'!S194&lt;35,'Control Sample Data'!S194&gt;0),'Control Sample Data'!S194-'Choose Housekeeping Genes'!AQ$20,35-'Choose Housekeeping Genes'!AQ$20),"")</f>
        <v/>
      </c>
      <c r="AP194" s="22" t="str">
        <f>IF(SUM('Control Sample Data'!T$3:T$194)&gt;10,IF(AND(ISNUMBER('Control Sample Data'!T194),'Control Sample Data'!T194&lt;35,'Control Sample Data'!T194&gt;0),'Control Sample Data'!T194-'Choose Housekeeping Genes'!AR$20,35-'Choose Housekeeping Genes'!AR$20),"")</f>
        <v/>
      </c>
      <c r="AQ194" s="22" t="str">
        <f>IF(SUM('Control Sample Data'!U$3:U$194)&gt;10,IF(AND(ISNUMBER('Control Sample Data'!U194),'Control Sample Data'!U194&lt;35,'Control Sample Data'!U194&gt;0),'Control Sample Data'!U194-'Choose Housekeeping Genes'!AS$20,35-'Choose Housekeeping Genes'!AS$20),"")</f>
        <v/>
      </c>
      <c r="AR194" s="22" t="str">
        <f>IF(SUM('Control Sample Data'!V$3:V$194)&gt;10,IF(AND(ISNUMBER('Control Sample Data'!V194),'Control Sample Data'!V194&lt;35,'Control Sample Data'!V194&gt;0),'Control Sample Data'!V194-'Choose Housekeeping Genes'!AT$20,35-'Choose Housekeeping Genes'!AT$20),"")</f>
        <v/>
      </c>
      <c r="AS194" s="73" t="str">
        <f>'Control Sample Data'!A194</f>
        <v>Blank</v>
      </c>
      <c r="AT194" s="21" t="s">
        <v>56</v>
      </c>
      <c r="AU194" s="22" t="str">
        <f ca="1">IF(ISNUMBER(C194-'Choose Housekeeping Genes'!D$12),C194-'Choose Housekeeping Genes'!D$12,"")</f>
        <v/>
      </c>
      <c r="AV194" s="22" t="str">
        <f ca="1">IF(ISNUMBER(D194-'Choose Housekeeping Genes'!E$12),D194-'Choose Housekeeping Genes'!E$12,"")</f>
        <v/>
      </c>
      <c r="AW194" s="22" t="str">
        <f ca="1">IF(ISNUMBER(E194-'Choose Housekeeping Genes'!F$12),E194-'Choose Housekeeping Genes'!F$12,"")</f>
        <v/>
      </c>
      <c r="AX194" s="22" t="str">
        <f ca="1">IF(ISNUMBER(F194-'Choose Housekeeping Genes'!G$12),F194-'Choose Housekeeping Genes'!G$12,"")</f>
        <v/>
      </c>
      <c r="AY194" s="22" t="str">
        <f ca="1">IF(ISNUMBER(G194-'Choose Housekeeping Genes'!H$12),G194-'Choose Housekeeping Genes'!H$12,"")</f>
        <v/>
      </c>
      <c r="AZ194" s="22" t="str">
        <f ca="1">IF(ISNUMBER(H194-'Choose Housekeeping Genes'!I$12),H194-'Choose Housekeeping Genes'!I$12,"")</f>
        <v/>
      </c>
      <c r="BA194" s="22" t="str">
        <f ca="1">IF(ISNUMBER(I194-'Choose Housekeeping Genes'!J$12),I194-'Choose Housekeeping Genes'!J$12,"")</f>
        <v/>
      </c>
      <c r="BB194" s="22" t="str">
        <f ca="1">IF(ISNUMBER(J194-'Choose Housekeeping Genes'!K$12),J194-'Choose Housekeeping Genes'!K$12,"")</f>
        <v/>
      </c>
      <c r="BC194" s="22" t="str">
        <f ca="1">IF(ISNUMBER(K194-'Choose Housekeeping Genes'!L$12),K194-'Choose Housekeeping Genes'!L$12,"")</f>
        <v/>
      </c>
      <c r="BD194" s="22" t="str">
        <f ca="1">IF(ISNUMBER(L194-'Choose Housekeeping Genes'!M$12),L194-'Choose Housekeeping Genes'!M$12,"")</f>
        <v/>
      </c>
      <c r="BE194" s="22" t="str">
        <f ca="1">IF(ISNUMBER(M194-'Choose Housekeeping Genes'!N$12),M194-'Choose Housekeeping Genes'!N$12,"")</f>
        <v/>
      </c>
      <c r="BF194" s="22" t="str">
        <f ca="1">IF(ISNUMBER(N194-'Choose Housekeeping Genes'!O$12),N194-'Choose Housekeeping Genes'!O$12,"")</f>
        <v/>
      </c>
      <c r="BG194" s="22" t="str">
        <f ca="1">IF(ISNUMBER(O194-'Choose Housekeeping Genes'!P$12),O194-'Choose Housekeeping Genes'!P$12,"")</f>
        <v/>
      </c>
      <c r="BH194" s="22" t="str">
        <f ca="1">IF(ISNUMBER(P194-'Choose Housekeeping Genes'!Q$12),P194-'Choose Housekeeping Genes'!Q$12,"")</f>
        <v/>
      </c>
      <c r="BI194" s="22" t="str">
        <f ca="1">IF(ISNUMBER(Q194-'Choose Housekeeping Genes'!R$12),Q194-'Choose Housekeeping Genes'!R$12,"")</f>
        <v/>
      </c>
      <c r="BJ194" s="22" t="str">
        <f ca="1">IF(ISNUMBER(R194-'Choose Housekeeping Genes'!S$12),R194-'Choose Housekeeping Genes'!S$12,"")</f>
        <v/>
      </c>
      <c r="BK194" s="22" t="str">
        <f ca="1">IF(ISNUMBER(S194-'Choose Housekeeping Genes'!T$12),S194-'Choose Housekeeping Genes'!T$12,"")</f>
        <v/>
      </c>
      <c r="BL194" s="22" t="str">
        <f ca="1">IF(ISNUMBER(T194-'Choose Housekeeping Genes'!U$12),T194-'Choose Housekeeping Genes'!U$12,"")</f>
        <v/>
      </c>
      <c r="BM194" s="22" t="str">
        <f ca="1">IF(ISNUMBER(U194-'Choose Housekeeping Genes'!V$12),U194-'Choose Housekeeping Genes'!V$12,"")</f>
        <v/>
      </c>
      <c r="BN194" s="22" t="str">
        <f ca="1">IF(ISNUMBER(V194-'Choose Housekeeping Genes'!W$12),V194-'Choose Housekeeping Genes'!W$12,"")</f>
        <v/>
      </c>
      <c r="BO194" s="147" t="str">
        <f t="shared" si="135"/>
        <v>Blank</v>
      </c>
      <c r="BP194" s="145" t="s">
        <v>56</v>
      </c>
      <c r="BQ194" s="22" t="str">
        <f ca="1">IF(ISNUMBER(Y194-'Choose Housekeeping Genes'!AA$12),Y194-'Choose Housekeeping Genes'!AA$12,"")</f>
        <v/>
      </c>
      <c r="BR194" s="22" t="str">
        <f ca="1">IF(ISNUMBER(Z194-'Choose Housekeeping Genes'!AB$12),Z194-'Choose Housekeeping Genes'!AB$12,"")</f>
        <v/>
      </c>
      <c r="BS194" s="22" t="str">
        <f ca="1">IF(ISNUMBER(AA194-'Choose Housekeeping Genes'!AC$12),AA194-'Choose Housekeeping Genes'!AC$12,"")</f>
        <v/>
      </c>
      <c r="BT194" s="22" t="str">
        <f ca="1">IF(ISNUMBER(AB194-'Choose Housekeeping Genes'!AD$12),AB194-'Choose Housekeeping Genes'!AD$12,"")</f>
        <v/>
      </c>
      <c r="BU194" s="22" t="str">
        <f ca="1">IF(ISNUMBER(AC194-'Choose Housekeeping Genes'!AE$12),AC194-'Choose Housekeeping Genes'!AE$12,"")</f>
        <v/>
      </c>
      <c r="BV194" s="22" t="str">
        <f ca="1">IF(ISNUMBER(AD194-'Choose Housekeeping Genes'!AF$12),AD194-'Choose Housekeeping Genes'!AF$12,"")</f>
        <v/>
      </c>
      <c r="BW194" s="22" t="str">
        <f ca="1">IF(ISNUMBER(AE194-'Choose Housekeeping Genes'!AG$12),AE194-'Choose Housekeeping Genes'!AG$12,"")</f>
        <v/>
      </c>
      <c r="BX194" s="22" t="str">
        <f ca="1">IF(ISNUMBER(AF194-'Choose Housekeeping Genes'!AH$12),AF194-'Choose Housekeeping Genes'!AH$12,"")</f>
        <v/>
      </c>
      <c r="BY194" s="22" t="str">
        <f ca="1">IF(ISNUMBER(AG194-'Choose Housekeeping Genes'!AI$12),AG194-'Choose Housekeeping Genes'!AI$12,"")</f>
        <v/>
      </c>
      <c r="BZ194" s="22" t="str">
        <f ca="1">IF(ISNUMBER(AH194-'Choose Housekeeping Genes'!AJ$12),AH194-'Choose Housekeeping Genes'!AJ$12,"")</f>
        <v/>
      </c>
      <c r="CA194" s="22" t="str">
        <f ca="1">IF(ISNUMBER(AI194-'Choose Housekeeping Genes'!AK$12),AI194-'Choose Housekeeping Genes'!AK$12,"")</f>
        <v/>
      </c>
      <c r="CB194" s="22" t="str">
        <f ca="1">IF(ISNUMBER(AJ194-'Choose Housekeeping Genes'!AL$12),AJ194-'Choose Housekeeping Genes'!AL$12,"")</f>
        <v/>
      </c>
      <c r="CC194" s="22" t="str">
        <f ca="1">IF(ISNUMBER(AK194-'Choose Housekeeping Genes'!AM$12),AK194-'Choose Housekeeping Genes'!AM$12,"")</f>
        <v/>
      </c>
      <c r="CD194" s="22" t="str">
        <f ca="1">IF(ISNUMBER(AL194-'Choose Housekeeping Genes'!AN$12),AL194-'Choose Housekeeping Genes'!AN$12,"")</f>
        <v/>
      </c>
      <c r="CE194" s="22" t="str">
        <f ca="1">IF(ISNUMBER(AM194-'Choose Housekeeping Genes'!AO$12),AM194-'Choose Housekeeping Genes'!AO$12,"")</f>
        <v/>
      </c>
      <c r="CF194" s="22" t="str">
        <f ca="1">IF(ISNUMBER(AN194-'Choose Housekeeping Genes'!AP$12),AN194-'Choose Housekeeping Genes'!AP$12,"")</f>
        <v/>
      </c>
      <c r="CG194" s="22" t="str">
        <f ca="1">IF(ISNUMBER(AO194-'Choose Housekeeping Genes'!AQ$12),AO194-'Choose Housekeeping Genes'!AQ$12,"")</f>
        <v/>
      </c>
      <c r="CH194" s="22" t="str">
        <f ca="1">IF(ISNUMBER(AP194-'Choose Housekeeping Genes'!AR$12),AP194-'Choose Housekeeping Genes'!AR$12,"")</f>
        <v/>
      </c>
      <c r="CI194" s="22" t="str">
        <f ca="1">IF(ISNUMBER(AQ194-'Choose Housekeeping Genes'!AS$12),AQ194-'Choose Housekeeping Genes'!AS$12,"")</f>
        <v/>
      </c>
      <c r="CJ194" s="22" t="str">
        <f ca="1">IF(ISNUMBER(AR194-'Choose Housekeeping Genes'!AT$12),AR194-'Choose Housekeeping Genes'!AT$12,"")</f>
        <v/>
      </c>
      <c r="CK194" s="69" t="e">
        <f t="shared" ca="1" si="93"/>
        <v>#DIV/0!</v>
      </c>
      <c r="CL194" s="148" t="e">
        <f t="shared" ca="1" si="94"/>
        <v>#DIV/0!</v>
      </c>
      <c r="DA194" s="73" t="str">
        <f>'Transcript table'!C202</f>
        <v>Blank</v>
      </c>
      <c r="DB194" s="21" t="s">
        <v>56</v>
      </c>
      <c r="DC194" s="68" t="str">
        <f t="shared" ca="1" si="95"/>
        <v/>
      </c>
      <c r="DD194" s="68" t="str">
        <f t="shared" ca="1" si="96"/>
        <v/>
      </c>
      <c r="DE194" s="68" t="str">
        <f t="shared" ca="1" si="97"/>
        <v/>
      </c>
      <c r="DF194" s="68" t="str">
        <f t="shared" ca="1" si="98"/>
        <v/>
      </c>
      <c r="DG194" s="68" t="str">
        <f t="shared" ca="1" si="99"/>
        <v/>
      </c>
      <c r="DH194" s="68" t="str">
        <f t="shared" ca="1" si="100"/>
        <v/>
      </c>
      <c r="DI194" s="68" t="str">
        <f t="shared" ca="1" si="101"/>
        <v/>
      </c>
      <c r="DJ194" s="68" t="str">
        <f t="shared" ca="1" si="102"/>
        <v/>
      </c>
      <c r="DK194" s="68" t="str">
        <f t="shared" ca="1" si="103"/>
        <v/>
      </c>
      <c r="DL194" s="68" t="str">
        <f t="shared" ca="1" si="104"/>
        <v/>
      </c>
      <c r="DM194" s="68" t="str">
        <f t="shared" ca="1" si="105"/>
        <v/>
      </c>
      <c r="DN194" s="68" t="str">
        <f t="shared" ca="1" si="106"/>
        <v/>
      </c>
      <c r="DO194" s="68" t="str">
        <f t="shared" ca="1" si="107"/>
        <v/>
      </c>
      <c r="DP194" s="68" t="str">
        <f t="shared" ca="1" si="108"/>
        <v/>
      </c>
      <c r="DQ194" s="68" t="str">
        <f t="shared" ca="1" si="109"/>
        <v/>
      </c>
      <c r="DR194" s="68" t="str">
        <f t="shared" ca="1" si="110"/>
        <v/>
      </c>
      <c r="DS194" s="68" t="str">
        <f t="shared" ca="1" si="111"/>
        <v/>
      </c>
      <c r="DT194" s="68" t="str">
        <f t="shared" ca="1" si="112"/>
        <v/>
      </c>
      <c r="DU194" s="68" t="str">
        <f t="shared" ca="1" si="113"/>
        <v/>
      </c>
      <c r="DV194" s="68" t="str">
        <f t="shared" ca="1" si="114"/>
        <v/>
      </c>
      <c r="DW194" s="146" t="str">
        <f>'Transcript table'!C202</f>
        <v>Blank</v>
      </c>
      <c r="DX194" s="145" t="s">
        <v>56</v>
      </c>
      <c r="DY194" s="68" t="str">
        <f t="shared" ca="1" si="115"/>
        <v/>
      </c>
      <c r="DZ194" s="68" t="str">
        <f t="shared" ca="1" si="116"/>
        <v/>
      </c>
      <c r="EA194" s="68" t="str">
        <f t="shared" ca="1" si="117"/>
        <v/>
      </c>
      <c r="EB194" s="68" t="str">
        <f t="shared" ca="1" si="118"/>
        <v/>
      </c>
      <c r="EC194" s="68" t="str">
        <f t="shared" ca="1" si="119"/>
        <v/>
      </c>
      <c r="ED194" s="68" t="str">
        <f t="shared" ca="1" si="120"/>
        <v/>
      </c>
      <c r="EE194" s="68" t="str">
        <f t="shared" ca="1" si="121"/>
        <v/>
      </c>
      <c r="EF194" s="68" t="str">
        <f t="shared" ca="1" si="122"/>
        <v/>
      </c>
      <c r="EG194" s="68" t="str">
        <f t="shared" ca="1" si="123"/>
        <v/>
      </c>
      <c r="EH194" s="68" t="str">
        <f t="shared" ca="1" si="124"/>
        <v/>
      </c>
      <c r="EI194" s="68" t="str">
        <f t="shared" ca="1" si="125"/>
        <v/>
      </c>
      <c r="EJ194" s="68" t="str">
        <f t="shared" ca="1" si="126"/>
        <v/>
      </c>
      <c r="EK194" s="68" t="str">
        <f t="shared" ca="1" si="127"/>
        <v/>
      </c>
      <c r="EL194" s="68" t="str">
        <f t="shared" ca="1" si="128"/>
        <v/>
      </c>
      <c r="EM194" s="68" t="str">
        <f t="shared" ca="1" si="129"/>
        <v/>
      </c>
      <c r="EN194" s="68" t="str">
        <f t="shared" ca="1" si="130"/>
        <v/>
      </c>
      <c r="EO194" s="68" t="str">
        <f t="shared" ca="1" si="131"/>
        <v/>
      </c>
      <c r="EP194" s="68" t="str">
        <f t="shared" ca="1" si="132"/>
        <v/>
      </c>
      <c r="EQ194" s="68" t="str">
        <f t="shared" ca="1" si="133"/>
        <v/>
      </c>
      <c r="ER194" s="68" t="str">
        <f t="shared" ca="1" si="134"/>
        <v/>
      </c>
    </row>
  </sheetData>
  <mergeCells count="20">
    <mergeCell ref="AU1:BN1"/>
    <mergeCell ref="BQ1:CJ1"/>
    <mergeCell ref="CK1:CK2"/>
    <mergeCell ref="CL1:CL2"/>
    <mergeCell ref="AT1:AT2"/>
    <mergeCell ref="BP1:BP2"/>
    <mergeCell ref="BO1:BO2"/>
    <mergeCell ref="A1:A2"/>
    <mergeCell ref="B1:B2"/>
    <mergeCell ref="W1:W2"/>
    <mergeCell ref="X1:X2"/>
    <mergeCell ref="AS1:AS2"/>
    <mergeCell ref="C1:V1"/>
    <mergeCell ref="Y1:AR1"/>
    <mergeCell ref="DY1:ER1"/>
    <mergeCell ref="DA1:DA2"/>
    <mergeCell ref="DB1:DB2"/>
    <mergeCell ref="DC1:DV1"/>
    <mergeCell ref="DW1:DW2"/>
    <mergeCell ref="DX1:DX2"/>
  </mergeCells>
  <phoneticPr fontId="0" type="noConversion"/>
  <pageMargins left="0.74990626395218019" right="0.74990626395218019" top="0.99987495602585208" bottom="0.99987495602585208" header="0.49993747801292604" footer="0.49993747801292604"/>
  <pageSetup paperSize="9" orientation="landscape" r:id="rId1"/>
</worksheet>
</file>

<file path=docProps/app.xml><?xml version="1.0" encoding="utf-8"?>
<Properties xmlns="http://schemas.openxmlformats.org/officeDocument/2006/extended-properties" xmlns:vt="http://schemas.openxmlformats.org/officeDocument/2006/docPropsVTypes">
  <Template>Normal.eit</Template>
  <TotalTime>544</TotalTime>
  <Application>Microsoft Excel</Application>
  <DocSecurity>0</DocSecurity>
  <ScaleCrop>false</ScaleCrop>
  <HeadingPairs>
    <vt:vector size="4" baseType="variant">
      <vt:variant>
        <vt:lpstr>工作表</vt:lpstr>
      </vt:variant>
      <vt:variant>
        <vt:i4>9</vt:i4>
      </vt:variant>
      <vt:variant>
        <vt:lpstr>图表</vt:lpstr>
      </vt:variant>
      <vt:variant>
        <vt:i4>2</vt:i4>
      </vt:variant>
    </vt:vector>
  </HeadingPairs>
  <TitlesOfParts>
    <vt:vector size="11" baseType="lpstr">
      <vt:lpstr>Instructions</vt:lpstr>
      <vt:lpstr>Transcript table</vt:lpstr>
      <vt:lpstr>Test Sample Data</vt:lpstr>
      <vt:lpstr>Control Sample Data</vt:lpstr>
      <vt:lpstr>All expressed genes</vt:lpstr>
      <vt:lpstr>Choose Housekeeping Genes</vt:lpstr>
      <vt:lpstr>Scatter Plot</vt:lpstr>
      <vt:lpstr>Volcano Plot</vt:lpstr>
      <vt:lpstr>Data pre-processing</vt:lpstr>
      <vt:lpstr>up_Bar Graph</vt:lpstr>
      <vt:lpstr>down_Bar Graph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guangzhu song</dc:creator>
  <cp:lastModifiedBy>guangzhu song</cp:lastModifiedBy>
  <cp:revision>0</cp:revision>
  <dcterms:created xsi:type="dcterms:W3CDTF">2006-09-13T11:21:51Z</dcterms:created>
  <dcterms:modified xsi:type="dcterms:W3CDTF">2022-09-02T02:33:34Z</dcterms:modified>
</cp:coreProperties>
</file>